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pivotTables/pivotTable2.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180" windowWidth="15270" windowHeight="11010" activeTab="1"/>
  </bookViews>
  <sheets>
    <sheet name="Description" sheetId="1" r:id="rId1"/>
    <sheet name="Sales Data" sheetId="2" r:id="rId2"/>
    <sheet name="CB_DATA_" sheetId="6" state="hidden" r:id="rId3"/>
    <sheet name="Cash Flow" sheetId="3" r:id="rId4"/>
    <sheet name="Operations" sheetId="4" r:id="rId5"/>
    <sheet name="Labor Costs" sheetId="5" r:id="rId6"/>
  </sheets>
  <definedNames>
    <definedName name="CB_0c5cf14c60784183a3d1f8af75e85b81" localSheetId="1" hidden="1">#N/A</definedName>
    <definedName name="CB_11a984d8cd4c41da8f56f3ec83db4d17" localSheetId="3" hidden="1">'Cash Flow'!$D$12</definedName>
    <definedName name="CB_6f174ec9912848168d941fc4c9473c86" localSheetId="3" hidden="1">'Cash Flow'!$D$9</definedName>
    <definedName name="CB_81789045deec4ef7a7c8bc095a0d0179" localSheetId="5" hidden="1">#N/A</definedName>
    <definedName name="CB_89121f3e57f0482ebfac1f23445f9cdf" localSheetId="3" hidden="1">#N/A</definedName>
    <definedName name="CB_89ba2fabe2d245f0b0d321f6d5a57d25" localSheetId="3" hidden="1">'Cash Flow'!$D$10</definedName>
    <definedName name="CB_92e46751ede64d17b3f2dfa43f52ed32" localSheetId="3" hidden="1">'Cash Flow'!$D$13</definedName>
    <definedName name="CB_a77aae8b941243adb52aac92925189d8" localSheetId="3" hidden="1">'Cash Flow'!$D$15</definedName>
    <definedName name="CB_Block_00000000000000000000000000000000" localSheetId="3" hidden="1">"'7.0.0.0"</definedName>
    <definedName name="CB_Block_00000000000000000000000000000000" localSheetId="5" hidden="1">"'7.0.0.0"</definedName>
    <definedName name="CB_Block_00000000000000000000000000000000" localSheetId="4" hidden="1">"'7.0.0.0"</definedName>
    <definedName name="CB_Block_00000000000000000000000000000000" localSheetId="1" hidden="1">"'7.0.0.0"</definedName>
    <definedName name="CB_Block_00000000000000000000000000000001" localSheetId="3" hidden="1">"'635526097108943317"</definedName>
    <definedName name="CB_Block_00000000000000000000000000000001" localSheetId="2" hidden="1">"'635526097108383285"</definedName>
    <definedName name="CB_Block_00000000000000000000000000000001" localSheetId="5" hidden="1">"'635526097108453289"</definedName>
    <definedName name="CB_Block_00000000000000000000000000000001" localSheetId="4" hidden="1">"'635526097108653301"</definedName>
    <definedName name="CB_Block_00000000000000000000000000000001" localSheetId="1" hidden="1">"'635526097108613299"</definedName>
    <definedName name="CB_Block_00000000000000000000000000000003" localSheetId="3" hidden="1">"'11.1.4069.0"</definedName>
    <definedName name="CB_Block_00000000000000000000000000000003" localSheetId="5" hidden="1">"'11.1.4069.0"</definedName>
    <definedName name="CB_Block_00000000000000000000000000000003" localSheetId="4" hidden="1">"'11.1.4069.0"</definedName>
    <definedName name="CB_Block_00000000000000000000000000000003" localSheetId="1" hidden="1">"'11.1.4069.0"</definedName>
    <definedName name="CB_BlockExt_00000000000000000000000000000003" localSheetId="3" hidden="1">"'11.1.2.4.000"</definedName>
    <definedName name="CB_BlockExt_00000000000000000000000000000003" localSheetId="5" hidden="1">"'11.1.2.4.000"</definedName>
    <definedName name="CB_BlockExt_00000000000000000000000000000003" localSheetId="4" hidden="1">"'11.1.2.4.000"</definedName>
    <definedName name="CB_BlockExt_00000000000000000000000000000003" localSheetId="1" hidden="1">"'11.1.2.4.000"</definedName>
    <definedName name="CB_ec63dbd8761d4371a6b0494fa4616f9f" localSheetId="4" hidden="1">#N/A</definedName>
    <definedName name="CB_f1fd76270b6e4c7f9a67a6f709e05fda" localSheetId="3" hidden="1">'Cash Flow'!$D$14</definedName>
    <definedName name="CBCR_60356033a5f943fba02b96e247b68f25" localSheetId="1" hidden="1">'Sales Data'!$B$3:$F$1216</definedName>
    <definedName name="CBCR_66d06b2c774442a2a25333aa88d86afe" localSheetId="3" hidden="1">'Cash Flow'!$C$36:$AP$36</definedName>
    <definedName name="CBCR_a9460e0ed201422a989625b45c1e3bf1" localSheetId="5" hidden="1">'Labor Costs'!$B$13:$F$50</definedName>
    <definedName name="CBCR_COL_0" localSheetId="5" hidden="1">'Labor Costs'!$F:$F</definedName>
    <definedName name="CBCR_COL_0" localSheetId="4" hidden="1">Operations!$E:$E</definedName>
    <definedName name="CBCR_COL_0" localSheetId="1" hidden="1">'Sales Data'!$F:$F</definedName>
    <definedName name="CBCR_COL_1" localSheetId="5" hidden="1">'Labor Costs'!$E:$E</definedName>
    <definedName name="CBCR_COL_1" localSheetId="4" hidden="1">Operations!$D:$D</definedName>
    <definedName name="CBCR_COL_1" localSheetId="1" hidden="1">'Sales Data'!$E:$E</definedName>
    <definedName name="CBCR_COL_2" localSheetId="5" hidden="1">'Labor Costs'!$D:$D</definedName>
    <definedName name="CBCR_COL_2" localSheetId="4" hidden="1">Operations!$C:$C</definedName>
    <definedName name="CBCR_COL_2" localSheetId="1" hidden="1">'Sales Data'!$D:$D</definedName>
    <definedName name="CBCR_COL_3" localSheetId="5" hidden="1">'Labor Costs'!$C:$C</definedName>
    <definedName name="CBCR_COL_3" localSheetId="4" hidden="1">Operations!$B:$B</definedName>
    <definedName name="CBCR_COL_3" localSheetId="1" hidden="1">'Sales Data'!$C:$C</definedName>
    <definedName name="CBCR_COL_4" localSheetId="5" hidden="1">'Labor Costs'!$B:$B</definedName>
    <definedName name="CBCR_COL_4" localSheetId="1" hidden="1">'Sales Data'!$B:$B</definedName>
    <definedName name="CBCR_d629e18f7edc42b0af07944d16d24c4d" localSheetId="4" hidden="1">Operations!$B$40:$E$213</definedName>
    <definedName name="CBCR_ROW_0" localSheetId="3" hidden="1">'Cash Flow'!$36:$36</definedName>
    <definedName name="CBCR_ROW_1" localSheetId="3" hidden="1">'Cash Flow'!$35:$35</definedName>
    <definedName name="CBWorkbookPriority" localSheetId="2" hidden="1">-1133016036</definedName>
    <definedName name="CBx_2812049f481642a78643948108e8cab3" localSheetId="2" hidden="1">"'Operations'!$A$1"</definedName>
    <definedName name="CBx_389f5e2e121245c595b12ae4fbfb9972" localSheetId="2" hidden="1">"'CB_DATA_'!$A$1"</definedName>
    <definedName name="CBx_3c31f1d59fd74fae8e0d5d3e6cdf1b88" localSheetId="2" hidden="1">"'Cash Flow'!$A$1"</definedName>
    <definedName name="CBx_4c711b8b85cc4bf69cfad9156be0c305" localSheetId="2" hidden="1">"'Labor Costs'!$A$1"</definedName>
    <definedName name="CBx_c3cbd7bc4bc74652a869596a47ef04ea" localSheetId="2" hidden="1">"'Sales Data'!$A$1"</definedName>
    <definedName name="CBx_Sheet_Guid" localSheetId="3" hidden="1">"'3c31f1d5-9fd7-4fae-8e0d-5d3e6cdf1b88"</definedName>
    <definedName name="CBx_Sheet_Guid" localSheetId="2" hidden="1">"'389f5e2e-1212-45c5-95b1-2ae4fbfb9972"</definedName>
    <definedName name="CBx_Sheet_Guid" localSheetId="5" hidden="1">"'4c711b8b-85cc-4bf6-9cfa-d9156be0c305"</definedName>
    <definedName name="CBx_Sheet_Guid" localSheetId="4" hidden="1">"'2812049f-4816-42a7-8643-948108e8cab3"</definedName>
    <definedName name="CBx_Sheet_Guid" localSheetId="1" hidden="1">"'c3cbd7bc-4bc7-4652-a869-596a47ef04ea"</definedName>
    <definedName name="CBx_SheetRef" localSheetId="3" hidden="1">CB_DATA_!$B$14</definedName>
    <definedName name="CBx_SheetRef" localSheetId="2" hidden="1">CB_DATA_!$A$14</definedName>
    <definedName name="CBx_SheetRef" localSheetId="5" hidden="1">CB_DATA_!$C$14</definedName>
    <definedName name="CBx_SheetRef" localSheetId="4" hidden="1">CB_DATA_!$D$14</definedName>
    <definedName name="CBx_SheetRef" localSheetId="1" hidden="1">CB_DATA_!$E$14</definedName>
    <definedName name="CBx_StorageType" localSheetId="3" hidden="1">2</definedName>
    <definedName name="CBx_StorageType" localSheetId="2" hidden="1">2</definedName>
    <definedName name="CBx_StorageType" localSheetId="5" hidden="1">2</definedName>
    <definedName name="CBx_StorageType" localSheetId="4" hidden="1">2</definedName>
    <definedName name="CBx_StorageType" localSheetId="1" hidden="1">2</definedName>
    <definedName name="_xlnm.Criteria">Operations!$J$8:$J$9</definedName>
    <definedName name="Criteria_Range">Operations!$J$8:$J$10</definedName>
    <definedName name="SaveZCBF_RegFore1" localSheetId="5" hidden="1">"0"</definedName>
    <definedName name="SaveZCBF_RegFore2" localSheetId="5" hidden="1">"0"</definedName>
    <definedName name="SaveZCBF_RegFore3" localSheetId="5" hidden="1">"0"</definedName>
    <definedName name="SaveZCBF_RegFore4" localSheetId="5" hidden="1">"0"</definedName>
    <definedName name="TABLE" localSheetId="5">'Labor Costs'!$G$14:$Q$17</definedName>
    <definedName name="TABLE_2" localSheetId="5">'Labor Costs'!$G$20:$Q$24</definedName>
    <definedName name="TABLE_3" localSheetId="5">'Labor Costs'!$G$14:$Q$18</definedName>
    <definedName name="Week">Operations!$C$3</definedName>
    <definedName name="Weekly_Sales_Data">Operations!$B$40:$E$292</definedName>
    <definedName name="ZCBF_Columns" localSheetId="5" hidden="1">"yes"</definedName>
    <definedName name="ZCBF_Dates" localSheetId="5" hidden="1">"yes"</definedName>
    <definedName name="ZCBF_Headers" localSheetId="5" hidden="1">"yes"</definedName>
    <definedName name="ZCBF_Interval" localSheetId="5" hidden="1">"periods"</definedName>
    <definedName name="ZCBF_PasteColumns" localSheetId="5" hidden="1">"no"</definedName>
    <definedName name="ZCBF_PasteRange" localSheetId="5" hidden="1">'Labor Costs'!$B$51</definedName>
    <definedName name="ZCBF_Period" localSheetId="5" hidden="1">"12"</definedName>
    <definedName name="ZCBF_Range" localSheetId="5" hidden="1">'Labor Costs'!$B$13:$F$50</definedName>
    <definedName name="ZCBF_Title" localSheetId="5" hidden="1">Labor Costs</definedName>
  </definedNames>
  <calcPr calcId="145621" iterate="1" iterateCount="10"/>
  <pivotCaches>
    <pivotCache cacheId="16" r:id="rId7"/>
    <pivotCache cacheId="20" r:id="rId8"/>
  </pivotCaches>
</workbook>
</file>

<file path=xl/calcChain.xml><?xml version="1.0" encoding="utf-8"?>
<calcChain xmlns="http://schemas.openxmlformats.org/spreadsheetml/2006/main">
  <c r="A11" i="6" l="1"/>
  <c r="E11" i="6"/>
  <c r="D11" i="6"/>
  <c r="C11" i="6"/>
  <c r="B11" i="6"/>
  <c r="G10" i="3"/>
  <c r="E9" i="3"/>
  <c r="F9" i="3"/>
  <c r="F12" i="3"/>
  <c r="F4" i="3"/>
  <c r="G4" i="3"/>
  <c r="E4" i="3"/>
  <c r="F19" i="3"/>
  <c r="G19" i="3"/>
  <c r="E19" i="3"/>
  <c r="F7" i="3"/>
  <c r="G7" i="3"/>
  <c r="E7" i="3"/>
  <c r="E4" i="5"/>
  <c r="E7" i="5"/>
  <c r="D4" i="5"/>
  <c r="D7" i="5" s="1"/>
  <c r="E8" i="5" s="1"/>
  <c r="C10" i="4"/>
  <c r="E10" i="4" s="1"/>
  <c r="G10" i="4" s="1"/>
  <c r="C19" i="4" s="1"/>
  <c r="F10" i="4"/>
  <c r="C11" i="4"/>
  <c r="E11" i="4"/>
  <c r="G11" i="4" s="1"/>
  <c r="C23" i="4" s="1"/>
  <c r="F11" i="4"/>
  <c r="C9" i="4"/>
  <c r="E9" i="4" s="1"/>
  <c r="G9" i="4" s="1"/>
  <c r="C15" i="4" s="1"/>
  <c r="F9" i="4"/>
  <c r="D18" i="4"/>
  <c r="D17" i="4"/>
  <c r="H6" i="2"/>
  <c r="I6" i="2"/>
  <c r="J6" i="2" s="1"/>
  <c r="K6" i="2"/>
  <c r="H7" i="2"/>
  <c r="I7" i="2"/>
  <c r="J7" i="2"/>
  <c r="K7" i="2"/>
  <c r="H8" i="2"/>
  <c r="I8" i="2"/>
  <c r="J8" i="2"/>
  <c r="K8" i="2"/>
  <c r="H9" i="2"/>
  <c r="I9" i="2"/>
  <c r="J9" i="2"/>
  <c r="K9" i="2"/>
  <c r="H10" i="2"/>
  <c r="I10" i="2"/>
  <c r="J10" i="2"/>
  <c r="K10" i="2"/>
  <c r="H11" i="2"/>
  <c r="I11" i="2"/>
  <c r="J11" i="2"/>
  <c r="K11" i="2"/>
  <c r="H12" i="2"/>
  <c r="I12" i="2"/>
  <c r="J12" i="2"/>
  <c r="K12" i="2"/>
  <c r="H13" i="2"/>
  <c r="I13" i="2"/>
  <c r="J13" i="2"/>
  <c r="K13" i="2"/>
  <c r="H14" i="2"/>
  <c r="I14" i="2"/>
  <c r="J14" i="2"/>
  <c r="K14" i="2"/>
  <c r="H15" i="2"/>
  <c r="I15" i="2"/>
  <c r="J15" i="2"/>
  <c r="K15" i="2"/>
  <c r="H16" i="2"/>
  <c r="I16" i="2"/>
  <c r="J16" i="2"/>
  <c r="K16" i="2"/>
  <c r="H17" i="2"/>
  <c r="I17" i="2"/>
  <c r="J17" i="2"/>
  <c r="K17" i="2"/>
  <c r="H18" i="2"/>
  <c r="I18" i="2"/>
  <c r="J18" i="2"/>
  <c r="K18" i="2"/>
  <c r="H19" i="2"/>
  <c r="I19" i="2"/>
  <c r="J19" i="2"/>
  <c r="K19" i="2"/>
  <c r="H20" i="2"/>
  <c r="I20" i="2"/>
  <c r="J20" i="2"/>
  <c r="K20" i="2"/>
  <c r="H21" i="2"/>
  <c r="I21" i="2"/>
  <c r="J21" i="2"/>
  <c r="K21" i="2"/>
  <c r="H22" i="2"/>
  <c r="I22" i="2"/>
  <c r="J22" i="2"/>
  <c r="K22" i="2"/>
  <c r="H23" i="2"/>
  <c r="I23" i="2"/>
  <c r="J23" i="2"/>
  <c r="K23" i="2"/>
  <c r="H24" i="2"/>
  <c r="I24" i="2"/>
  <c r="J24" i="2"/>
  <c r="K24" i="2"/>
  <c r="H25" i="2"/>
  <c r="I25" i="2"/>
  <c r="J25" i="2"/>
  <c r="K25" i="2"/>
  <c r="H26" i="2"/>
  <c r="I26" i="2"/>
  <c r="J26" i="2"/>
  <c r="K26" i="2"/>
  <c r="H27" i="2"/>
  <c r="I27" i="2"/>
  <c r="J27" i="2"/>
  <c r="K27" i="2"/>
  <c r="H28" i="2"/>
  <c r="I28" i="2"/>
  <c r="J28" i="2"/>
  <c r="K28" i="2"/>
  <c r="H29" i="2"/>
  <c r="I29" i="2"/>
  <c r="J29" i="2"/>
  <c r="K29" i="2"/>
  <c r="H30" i="2"/>
  <c r="I30" i="2"/>
  <c r="J30" i="2"/>
  <c r="K30" i="2"/>
  <c r="H31" i="2"/>
  <c r="I31" i="2"/>
  <c r="J31" i="2"/>
  <c r="K31" i="2"/>
  <c r="H32" i="2"/>
  <c r="I32" i="2"/>
  <c r="J32" i="2"/>
  <c r="K32" i="2"/>
  <c r="H33" i="2"/>
  <c r="I33" i="2"/>
  <c r="J33" i="2"/>
  <c r="K33" i="2"/>
  <c r="H34" i="2"/>
  <c r="I34" i="2"/>
  <c r="J34" i="2"/>
  <c r="K34" i="2"/>
  <c r="H35" i="2"/>
  <c r="I35" i="2"/>
  <c r="J35" i="2"/>
  <c r="K35" i="2"/>
  <c r="H36" i="2"/>
  <c r="I36" i="2"/>
  <c r="J36" i="2"/>
  <c r="K36" i="2"/>
  <c r="H37" i="2"/>
  <c r="I37" i="2"/>
  <c r="J37" i="2"/>
  <c r="K37" i="2"/>
  <c r="H38" i="2"/>
  <c r="I38" i="2"/>
  <c r="J38" i="2"/>
  <c r="K38" i="2"/>
  <c r="H39" i="2"/>
  <c r="I39" i="2"/>
  <c r="J39" i="2"/>
  <c r="K39" i="2"/>
  <c r="H40" i="2"/>
  <c r="I40" i="2"/>
  <c r="J40" i="2"/>
  <c r="K40" i="2"/>
  <c r="H41" i="2"/>
  <c r="I41" i="2"/>
  <c r="J41" i="2"/>
  <c r="K41" i="2"/>
  <c r="H42" i="2"/>
  <c r="I42" i="2"/>
  <c r="J42" i="2"/>
  <c r="K42" i="2"/>
  <c r="H43" i="2"/>
  <c r="I43" i="2"/>
  <c r="J43" i="2"/>
  <c r="K43" i="2"/>
  <c r="H44" i="2"/>
  <c r="I44" i="2"/>
  <c r="J44" i="2"/>
  <c r="K44" i="2"/>
  <c r="H45" i="2"/>
  <c r="I45" i="2"/>
  <c r="J45" i="2"/>
  <c r="K45" i="2"/>
  <c r="H46" i="2"/>
  <c r="I46" i="2"/>
  <c r="J46" i="2"/>
  <c r="K46" i="2"/>
  <c r="H47" i="2"/>
  <c r="I47" i="2"/>
  <c r="J47" i="2"/>
  <c r="K47" i="2"/>
  <c r="H48" i="2"/>
  <c r="I48" i="2"/>
  <c r="J48" i="2"/>
  <c r="K48" i="2"/>
  <c r="H49" i="2"/>
  <c r="I49" i="2"/>
  <c r="J49" i="2"/>
  <c r="K49" i="2"/>
  <c r="H50" i="2"/>
  <c r="I50" i="2"/>
  <c r="J50" i="2"/>
  <c r="K50" i="2"/>
  <c r="H51" i="2"/>
  <c r="I51" i="2"/>
  <c r="J51" i="2"/>
  <c r="K51" i="2"/>
  <c r="H52" i="2"/>
  <c r="I52" i="2"/>
  <c r="J52" i="2"/>
  <c r="K52" i="2"/>
  <c r="H53" i="2"/>
  <c r="I53" i="2"/>
  <c r="J53" i="2"/>
  <c r="K53" i="2"/>
  <c r="H54" i="2"/>
  <c r="I54" i="2"/>
  <c r="J54" i="2"/>
  <c r="K54" i="2"/>
  <c r="H55" i="2"/>
  <c r="I55" i="2"/>
  <c r="J55" i="2"/>
  <c r="K55" i="2"/>
  <c r="H56" i="2"/>
  <c r="I56" i="2"/>
  <c r="J56" i="2"/>
  <c r="K56" i="2"/>
  <c r="H57" i="2"/>
  <c r="I57" i="2"/>
  <c r="J57" i="2"/>
  <c r="K57" i="2"/>
  <c r="H58" i="2"/>
  <c r="I58" i="2"/>
  <c r="J58" i="2"/>
  <c r="K58" i="2"/>
  <c r="H59" i="2"/>
  <c r="I59" i="2"/>
  <c r="J59" i="2"/>
  <c r="K59" i="2"/>
  <c r="H60" i="2"/>
  <c r="I60" i="2"/>
  <c r="J60" i="2"/>
  <c r="K60" i="2"/>
  <c r="H61" i="2"/>
  <c r="I61" i="2"/>
  <c r="J61" i="2"/>
  <c r="K61" i="2"/>
  <c r="H62" i="2"/>
  <c r="I62" i="2"/>
  <c r="J62" i="2"/>
  <c r="K62" i="2"/>
  <c r="H63" i="2"/>
  <c r="I63" i="2"/>
  <c r="J63" i="2"/>
  <c r="K63" i="2"/>
  <c r="H64" i="2"/>
  <c r="I64" i="2"/>
  <c r="J64" i="2"/>
  <c r="K64" i="2"/>
  <c r="H65" i="2"/>
  <c r="I65" i="2"/>
  <c r="J65" i="2"/>
  <c r="K65" i="2"/>
  <c r="H66" i="2"/>
  <c r="I66" i="2"/>
  <c r="J66" i="2"/>
  <c r="K66" i="2"/>
  <c r="H67" i="2"/>
  <c r="I67" i="2"/>
  <c r="J67" i="2"/>
  <c r="K67" i="2"/>
  <c r="H68" i="2"/>
  <c r="I68" i="2"/>
  <c r="J68" i="2"/>
  <c r="K68" i="2"/>
  <c r="H69" i="2"/>
  <c r="I69" i="2"/>
  <c r="J69" i="2"/>
  <c r="K69" i="2"/>
  <c r="H70" i="2"/>
  <c r="I70" i="2"/>
  <c r="J70" i="2"/>
  <c r="K70" i="2"/>
  <c r="H71" i="2"/>
  <c r="I71" i="2"/>
  <c r="J71" i="2"/>
  <c r="K71" i="2"/>
  <c r="H72" i="2"/>
  <c r="I72" i="2"/>
  <c r="J72" i="2"/>
  <c r="K72" i="2"/>
  <c r="H73" i="2"/>
  <c r="I73" i="2"/>
  <c r="J73" i="2"/>
  <c r="K73" i="2"/>
  <c r="H74" i="2"/>
  <c r="I74" i="2"/>
  <c r="J74" i="2"/>
  <c r="K74" i="2"/>
  <c r="H75" i="2"/>
  <c r="I75" i="2"/>
  <c r="J75" i="2"/>
  <c r="K75" i="2"/>
  <c r="H76" i="2"/>
  <c r="I76" i="2"/>
  <c r="J76" i="2"/>
  <c r="K76" i="2"/>
  <c r="H77" i="2"/>
  <c r="I77" i="2"/>
  <c r="J77" i="2"/>
  <c r="K77" i="2"/>
  <c r="H78" i="2"/>
  <c r="I78" i="2"/>
  <c r="J78" i="2"/>
  <c r="K78" i="2"/>
  <c r="H79" i="2"/>
  <c r="I79" i="2"/>
  <c r="J79" i="2"/>
  <c r="K79" i="2"/>
  <c r="H80" i="2"/>
  <c r="I80" i="2"/>
  <c r="J80" i="2"/>
  <c r="K80" i="2"/>
  <c r="H81" i="2"/>
  <c r="I81" i="2"/>
  <c r="J81" i="2"/>
  <c r="K81" i="2"/>
  <c r="H82" i="2"/>
  <c r="I82" i="2"/>
  <c r="J82" i="2"/>
  <c r="K82" i="2"/>
  <c r="H83" i="2"/>
  <c r="I83" i="2"/>
  <c r="J83" i="2"/>
  <c r="K83" i="2"/>
  <c r="H84" i="2"/>
  <c r="I84" i="2"/>
  <c r="J84" i="2"/>
  <c r="K84" i="2"/>
  <c r="H85" i="2"/>
  <c r="I85" i="2"/>
  <c r="J85" i="2"/>
  <c r="K85" i="2"/>
  <c r="H86" i="2"/>
  <c r="I86" i="2"/>
  <c r="J86" i="2"/>
  <c r="K86" i="2"/>
  <c r="H87" i="2"/>
  <c r="I87" i="2"/>
  <c r="J87" i="2"/>
  <c r="K87" i="2"/>
  <c r="H88" i="2"/>
  <c r="I88" i="2"/>
  <c r="J88" i="2"/>
  <c r="K88" i="2"/>
  <c r="H89" i="2"/>
  <c r="I89" i="2"/>
  <c r="J89" i="2"/>
  <c r="K89" i="2"/>
  <c r="H90" i="2"/>
  <c r="I90" i="2"/>
  <c r="J90" i="2"/>
  <c r="K90" i="2"/>
  <c r="H91" i="2"/>
  <c r="I91" i="2"/>
  <c r="J91" i="2"/>
  <c r="K91" i="2"/>
  <c r="H92" i="2"/>
  <c r="I92" i="2"/>
  <c r="J92" i="2"/>
  <c r="K92" i="2"/>
  <c r="H93" i="2"/>
  <c r="I93" i="2"/>
  <c r="J93" i="2"/>
  <c r="K93" i="2"/>
  <c r="H94" i="2"/>
  <c r="I94" i="2"/>
  <c r="J94" i="2"/>
  <c r="K94" i="2"/>
  <c r="H95" i="2"/>
  <c r="I95" i="2"/>
  <c r="J95" i="2"/>
  <c r="K95" i="2"/>
  <c r="H96" i="2"/>
  <c r="I96" i="2"/>
  <c r="J96" i="2"/>
  <c r="K96" i="2"/>
  <c r="H97" i="2"/>
  <c r="I97" i="2"/>
  <c r="J97" i="2"/>
  <c r="K97" i="2"/>
  <c r="H98" i="2"/>
  <c r="I98" i="2"/>
  <c r="J98" i="2"/>
  <c r="K98" i="2"/>
  <c r="H99" i="2"/>
  <c r="I99" i="2"/>
  <c r="J99" i="2"/>
  <c r="K99" i="2"/>
  <c r="H100" i="2"/>
  <c r="I100" i="2"/>
  <c r="J100" i="2"/>
  <c r="K100" i="2"/>
  <c r="H101" i="2"/>
  <c r="I101" i="2"/>
  <c r="J101" i="2"/>
  <c r="K101" i="2"/>
  <c r="H102" i="2"/>
  <c r="I102" i="2"/>
  <c r="J102" i="2"/>
  <c r="K102" i="2"/>
  <c r="H103" i="2"/>
  <c r="I103" i="2"/>
  <c r="J103" i="2"/>
  <c r="K103" i="2"/>
  <c r="H104" i="2"/>
  <c r="I104" i="2"/>
  <c r="J104" i="2"/>
  <c r="K104" i="2"/>
  <c r="H105" i="2"/>
  <c r="I105" i="2"/>
  <c r="J105" i="2"/>
  <c r="K105" i="2"/>
  <c r="H106" i="2"/>
  <c r="I106" i="2"/>
  <c r="J106" i="2"/>
  <c r="K106" i="2"/>
  <c r="H107" i="2"/>
  <c r="I107" i="2"/>
  <c r="J107" i="2"/>
  <c r="K107" i="2"/>
  <c r="H108" i="2"/>
  <c r="I108" i="2"/>
  <c r="J108" i="2"/>
  <c r="K108" i="2"/>
  <c r="H109" i="2"/>
  <c r="I109" i="2"/>
  <c r="J109" i="2"/>
  <c r="K109" i="2"/>
  <c r="H110" i="2"/>
  <c r="I110" i="2"/>
  <c r="J110" i="2"/>
  <c r="K110" i="2"/>
  <c r="H111" i="2"/>
  <c r="I111" i="2"/>
  <c r="J111" i="2"/>
  <c r="K111" i="2"/>
  <c r="H112" i="2"/>
  <c r="I112" i="2"/>
  <c r="J112" i="2"/>
  <c r="K112" i="2"/>
  <c r="H113" i="2"/>
  <c r="I113" i="2"/>
  <c r="J113" i="2"/>
  <c r="K113" i="2"/>
  <c r="H114" i="2"/>
  <c r="I114" i="2"/>
  <c r="J114" i="2"/>
  <c r="K114" i="2"/>
  <c r="H115" i="2"/>
  <c r="I115" i="2"/>
  <c r="J115" i="2"/>
  <c r="K115" i="2"/>
  <c r="H116" i="2"/>
  <c r="I116" i="2"/>
  <c r="J116" i="2"/>
  <c r="K116" i="2"/>
  <c r="H117" i="2"/>
  <c r="I117" i="2"/>
  <c r="J117" i="2"/>
  <c r="K117" i="2"/>
  <c r="H118" i="2"/>
  <c r="I118" i="2"/>
  <c r="J118" i="2"/>
  <c r="K118" i="2"/>
  <c r="H119" i="2"/>
  <c r="I119" i="2"/>
  <c r="J119" i="2"/>
  <c r="K119" i="2"/>
  <c r="H120" i="2"/>
  <c r="I120" i="2"/>
  <c r="J120" i="2"/>
  <c r="K120" i="2"/>
  <c r="H121" i="2"/>
  <c r="I121" i="2"/>
  <c r="J121" i="2"/>
  <c r="K121" i="2"/>
  <c r="H122" i="2"/>
  <c r="I122" i="2"/>
  <c r="J122" i="2"/>
  <c r="K122" i="2"/>
  <c r="H123" i="2"/>
  <c r="I123" i="2"/>
  <c r="J123" i="2"/>
  <c r="K123" i="2"/>
  <c r="H124" i="2"/>
  <c r="I124" i="2"/>
  <c r="J124" i="2"/>
  <c r="K124" i="2"/>
  <c r="H125" i="2"/>
  <c r="I125" i="2"/>
  <c r="J125" i="2"/>
  <c r="K125" i="2"/>
  <c r="H126" i="2"/>
  <c r="I126" i="2"/>
  <c r="J126" i="2"/>
  <c r="K126" i="2"/>
  <c r="H127" i="2"/>
  <c r="I127" i="2"/>
  <c r="J127" i="2"/>
  <c r="K127" i="2"/>
  <c r="H128" i="2"/>
  <c r="I128" i="2"/>
  <c r="J128" i="2"/>
  <c r="K128" i="2"/>
  <c r="H129" i="2"/>
  <c r="I129" i="2"/>
  <c r="J129" i="2"/>
  <c r="K129" i="2"/>
  <c r="H130" i="2"/>
  <c r="I130" i="2"/>
  <c r="J130" i="2"/>
  <c r="K130" i="2"/>
  <c r="H131" i="2"/>
  <c r="I131" i="2"/>
  <c r="J131" i="2"/>
  <c r="K131" i="2"/>
  <c r="H132" i="2"/>
  <c r="I132" i="2"/>
  <c r="J132" i="2"/>
  <c r="K132" i="2"/>
  <c r="H133" i="2"/>
  <c r="I133" i="2"/>
  <c r="J133" i="2"/>
  <c r="K133" i="2"/>
  <c r="H134" i="2"/>
  <c r="I134" i="2"/>
  <c r="J134" i="2"/>
  <c r="K134" i="2"/>
  <c r="H135" i="2"/>
  <c r="I135" i="2"/>
  <c r="J135" i="2"/>
  <c r="K135" i="2"/>
  <c r="H136" i="2"/>
  <c r="I136" i="2"/>
  <c r="J136" i="2"/>
  <c r="K136" i="2"/>
  <c r="H137" i="2"/>
  <c r="I137" i="2"/>
  <c r="J137" i="2"/>
  <c r="K137" i="2"/>
  <c r="H138" i="2"/>
  <c r="I138" i="2"/>
  <c r="J138" i="2"/>
  <c r="K138" i="2"/>
  <c r="H139" i="2"/>
  <c r="I139" i="2"/>
  <c r="J139" i="2"/>
  <c r="K139" i="2"/>
  <c r="H140" i="2"/>
  <c r="I140" i="2"/>
  <c r="J140" i="2"/>
  <c r="K140" i="2"/>
  <c r="H141" i="2"/>
  <c r="I141" i="2"/>
  <c r="J141" i="2"/>
  <c r="K141" i="2"/>
  <c r="H142" i="2"/>
  <c r="I142" i="2"/>
  <c r="J142" i="2"/>
  <c r="K142" i="2"/>
  <c r="H143" i="2"/>
  <c r="I143" i="2"/>
  <c r="J143" i="2"/>
  <c r="K143" i="2"/>
  <c r="H144" i="2"/>
  <c r="I144" i="2"/>
  <c r="J144" i="2"/>
  <c r="K144" i="2"/>
  <c r="H145" i="2"/>
  <c r="I145" i="2"/>
  <c r="J145" i="2"/>
  <c r="K145" i="2"/>
  <c r="H146" i="2"/>
  <c r="I146" i="2"/>
  <c r="J146" i="2"/>
  <c r="K146" i="2"/>
  <c r="H147" i="2"/>
  <c r="I147" i="2"/>
  <c r="J147" i="2"/>
  <c r="K147" i="2"/>
  <c r="H148" i="2"/>
  <c r="I148" i="2"/>
  <c r="J148" i="2"/>
  <c r="K148" i="2"/>
  <c r="H149" i="2"/>
  <c r="I149" i="2"/>
  <c r="J149" i="2"/>
  <c r="K149" i="2"/>
  <c r="H150" i="2"/>
  <c r="I150" i="2"/>
  <c r="J150" i="2"/>
  <c r="K150" i="2"/>
  <c r="H151" i="2"/>
  <c r="I151" i="2"/>
  <c r="J151" i="2"/>
  <c r="K151" i="2"/>
  <c r="H152" i="2"/>
  <c r="I152" i="2"/>
  <c r="J152" i="2"/>
  <c r="K152" i="2"/>
  <c r="H153" i="2"/>
  <c r="I153" i="2"/>
  <c r="J153" i="2"/>
  <c r="K153" i="2"/>
  <c r="H154" i="2"/>
  <c r="I154" i="2"/>
  <c r="J154" i="2"/>
  <c r="K154" i="2"/>
  <c r="H155" i="2"/>
  <c r="I155" i="2"/>
  <c r="J155" i="2"/>
  <c r="K155" i="2"/>
  <c r="H156" i="2"/>
  <c r="I156" i="2"/>
  <c r="J156" i="2"/>
  <c r="K156" i="2"/>
  <c r="H157" i="2"/>
  <c r="I157" i="2"/>
  <c r="J157" i="2"/>
  <c r="K157" i="2"/>
  <c r="H158" i="2"/>
  <c r="I158" i="2"/>
  <c r="J158" i="2"/>
  <c r="K158" i="2"/>
  <c r="H159" i="2"/>
  <c r="I159" i="2"/>
  <c r="J159" i="2"/>
  <c r="K159" i="2"/>
  <c r="H160" i="2"/>
  <c r="I160" i="2"/>
  <c r="J160" i="2"/>
  <c r="K160" i="2"/>
  <c r="H161" i="2"/>
  <c r="I161" i="2"/>
  <c r="J161" i="2"/>
  <c r="K161" i="2"/>
  <c r="H162" i="2"/>
  <c r="I162" i="2"/>
  <c r="J162" i="2"/>
  <c r="K162" i="2"/>
  <c r="H163" i="2"/>
  <c r="I163" i="2"/>
  <c r="J163" i="2"/>
  <c r="K163" i="2"/>
  <c r="H164" i="2"/>
  <c r="I164" i="2"/>
  <c r="J164" i="2"/>
  <c r="K164" i="2"/>
  <c r="H165" i="2"/>
  <c r="I165" i="2"/>
  <c r="J165" i="2"/>
  <c r="K165" i="2"/>
  <c r="H166" i="2"/>
  <c r="I166" i="2"/>
  <c r="J166" i="2"/>
  <c r="K166" i="2"/>
  <c r="H167" i="2"/>
  <c r="I167" i="2"/>
  <c r="J167" i="2"/>
  <c r="K167" i="2"/>
  <c r="H168" i="2"/>
  <c r="I168" i="2"/>
  <c r="J168" i="2"/>
  <c r="K168" i="2"/>
  <c r="H169" i="2"/>
  <c r="I169" i="2"/>
  <c r="J169" i="2"/>
  <c r="K169" i="2"/>
  <c r="H170" i="2"/>
  <c r="I170" i="2"/>
  <c r="J170" i="2"/>
  <c r="K170" i="2"/>
  <c r="H171" i="2"/>
  <c r="I171" i="2"/>
  <c r="J171" i="2"/>
  <c r="K171" i="2"/>
  <c r="H172" i="2"/>
  <c r="I172" i="2"/>
  <c r="J172" i="2"/>
  <c r="K172" i="2"/>
  <c r="H173" i="2"/>
  <c r="I173" i="2"/>
  <c r="J173" i="2"/>
  <c r="K173" i="2"/>
  <c r="H174" i="2"/>
  <c r="I174" i="2"/>
  <c r="J174" i="2"/>
  <c r="K174" i="2"/>
  <c r="H175" i="2"/>
  <c r="I175" i="2"/>
  <c r="J175" i="2"/>
  <c r="K175" i="2"/>
  <c r="H176" i="2"/>
  <c r="I176" i="2"/>
  <c r="J176" i="2"/>
  <c r="K176" i="2"/>
  <c r="H177" i="2"/>
  <c r="I177" i="2"/>
  <c r="J177" i="2"/>
  <c r="K177" i="2"/>
  <c r="H178" i="2"/>
  <c r="I178" i="2"/>
  <c r="J178" i="2"/>
  <c r="K178" i="2"/>
  <c r="H179" i="2"/>
  <c r="I179" i="2"/>
  <c r="J179" i="2"/>
  <c r="K179" i="2"/>
  <c r="H180" i="2"/>
  <c r="I180" i="2"/>
  <c r="J180" i="2"/>
  <c r="K180" i="2"/>
  <c r="H181" i="2"/>
  <c r="I181" i="2"/>
  <c r="J181" i="2"/>
  <c r="K181" i="2"/>
  <c r="H182" i="2"/>
  <c r="I182" i="2"/>
  <c r="J182" i="2"/>
  <c r="K182" i="2"/>
  <c r="H183" i="2"/>
  <c r="I183" i="2"/>
  <c r="J183" i="2"/>
  <c r="K183" i="2"/>
  <c r="H184" i="2"/>
  <c r="I184" i="2"/>
  <c r="J184" i="2"/>
  <c r="K184" i="2"/>
  <c r="H185" i="2"/>
  <c r="I185" i="2"/>
  <c r="J185" i="2"/>
  <c r="K185" i="2"/>
  <c r="H186" i="2"/>
  <c r="I186" i="2"/>
  <c r="J186" i="2"/>
  <c r="K186" i="2"/>
  <c r="H187" i="2"/>
  <c r="I187" i="2"/>
  <c r="J187" i="2"/>
  <c r="K187" i="2"/>
  <c r="H188" i="2"/>
  <c r="I188" i="2"/>
  <c r="J188" i="2"/>
  <c r="K188" i="2"/>
  <c r="H189" i="2"/>
  <c r="I189" i="2"/>
  <c r="J189" i="2"/>
  <c r="K189" i="2"/>
  <c r="H190" i="2"/>
  <c r="I190" i="2"/>
  <c r="J190" i="2"/>
  <c r="K190" i="2"/>
  <c r="H191" i="2"/>
  <c r="I191" i="2"/>
  <c r="J191" i="2"/>
  <c r="K191" i="2"/>
  <c r="H192" i="2"/>
  <c r="I192" i="2"/>
  <c r="J192" i="2"/>
  <c r="K192"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H255" i="2"/>
  <c r="I255" i="2"/>
  <c r="J255" i="2"/>
  <c r="K255" i="2"/>
  <c r="H256" i="2"/>
  <c r="I256" i="2"/>
  <c r="J256" i="2"/>
  <c r="K256" i="2"/>
  <c r="H257" i="2"/>
  <c r="I257" i="2"/>
  <c r="J257" i="2"/>
  <c r="K257" i="2"/>
  <c r="H258" i="2"/>
  <c r="I258" i="2"/>
  <c r="J258" i="2"/>
  <c r="K258" i="2"/>
  <c r="H259" i="2"/>
  <c r="I259" i="2"/>
  <c r="J259" i="2"/>
  <c r="K259" i="2"/>
  <c r="H260" i="2"/>
  <c r="I260" i="2"/>
  <c r="J260" i="2"/>
  <c r="K260" i="2"/>
  <c r="H261" i="2"/>
  <c r="I261" i="2"/>
  <c r="J261" i="2"/>
  <c r="K261" i="2"/>
  <c r="H262" i="2"/>
  <c r="I262" i="2"/>
  <c r="J262" i="2"/>
  <c r="K262" i="2"/>
  <c r="H263" i="2"/>
  <c r="I263" i="2"/>
  <c r="J263" i="2"/>
  <c r="K263" i="2"/>
  <c r="H264" i="2"/>
  <c r="I264" i="2"/>
  <c r="J264" i="2"/>
  <c r="K264" i="2"/>
  <c r="H265" i="2"/>
  <c r="I265" i="2"/>
  <c r="J265" i="2"/>
  <c r="K265" i="2"/>
  <c r="H266" i="2"/>
  <c r="I266" i="2"/>
  <c r="J266" i="2"/>
  <c r="K266" i="2"/>
  <c r="H267" i="2"/>
  <c r="I267" i="2"/>
  <c r="J267" i="2"/>
  <c r="K267" i="2"/>
  <c r="H268" i="2"/>
  <c r="I268" i="2"/>
  <c r="J268" i="2"/>
  <c r="K268" i="2"/>
  <c r="H269" i="2"/>
  <c r="I269" i="2"/>
  <c r="J269" i="2"/>
  <c r="K269" i="2"/>
  <c r="H270" i="2"/>
  <c r="I270" i="2"/>
  <c r="J270" i="2"/>
  <c r="K270" i="2"/>
  <c r="H271" i="2"/>
  <c r="I271" i="2"/>
  <c r="J271" i="2"/>
  <c r="K271" i="2"/>
  <c r="H272" i="2"/>
  <c r="I272" i="2"/>
  <c r="J272" i="2"/>
  <c r="K272" i="2"/>
  <c r="H273" i="2"/>
  <c r="I273" i="2"/>
  <c r="J273" i="2"/>
  <c r="K273" i="2"/>
  <c r="H274" i="2"/>
  <c r="I274" i="2"/>
  <c r="J274" i="2"/>
  <c r="K274" i="2"/>
  <c r="H275" i="2"/>
  <c r="I275" i="2"/>
  <c r="J275" i="2"/>
  <c r="K275" i="2"/>
  <c r="H276" i="2"/>
  <c r="I276" i="2"/>
  <c r="J276" i="2"/>
  <c r="K276" i="2"/>
  <c r="H277" i="2"/>
  <c r="I277" i="2"/>
  <c r="J277" i="2"/>
  <c r="K277" i="2"/>
  <c r="H278" i="2"/>
  <c r="I278" i="2"/>
  <c r="J278" i="2"/>
  <c r="K278" i="2"/>
  <c r="H279" i="2"/>
  <c r="I279" i="2"/>
  <c r="J279" i="2"/>
  <c r="K279" i="2"/>
  <c r="H280" i="2"/>
  <c r="I280" i="2"/>
  <c r="J280" i="2"/>
  <c r="K280" i="2"/>
  <c r="H281" i="2"/>
  <c r="I281" i="2"/>
  <c r="J281" i="2"/>
  <c r="K281" i="2"/>
  <c r="H282" i="2"/>
  <c r="I282" i="2"/>
  <c r="J282" i="2"/>
  <c r="K282" i="2"/>
  <c r="H283" i="2"/>
  <c r="I283" i="2"/>
  <c r="J283" i="2"/>
  <c r="K283" i="2"/>
  <c r="H284" i="2"/>
  <c r="I284" i="2"/>
  <c r="J284" i="2"/>
  <c r="K284" i="2"/>
  <c r="H285" i="2"/>
  <c r="I285" i="2"/>
  <c r="J285" i="2"/>
  <c r="K285" i="2"/>
  <c r="H286" i="2"/>
  <c r="I286" i="2"/>
  <c r="J286" i="2"/>
  <c r="K286" i="2"/>
  <c r="H287" i="2"/>
  <c r="I287" i="2"/>
  <c r="J287" i="2"/>
  <c r="K287" i="2"/>
  <c r="H288" i="2"/>
  <c r="I288" i="2"/>
  <c r="J288" i="2"/>
  <c r="K288" i="2"/>
  <c r="H289" i="2"/>
  <c r="I289" i="2"/>
  <c r="J289" i="2"/>
  <c r="K289" i="2"/>
  <c r="H290" i="2"/>
  <c r="I290" i="2"/>
  <c r="J290" i="2"/>
  <c r="K290" i="2"/>
  <c r="H291" i="2"/>
  <c r="I291" i="2"/>
  <c r="J291" i="2"/>
  <c r="K291" i="2"/>
  <c r="H292" i="2"/>
  <c r="I292" i="2"/>
  <c r="J292" i="2"/>
  <c r="K292" i="2"/>
  <c r="H293" i="2"/>
  <c r="I293" i="2"/>
  <c r="J293" i="2"/>
  <c r="K293" i="2"/>
  <c r="H294" i="2"/>
  <c r="I294" i="2"/>
  <c r="J294" i="2"/>
  <c r="K294" i="2"/>
  <c r="H295" i="2"/>
  <c r="I295" i="2"/>
  <c r="J295" i="2"/>
  <c r="K295" i="2"/>
  <c r="H296" i="2"/>
  <c r="I296" i="2"/>
  <c r="J296" i="2"/>
  <c r="K296" i="2"/>
  <c r="H297" i="2"/>
  <c r="I297" i="2"/>
  <c r="J297" i="2"/>
  <c r="K297" i="2"/>
  <c r="H298" i="2"/>
  <c r="I298" i="2"/>
  <c r="J298" i="2"/>
  <c r="K298" i="2"/>
  <c r="H299" i="2"/>
  <c r="I299" i="2"/>
  <c r="J299" i="2"/>
  <c r="K299" i="2"/>
  <c r="H300" i="2"/>
  <c r="I300" i="2"/>
  <c r="J300" i="2"/>
  <c r="K300" i="2"/>
  <c r="H301" i="2"/>
  <c r="I301" i="2"/>
  <c r="J301" i="2"/>
  <c r="K301" i="2"/>
  <c r="H302" i="2"/>
  <c r="I302" i="2"/>
  <c r="J302" i="2"/>
  <c r="K302" i="2"/>
  <c r="H303" i="2"/>
  <c r="I303" i="2"/>
  <c r="J303" i="2"/>
  <c r="K303" i="2"/>
  <c r="H304" i="2"/>
  <c r="I304" i="2"/>
  <c r="J304" i="2"/>
  <c r="K304" i="2"/>
  <c r="H305" i="2"/>
  <c r="I305" i="2"/>
  <c r="J305" i="2"/>
  <c r="K305" i="2"/>
  <c r="H306" i="2"/>
  <c r="I306" i="2"/>
  <c r="J306" i="2"/>
  <c r="K306" i="2"/>
  <c r="H307" i="2"/>
  <c r="I307" i="2"/>
  <c r="J307" i="2"/>
  <c r="K307" i="2"/>
  <c r="H308" i="2"/>
  <c r="I308" i="2"/>
  <c r="J308" i="2"/>
  <c r="K308" i="2"/>
  <c r="H309" i="2"/>
  <c r="I309" i="2"/>
  <c r="J309" i="2"/>
  <c r="K309" i="2"/>
  <c r="H310" i="2"/>
  <c r="I310" i="2"/>
  <c r="J310" i="2"/>
  <c r="K310" i="2"/>
  <c r="H311" i="2"/>
  <c r="I311" i="2"/>
  <c r="J311" i="2"/>
  <c r="K311" i="2"/>
  <c r="H312" i="2"/>
  <c r="I312" i="2"/>
  <c r="J312" i="2"/>
  <c r="K312" i="2"/>
  <c r="H313" i="2"/>
  <c r="I313" i="2"/>
  <c r="J313" i="2"/>
  <c r="K313" i="2"/>
  <c r="H314" i="2"/>
  <c r="I314" i="2"/>
  <c r="J314" i="2"/>
  <c r="K314" i="2"/>
  <c r="H315" i="2"/>
  <c r="I315" i="2"/>
  <c r="J315" i="2"/>
  <c r="K315" i="2"/>
  <c r="H316" i="2"/>
  <c r="I316" i="2"/>
  <c r="J316" i="2"/>
  <c r="K316" i="2"/>
  <c r="H317" i="2"/>
  <c r="I317" i="2"/>
  <c r="J317" i="2"/>
  <c r="K317" i="2"/>
  <c r="H318" i="2"/>
  <c r="I318" i="2"/>
  <c r="J318" i="2"/>
  <c r="K318" i="2"/>
  <c r="H319" i="2"/>
  <c r="I319" i="2"/>
  <c r="J319" i="2"/>
  <c r="K319" i="2"/>
  <c r="H320" i="2"/>
  <c r="I320" i="2"/>
  <c r="J320" i="2"/>
  <c r="K320" i="2"/>
  <c r="H321" i="2"/>
  <c r="I321" i="2"/>
  <c r="J321" i="2"/>
  <c r="K321" i="2"/>
  <c r="H322" i="2"/>
  <c r="I322" i="2"/>
  <c r="J322" i="2"/>
  <c r="K322" i="2"/>
  <c r="H323" i="2"/>
  <c r="I323" i="2"/>
  <c r="J323" i="2"/>
  <c r="K323" i="2"/>
  <c r="H324" i="2"/>
  <c r="I324" i="2"/>
  <c r="J324" i="2"/>
  <c r="K324" i="2"/>
  <c r="H325" i="2"/>
  <c r="I325" i="2"/>
  <c r="J325" i="2"/>
  <c r="K325" i="2"/>
  <c r="H326" i="2"/>
  <c r="I326" i="2"/>
  <c r="J326" i="2"/>
  <c r="K326" i="2"/>
  <c r="H327" i="2"/>
  <c r="I327" i="2"/>
  <c r="J327" i="2"/>
  <c r="K327" i="2"/>
  <c r="H328" i="2"/>
  <c r="I328" i="2"/>
  <c r="J328" i="2"/>
  <c r="K328" i="2"/>
  <c r="H329" i="2"/>
  <c r="I329" i="2"/>
  <c r="J329" i="2"/>
  <c r="K329" i="2"/>
  <c r="H330" i="2"/>
  <c r="I330" i="2"/>
  <c r="J330" i="2"/>
  <c r="K330" i="2"/>
  <c r="H331" i="2"/>
  <c r="I331" i="2"/>
  <c r="J331" i="2"/>
  <c r="K331" i="2"/>
  <c r="H332" i="2"/>
  <c r="I332" i="2"/>
  <c r="J332" i="2"/>
  <c r="K332" i="2"/>
  <c r="H333" i="2"/>
  <c r="I333" i="2"/>
  <c r="J333" i="2"/>
  <c r="K333" i="2"/>
  <c r="H334" i="2"/>
  <c r="I334" i="2"/>
  <c r="J334" i="2"/>
  <c r="K334" i="2"/>
  <c r="H335" i="2"/>
  <c r="I335" i="2"/>
  <c r="J335" i="2"/>
  <c r="K335" i="2"/>
  <c r="H336" i="2"/>
  <c r="I336" i="2"/>
  <c r="J336" i="2"/>
  <c r="K336" i="2"/>
  <c r="H337" i="2"/>
  <c r="I337" i="2"/>
  <c r="J337" i="2"/>
  <c r="K337" i="2"/>
  <c r="H338" i="2"/>
  <c r="I338" i="2"/>
  <c r="J338" i="2"/>
  <c r="K338" i="2"/>
  <c r="H339" i="2"/>
  <c r="I339" i="2"/>
  <c r="J339" i="2"/>
  <c r="K339" i="2"/>
  <c r="H340" i="2"/>
  <c r="I340" i="2"/>
  <c r="J340" i="2"/>
  <c r="K340" i="2"/>
  <c r="H341" i="2"/>
  <c r="I341" i="2"/>
  <c r="J341" i="2"/>
  <c r="K341" i="2"/>
  <c r="H342" i="2"/>
  <c r="I342" i="2"/>
  <c r="J342" i="2"/>
  <c r="K342" i="2"/>
  <c r="H343" i="2"/>
  <c r="I343" i="2"/>
  <c r="J343" i="2"/>
  <c r="K343" i="2"/>
  <c r="H344" i="2"/>
  <c r="I344" i="2"/>
  <c r="J344" i="2"/>
  <c r="K344" i="2"/>
  <c r="H345" i="2"/>
  <c r="I345" i="2"/>
  <c r="J345" i="2"/>
  <c r="K345" i="2"/>
  <c r="H346" i="2"/>
  <c r="I346" i="2"/>
  <c r="J346" i="2"/>
  <c r="K346" i="2"/>
  <c r="H347" i="2"/>
  <c r="I347" i="2"/>
  <c r="J347" i="2"/>
  <c r="K347" i="2"/>
  <c r="H348" i="2"/>
  <c r="I348" i="2"/>
  <c r="J348" i="2"/>
  <c r="K348" i="2"/>
  <c r="H349" i="2"/>
  <c r="I349" i="2"/>
  <c r="J349" i="2"/>
  <c r="K349" i="2"/>
  <c r="H350" i="2"/>
  <c r="I350" i="2"/>
  <c r="J350" i="2"/>
  <c r="K350" i="2"/>
  <c r="H351" i="2"/>
  <c r="I351" i="2"/>
  <c r="J351" i="2"/>
  <c r="K351" i="2"/>
  <c r="H352" i="2"/>
  <c r="I352" i="2"/>
  <c r="J352" i="2"/>
  <c r="K352" i="2"/>
  <c r="H353" i="2"/>
  <c r="I353" i="2"/>
  <c r="J353" i="2"/>
  <c r="K353" i="2"/>
  <c r="H354" i="2"/>
  <c r="I354" i="2"/>
  <c r="J354" i="2"/>
  <c r="K354" i="2"/>
  <c r="H355" i="2"/>
  <c r="I355" i="2"/>
  <c r="J355" i="2"/>
  <c r="K355" i="2"/>
  <c r="H356" i="2"/>
  <c r="I356" i="2"/>
  <c r="J356" i="2"/>
  <c r="K356" i="2"/>
  <c r="H357" i="2"/>
  <c r="I357" i="2"/>
  <c r="J357" i="2"/>
  <c r="K357" i="2"/>
  <c r="H358" i="2"/>
  <c r="I358" i="2"/>
  <c r="J358" i="2"/>
  <c r="K358" i="2"/>
  <c r="H359" i="2"/>
  <c r="I359" i="2"/>
  <c r="J359" i="2"/>
  <c r="K359" i="2"/>
  <c r="H360" i="2"/>
  <c r="I360" i="2"/>
  <c r="J360" i="2"/>
  <c r="K360" i="2"/>
  <c r="H361" i="2"/>
  <c r="I361" i="2"/>
  <c r="J361" i="2"/>
  <c r="K361" i="2"/>
  <c r="H362" i="2"/>
  <c r="I362" i="2"/>
  <c r="J362" i="2"/>
  <c r="K362" i="2"/>
  <c r="H363" i="2"/>
  <c r="I363" i="2"/>
  <c r="J363" i="2"/>
  <c r="K363" i="2"/>
  <c r="H364" i="2"/>
  <c r="I364" i="2"/>
  <c r="J364" i="2"/>
  <c r="K364" i="2"/>
  <c r="H365" i="2"/>
  <c r="I365" i="2"/>
  <c r="J365" i="2"/>
  <c r="K365" i="2"/>
  <c r="H366" i="2"/>
  <c r="I366" i="2"/>
  <c r="J366" i="2"/>
  <c r="K366" i="2"/>
  <c r="H367" i="2"/>
  <c r="I367" i="2"/>
  <c r="J367" i="2"/>
  <c r="K367" i="2"/>
  <c r="H368" i="2"/>
  <c r="I368" i="2"/>
  <c r="J368" i="2"/>
  <c r="K368" i="2"/>
  <c r="H369" i="2"/>
  <c r="I369" i="2"/>
  <c r="J369" i="2"/>
  <c r="K369" i="2"/>
  <c r="H370" i="2"/>
  <c r="I370" i="2"/>
  <c r="J370" i="2"/>
  <c r="K370" i="2"/>
  <c r="H371" i="2"/>
  <c r="I371" i="2"/>
  <c r="J371" i="2"/>
  <c r="K371" i="2"/>
  <c r="H372" i="2"/>
  <c r="I372" i="2"/>
  <c r="J372" i="2"/>
  <c r="K372" i="2"/>
  <c r="H373" i="2"/>
  <c r="I373" i="2"/>
  <c r="J373" i="2"/>
  <c r="K373" i="2"/>
  <c r="H374" i="2"/>
  <c r="I374" i="2"/>
  <c r="J374" i="2"/>
  <c r="K374" i="2"/>
  <c r="H375" i="2"/>
  <c r="I375" i="2"/>
  <c r="J375" i="2"/>
  <c r="K375" i="2"/>
  <c r="H376" i="2"/>
  <c r="I376" i="2"/>
  <c r="J376" i="2"/>
  <c r="K376" i="2"/>
  <c r="H377" i="2"/>
  <c r="I377" i="2"/>
  <c r="J377" i="2"/>
  <c r="K377" i="2"/>
  <c r="H378" i="2"/>
  <c r="I378" i="2"/>
  <c r="J378" i="2"/>
  <c r="K378" i="2"/>
  <c r="H379" i="2"/>
  <c r="I379" i="2"/>
  <c r="J379" i="2"/>
  <c r="K379" i="2"/>
  <c r="H380" i="2"/>
  <c r="I380" i="2"/>
  <c r="J380" i="2"/>
  <c r="K380" i="2"/>
  <c r="H381" i="2"/>
  <c r="I381" i="2"/>
  <c r="J381" i="2"/>
  <c r="K381" i="2"/>
  <c r="H382" i="2"/>
  <c r="I382" i="2"/>
  <c r="J382" i="2"/>
  <c r="K382" i="2"/>
  <c r="H383" i="2"/>
  <c r="I383" i="2"/>
  <c r="J383" i="2"/>
  <c r="K383" i="2"/>
  <c r="H384" i="2"/>
  <c r="I384" i="2"/>
  <c r="J384" i="2"/>
  <c r="K384" i="2"/>
  <c r="H385" i="2"/>
  <c r="I385" i="2"/>
  <c r="J385" i="2"/>
  <c r="K385" i="2"/>
  <c r="H386" i="2"/>
  <c r="I386" i="2"/>
  <c r="J386" i="2"/>
  <c r="K386" i="2"/>
  <c r="H387" i="2"/>
  <c r="I387" i="2"/>
  <c r="J387" i="2"/>
  <c r="K387" i="2"/>
  <c r="H388" i="2"/>
  <c r="I388" i="2"/>
  <c r="J388" i="2"/>
  <c r="K388" i="2"/>
  <c r="H389" i="2"/>
  <c r="I389" i="2"/>
  <c r="J389" i="2"/>
  <c r="K389" i="2"/>
  <c r="H390" i="2"/>
  <c r="I390" i="2"/>
  <c r="J390" i="2"/>
  <c r="K390" i="2"/>
  <c r="H391" i="2"/>
  <c r="I391" i="2"/>
  <c r="J391" i="2"/>
  <c r="K391" i="2"/>
  <c r="H392" i="2"/>
  <c r="I392" i="2"/>
  <c r="J392" i="2"/>
  <c r="K392" i="2"/>
  <c r="H393" i="2"/>
  <c r="I393" i="2"/>
  <c r="J393" i="2"/>
  <c r="K393" i="2"/>
  <c r="H394" i="2"/>
  <c r="I394" i="2"/>
  <c r="J394" i="2"/>
  <c r="K394" i="2"/>
  <c r="H395" i="2"/>
  <c r="I395" i="2"/>
  <c r="J395" i="2"/>
  <c r="K395" i="2"/>
  <c r="H396" i="2"/>
  <c r="I396" i="2"/>
  <c r="J396" i="2"/>
  <c r="K396" i="2"/>
  <c r="H397" i="2"/>
  <c r="I397" i="2"/>
  <c r="J397" i="2"/>
  <c r="K397" i="2"/>
  <c r="H398" i="2"/>
  <c r="I398" i="2"/>
  <c r="J398" i="2"/>
  <c r="K398" i="2"/>
  <c r="H399" i="2"/>
  <c r="I399" i="2"/>
  <c r="J399" i="2"/>
  <c r="K399" i="2"/>
  <c r="H400" i="2"/>
  <c r="I400" i="2"/>
  <c r="J400" i="2"/>
  <c r="K400" i="2"/>
  <c r="H401" i="2"/>
  <c r="I401" i="2"/>
  <c r="J401" i="2"/>
  <c r="K401" i="2"/>
  <c r="H402" i="2"/>
  <c r="I402" i="2"/>
  <c r="J402" i="2"/>
  <c r="K402" i="2"/>
  <c r="H403" i="2"/>
  <c r="I403" i="2"/>
  <c r="J403" i="2"/>
  <c r="K403" i="2"/>
  <c r="H404" i="2"/>
  <c r="I404" i="2"/>
  <c r="J404" i="2"/>
  <c r="K404" i="2"/>
  <c r="H405" i="2"/>
  <c r="I405" i="2"/>
  <c r="J405" i="2"/>
  <c r="K405" i="2"/>
  <c r="H406" i="2"/>
  <c r="I406" i="2"/>
  <c r="J406" i="2"/>
  <c r="K406" i="2"/>
  <c r="H407" i="2"/>
  <c r="I407" i="2"/>
  <c r="J407" i="2"/>
  <c r="K407" i="2"/>
  <c r="H408" i="2"/>
  <c r="I408" i="2"/>
  <c r="J408" i="2"/>
  <c r="K408" i="2"/>
  <c r="H409" i="2"/>
  <c r="I409" i="2"/>
  <c r="J409" i="2"/>
  <c r="K409" i="2"/>
  <c r="H410" i="2"/>
  <c r="I410" i="2"/>
  <c r="J410" i="2"/>
  <c r="K410" i="2"/>
  <c r="H411" i="2"/>
  <c r="I411" i="2"/>
  <c r="J411" i="2"/>
  <c r="K411" i="2"/>
  <c r="H412" i="2"/>
  <c r="I412" i="2"/>
  <c r="J412" i="2"/>
  <c r="K412" i="2"/>
  <c r="H413" i="2"/>
  <c r="I413" i="2"/>
  <c r="J413" i="2"/>
  <c r="K413" i="2"/>
  <c r="H414" i="2"/>
  <c r="I414" i="2"/>
  <c r="J414" i="2"/>
  <c r="K414" i="2"/>
  <c r="H415" i="2"/>
  <c r="I415" i="2"/>
  <c r="J415" i="2"/>
  <c r="K415" i="2"/>
  <c r="H416" i="2"/>
  <c r="I416" i="2"/>
  <c r="J416" i="2"/>
  <c r="K416" i="2"/>
  <c r="H417" i="2"/>
  <c r="I417" i="2"/>
  <c r="J417" i="2"/>
  <c r="K417" i="2"/>
  <c r="H418" i="2"/>
  <c r="I418" i="2"/>
  <c r="J418" i="2"/>
  <c r="K418" i="2"/>
  <c r="H419" i="2"/>
  <c r="I419" i="2"/>
  <c r="J419" i="2"/>
  <c r="K419" i="2"/>
  <c r="H420" i="2"/>
  <c r="I420" i="2"/>
  <c r="J420" i="2"/>
  <c r="K420" i="2"/>
  <c r="H421" i="2"/>
  <c r="I421" i="2"/>
  <c r="J421" i="2"/>
  <c r="K421" i="2"/>
  <c r="H422" i="2"/>
  <c r="I422" i="2"/>
  <c r="J422" i="2"/>
  <c r="K422" i="2"/>
  <c r="H423" i="2"/>
  <c r="I423" i="2"/>
  <c r="J423" i="2"/>
  <c r="K423" i="2"/>
  <c r="H424" i="2"/>
  <c r="I424" i="2"/>
  <c r="J424" i="2"/>
  <c r="K424" i="2"/>
  <c r="H425" i="2"/>
  <c r="I425" i="2"/>
  <c r="J425" i="2"/>
  <c r="K425" i="2"/>
  <c r="H426" i="2"/>
  <c r="I426" i="2"/>
  <c r="J426" i="2"/>
  <c r="K426" i="2"/>
  <c r="H427" i="2"/>
  <c r="I427" i="2"/>
  <c r="J427" i="2"/>
  <c r="K427" i="2"/>
  <c r="H428" i="2"/>
  <c r="I428" i="2"/>
  <c r="J428" i="2"/>
  <c r="K428" i="2"/>
  <c r="H429" i="2"/>
  <c r="I429" i="2"/>
  <c r="J429" i="2"/>
  <c r="K429" i="2"/>
  <c r="H430" i="2"/>
  <c r="I430" i="2"/>
  <c r="J430" i="2"/>
  <c r="K430" i="2"/>
  <c r="H431" i="2"/>
  <c r="I431" i="2"/>
  <c r="J431" i="2"/>
  <c r="K431" i="2"/>
  <c r="H432" i="2"/>
  <c r="I432" i="2"/>
  <c r="J432" i="2"/>
  <c r="K432" i="2"/>
  <c r="H433" i="2"/>
  <c r="I433" i="2"/>
  <c r="J433" i="2"/>
  <c r="K433" i="2"/>
  <c r="H434" i="2"/>
  <c r="I434" i="2"/>
  <c r="J434" i="2"/>
  <c r="K434" i="2"/>
  <c r="H435" i="2"/>
  <c r="I435" i="2"/>
  <c r="J435" i="2"/>
  <c r="K435" i="2"/>
  <c r="H436" i="2"/>
  <c r="I436" i="2"/>
  <c r="J436" i="2"/>
  <c r="K436" i="2"/>
  <c r="H437" i="2"/>
  <c r="I437" i="2"/>
  <c r="J437" i="2"/>
  <c r="K437" i="2"/>
  <c r="H438" i="2"/>
  <c r="I438" i="2"/>
  <c r="J438" i="2"/>
  <c r="K438" i="2"/>
  <c r="H439" i="2"/>
  <c r="I439" i="2"/>
  <c r="J439" i="2"/>
  <c r="K439" i="2"/>
  <c r="H440" i="2"/>
  <c r="I440" i="2"/>
  <c r="J440" i="2"/>
  <c r="K440" i="2"/>
  <c r="H441" i="2"/>
  <c r="I441" i="2"/>
  <c r="J441" i="2"/>
  <c r="K441" i="2"/>
  <c r="H442" i="2"/>
  <c r="I442" i="2"/>
  <c r="J442" i="2"/>
  <c r="K442" i="2"/>
  <c r="H443" i="2"/>
  <c r="I443" i="2"/>
  <c r="J443" i="2"/>
  <c r="K443" i="2"/>
  <c r="H444" i="2"/>
  <c r="I444" i="2"/>
  <c r="J444" i="2"/>
  <c r="K444" i="2"/>
  <c r="H445" i="2"/>
  <c r="I445" i="2"/>
  <c r="J445" i="2"/>
  <c r="K445" i="2"/>
  <c r="H446" i="2"/>
  <c r="I446" i="2"/>
  <c r="J446" i="2"/>
  <c r="K446" i="2"/>
  <c r="H447" i="2"/>
  <c r="I447" i="2"/>
  <c r="J447" i="2"/>
  <c r="K447" i="2"/>
  <c r="H448" i="2"/>
  <c r="I448" i="2"/>
  <c r="J448" i="2"/>
  <c r="K448" i="2"/>
  <c r="H449" i="2"/>
  <c r="I449" i="2"/>
  <c r="J449" i="2"/>
  <c r="K449" i="2"/>
  <c r="H450" i="2"/>
  <c r="I450" i="2"/>
  <c r="J450" i="2"/>
  <c r="K450" i="2"/>
  <c r="H451" i="2"/>
  <c r="I451" i="2"/>
  <c r="J451" i="2"/>
  <c r="K451" i="2"/>
  <c r="H452" i="2"/>
  <c r="I452" i="2"/>
  <c r="J452" i="2"/>
  <c r="K452" i="2"/>
  <c r="H453" i="2"/>
  <c r="I453" i="2"/>
  <c r="J453" i="2"/>
  <c r="K453" i="2"/>
  <c r="H454" i="2"/>
  <c r="I454" i="2"/>
  <c r="J454" i="2"/>
  <c r="K454" i="2"/>
  <c r="H455" i="2"/>
  <c r="I455" i="2"/>
  <c r="J455" i="2"/>
  <c r="K455" i="2"/>
  <c r="H456" i="2"/>
  <c r="I456" i="2"/>
  <c r="J456" i="2"/>
  <c r="K456" i="2"/>
  <c r="H457" i="2"/>
  <c r="I457" i="2"/>
  <c r="J457" i="2"/>
  <c r="K457" i="2"/>
  <c r="H458" i="2"/>
  <c r="I458" i="2"/>
  <c r="J458" i="2"/>
  <c r="K458" i="2"/>
  <c r="H459" i="2"/>
  <c r="I459" i="2"/>
  <c r="J459" i="2"/>
  <c r="K459" i="2"/>
  <c r="H460" i="2"/>
  <c r="I460" i="2"/>
  <c r="J460" i="2"/>
  <c r="K460" i="2"/>
  <c r="H461" i="2"/>
  <c r="I461" i="2"/>
  <c r="J461" i="2"/>
  <c r="K461" i="2"/>
  <c r="H462" i="2"/>
  <c r="I462" i="2"/>
  <c r="J462" i="2"/>
  <c r="K462" i="2"/>
  <c r="H463" i="2"/>
  <c r="I463" i="2"/>
  <c r="J463" i="2"/>
  <c r="K463" i="2"/>
  <c r="H464" i="2"/>
  <c r="I464" i="2"/>
  <c r="J464" i="2"/>
  <c r="K464" i="2"/>
  <c r="H465" i="2"/>
  <c r="I465" i="2"/>
  <c r="J465" i="2"/>
  <c r="K465" i="2"/>
  <c r="H466" i="2"/>
  <c r="I466" i="2"/>
  <c r="J466" i="2"/>
  <c r="K466" i="2"/>
  <c r="H467" i="2"/>
  <c r="I467" i="2"/>
  <c r="J467" i="2"/>
  <c r="K467" i="2"/>
  <c r="H468" i="2"/>
  <c r="I468" i="2"/>
  <c r="J468" i="2"/>
  <c r="K468" i="2"/>
  <c r="H469" i="2"/>
  <c r="I469" i="2"/>
  <c r="J469" i="2"/>
  <c r="K469" i="2"/>
  <c r="H470" i="2"/>
  <c r="I470" i="2"/>
  <c r="J470" i="2"/>
  <c r="K470" i="2"/>
  <c r="H471" i="2"/>
  <c r="I471" i="2"/>
  <c r="J471" i="2"/>
  <c r="K471" i="2"/>
  <c r="H472" i="2"/>
  <c r="I472" i="2"/>
  <c r="J472" i="2"/>
  <c r="K472" i="2"/>
  <c r="H473" i="2"/>
  <c r="I473" i="2"/>
  <c r="J473" i="2"/>
  <c r="K473" i="2"/>
  <c r="H474" i="2"/>
  <c r="I474" i="2"/>
  <c r="J474" i="2"/>
  <c r="K474" i="2"/>
  <c r="H475" i="2"/>
  <c r="I475" i="2"/>
  <c r="J475" i="2"/>
  <c r="K475" i="2"/>
  <c r="H476" i="2"/>
  <c r="I476" i="2"/>
  <c r="J476" i="2"/>
  <c r="K476" i="2"/>
  <c r="H477" i="2"/>
  <c r="I477" i="2"/>
  <c r="J477" i="2"/>
  <c r="K477" i="2"/>
  <c r="H478" i="2"/>
  <c r="I478" i="2"/>
  <c r="J478" i="2"/>
  <c r="K478" i="2"/>
  <c r="H479" i="2"/>
  <c r="I479" i="2"/>
  <c r="J479" i="2"/>
  <c r="K479" i="2"/>
  <c r="H480" i="2"/>
  <c r="I480" i="2"/>
  <c r="J480" i="2"/>
  <c r="K480" i="2"/>
  <c r="H481" i="2"/>
  <c r="I481" i="2"/>
  <c r="J481" i="2"/>
  <c r="K481" i="2"/>
  <c r="H482" i="2"/>
  <c r="I482" i="2"/>
  <c r="J482" i="2"/>
  <c r="K482" i="2"/>
  <c r="H483" i="2"/>
  <c r="I483" i="2"/>
  <c r="J483" i="2"/>
  <c r="K483" i="2"/>
  <c r="H484" i="2"/>
  <c r="I484" i="2"/>
  <c r="J484" i="2"/>
  <c r="K484" i="2"/>
  <c r="H485" i="2"/>
  <c r="I485" i="2"/>
  <c r="J485" i="2"/>
  <c r="K485" i="2"/>
  <c r="H486" i="2"/>
  <c r="I486" i="2"/>
  <c r="J486" i="2"/>
  <c r="K486" i="2"/>
  <c r="H487" i="2"/>
  <c r="I487" i="2"/>
  <c r="J487" i="2"/>
  <c r="K487" i="2"/>
  <c r="H488" i="2"/>
  <c r="I488" i="2"/>
  <c r="J488" i="2"/>
  <c r="K488" i="2"/>
  <c r="H489" i="2"/>
  <c r="I489" i="2"/>
  <c r="J489" i="2"/>
  <c r="K489" i="2"/>
  <c r="H490" i="2"/>
  <c r="I490" i="2"/>
  <c r="J490" i="2"/>
  <c r="K490" i="2"/>
  <c r="H491" i="2"/>
  <c r="I491" i="2"/>
  <c r="J491" i="2"/>
  <c r="K491" i="2"/>
  <c r="H492" i="2"/>
  <c r="I492" i="2"/>
  <c r="J492" i="2"/>
  <c r="K492" i="2"/>
  <c r="H493" i="2"/>
  <c r="I493" i="2"/>
  <c r="J493" i="2"/>
  <c r="K493" i="2"/>
  <c r="H494" i="2"/>
  <c r="I494" i="2"/>
  <c r="J494" i="2"/>
  <c r="K494" i="2"/>
  <c r="H495" i="2"/>
  <c r="I495" i="2"/>
  <c r="J495" i="2"/>
  <c r="K495" i="2"/>
  <c r="H496" i="2"/>
  <c r="I496" i="2"/>
  <c r="J496" i="2"/>
  <c r="K496" i="2"/>
  <c r="H497" i="2"/>
  <c r="I497" i="2"/>
  <c r="J497" i="2"/>
  <c r="K497" i="2"/>
  <c r="H498" i="2"/>
  <c r="I498" i="2"/>
  <c r="J498" i="2"/>
  <c r="K498" i="2"/>
  <c r="H499" i="2"/>
  <c r="I499" i="2"/>
  <c r="J499" i="2"/>
  <c r="K499" i="2"/>
  <c r="H500" i="2"/>
  <c r="I500" i="2"/>
  <c r="J500" i="2"/>
  <c r="K500" i="2"/>
  <c r="H501" i="2"/>
  <c r="I501" i="2"/>
  <c r="J501" i="2"/>
  <c r="K501" i="2"/>
  <c r="H502" i="2"/>
  <c r="I502" i="2"/>
  <c r="J502" i="2"/>
  <c r="K502" i="2"/>
  <c r="H503" i="2"/>
  <c r="I503" i="2"/>
  <c r="J503" i="2"/>
  <c r="K503" i="2"/>
  <c r="H504" i="2"/>
  <c r="I504" i="2"/>
  <c r="J504" i="2"/>
  <c r="K504" i="2"/>
  <c r="H505" i="2"/>
  <c r="I505" i="2"/>
  <c r="J505" i="2"/>
  <c r="K505" i="2"/>
  <c r="H506" i="2"/>
  <c r="I506" i="2"/>
  <c r="J506" i="2"/>
  <c r="K506" i="2"/>
  <c r="H507" i="2"/>
  <c r="I507" i="2"/>
  <c r="J507" i="2"/>
  <c r="K507" i="2"/>
  <c r="H508" i="2"/>
  <c r="I508" i="2"/>
  <c r="J508" i="2"/>
  <c r="K508" i="2"/>
  <c r="H509" i="2"/>
  <c r="I509" i="2"/>
  <c r="J509" i="2"/>
  <c r="K509" i="2"/>
  <c r="H510" i="2"/>
  <c r="I510" i="2"/>
  <c r="J510" i="2"/>
  <c r="K510" i="2"/>
  <c r="H511" i="2"/>
  <c r="I511" i="2"/>
  <c r="J511" i="2"/>
  <c r="K511" i="2"/>
  <c r="H512" i="2"/>
  <c r="I512" i="2"/>
  <c r="J512" i="2"/>
  <c r="K512" i="2"/>
  <c r="H513" i="2"/>
  <c r="I513" i="2"/>
  <c r="J513" i="2"/>
  <c r="K513" i="2"/>
  <c r="H514" i="2"/>
  <c r="I514" i="2"/>
  <c r="J514" i="2"/>
  <c r="K514" i="2"/>
  <c r="H515" i="2"/>
  <c r="I515" i="2"/>
  <c r="J515" i="2"/>
  <c r="K515" i="2"/>
  <c r="H516" i="2"/>
  <c r="I516" i="2"/>
  <c r="J516" i="2"/>
  <c r="K516" i="2"/>
  <c r="H517" i="2"/>
  <c r="I517" i="2"/>
  <c r="J517" i="2"/>
  <c r="K517" i="2"/>
  <c r="H518" i="2"/>
  <c r="I518" i="2"/>
  <c r="J518" i="2"/>
  <c r="K518" i="2"/>
  <c r="H519" i="2"/>
  <c r="I519" i="2"/>
  <c r="J519" i="2"/>
  <c r="K519" i="2"/>
  <c r="H520" i="2"/>
  <c r="I520" i="2"/>
  <c r="J520" i="2"/>
  <c r="K520" i="2"/>
  <c r="H521" i="2"/>
  <c r="I521" i="2"/>
  <c r="J521" i="2"/>
  <c r="K521" i="2"/>
  <c r="H522" i="2"/>
  <c r="I522" i="2"/>
  <c r="J522" i="2"/>
  <c r="K522" i="2"/>
  <c r="H523" i="2"/>
  <c r="I523" i="2"/>
  <c r="J523" i="2"/>
  <c r="K523" i="2"/>
  <c r="H524" i="2"/>
  <c r="I524" i="2"/>
  <c r="J524" i="2"/>
  <c r="K524" i="2"/>
  <c r="H525" i="2"/>
  <c r="I525" i="2"/>
  <c r="J525" i="2"/>
  <c r="K525" i="2"/>
  <c r="H526" i="2"/>
  <c r="I526" i="2"/>
  <c r="J526" i="2"/>
  <c r="K526" i="2"/>
  <c r="H527" i="2"/>
  <c r="I527" i="2"/>
  <c r="J527" i="2"/>
  <c r="K527" i="2"/>
  <c r="H528" i="2"/>
  <c r="I528" i="2"/>
  <c r="J528" i="2"/>
  <c r="K528" i="2"/>
  <c r="H529" i="2"/>
  <c r="I529" i="2"/>
  <c r="J529" i="2"/>
  <c r="K529" i="2"/>
  <c r="H530" i="2"/>
  <c r="I530" i="2"/>
  <c r="J530" i="2"/>
  <c r="K530" i="2"/>
  <c r="H531" i="2"/>
  <c r="I531" i="2"/>
  <c r="J531" i="2"/>
  <c r="K531" i="2"/>
  <c r="H532" i="2"/>
  <c r="I532" i="2"/>
  <c r="J532" i="2"/>
  <c r="K532" i="2"/>
  <c r="H533" i="2"/>
  <c r="I533" i="2"/>
  <c r="J533" i="2"/>
  <c r="K533" i="2"/>
  <c r="H534" i="2"/>
  <c r="I534" i="2"/>
  <c r="J534" i="2"/>
  <c r="K534" i="2"/>
  <c r="H535" i="2"/>
  <c r="I535" i="2"/>
  <c r="J535" i="2"/>
  <c r="K535" i="2"/>
  <c r="H536" i="2"/>
  <c r="I536" i="2"/>
  <c r="J536" i="2"/>
  <c r="K536" i="2"/>
  <c r="H537" i="2"/>
  <c r="I537" i="2"/>
  <c r="J537" i="2"/>
  <c r="K537" i="2"/>
  <c r="H538" i="2"/>
  <c r="I538" i="2"/>
  <c r="J538" i="2"/>
  <c r="K538" i="2"/>
  <c r="H539" i="2"/>
  <c r="I539" i="2"/>
  <c r="J539" i="2"/>
  <c r="K539" i="2"/>
  <c r="H540" i="2"/>
  <c r="I540" i="2"/>
  <c r="J540" i="2"/>
  <c r="K540" i="2"/>
  <c r="H541" i="2"/>
  <c r="I541" i="2"/>
  <c r="J541" i="2"/>
  <c r="K541" i="2"/>
  <c r="H542" i="2"/>
  <c r="I542" i="2"/>
  <c r="J542" i="2"/>
  <c r="K542" i="2"/>
  <c r="H543" i="2"/>
  <c r="I543" i="2"/>
  <c r="J543" i="2"/>
  <c r="K543" i="2"/>
  <c r="H544" i="2"/>
  <c r="I544" i="2"/>
  <c r="J544" i="2"/>
  <c r="K544" i="2"/>
  <c r="H545" i="2"/>
  <c r="I545" i="2"/>
  <c r="J545" i="2"/>
  <c r="K545" i="2"/>
  <c r="H546" i="2"/>
  <c r="I546" i="2"/>
  <c r="J546" i="2"/>
  <c r="K546" i="2"/>
  <c r="H547" i="2"/>
  <c r="I547" i="2"/>
  <c r="J547" i="2"/>
  <c r="K547" i="2"/>
  <c r="H548" i="2"/>
  <c r="I548" i="2"/>
  <c r="J548" i="2"/>
  <c r="K548" i="2"/>
  <c r="H549" i="2"/>
  <c r="I549" i="2"/>
  <c r="J549" i="2"/>
  <c r="K549" i="2"/>
  <c r="H550" i="2"/>
  <c r="I550" i="2"/>
  <c r="J550" i="2"/>
  <c r="K550" i="2"/>
  <c r="H551" i="2"/>
  <c r="I551" i="2"/>
  <c r="J551" i="2"/>
  <c r="K551" i="2"/>
  <c r="H552" i="2"/>
  <c r="I552" i="2"/>
  <c r="J552" i="2"/>
  <c r="K552" i="2"/>
  <c r="H553" i="2"/>
  <c r="I553" i="2"/>
  <c r="J553" i="2"/>
  <c r="K553" i="2"/>
  <c r="H554" i="2"/>
  <c r="I554" i="2"/>
  <c r="J554" i="2"/>
  <c r="K554" i="2"/>
  <c r="H555" i="2"/>
  <c r="I555" i="2"/>
  <c r="J555" i="2"/>
  <c r="K555" i="2"/>
  <c r="H556" i="2"/>
  <c r="I556" i="2"/>
  <c r="J556" i="2"/>
  <c r="K556" i="2"/>
  <c r="H557" i="2"/>
  <c r="I557" i="2"/>
  <c r="J557" i="2"/>
  <c r="K557" i="2"/>
  <c r="H558" i="2"/>
  <c r="I558" i="2"/>
  <c r="J558" i="2"/>
  <c r="K558" i="2"/>
  <c r="H559" i="2"/>
  <c r="I559" i="2"/>
  <c r="J559" i="2"/>
  <c r="K559" i="2"/>
  <c r="H560" i="2"/>
  <c r="I560" i="2"/>
  <c r="J560" i="2"/>
  <c r="K560" i="2"/>
  <c r="H561" i="2"/>
  <c r="I561" i="2"/>
  <c r="J561" i="2"/>
  <c r="K561" i="2"/>
  <c r="H562" i="2"/>
  <c r="I562" i="2"/>
  <c r="J562" i="2"/>
  <c r="K562" i="2"/>
  <c r="H563" i="2"/>
  <c r="I563" i="2"/>
  <c r="J563" i="2"/>
  <c r="K563" i="2"/>
  <c r="H564" i="2"/>
  <c r="I564" i="2"/>
  <c r="J564" i="2"/>
  <c r="K564" i="2"/>
  <c r="H565" i="2"/>
  <c r="I565" i="2"/>
  <c r="J565" i="2"/>
  <c r="K565" i="2"/>
  <c r="H566" i="2"/>
  <c r="I566" i="2"/>
  <c r="J566" i="2"/>
  <c r="K566" i="2"/>
  <c r="H567" i="2"/>
  <c r="I567" i="2"/>
  <c r="J567" i="2"/>
  <c r="K567" i="2"/>
  <c r="H568" i="2"/>
  <c r="I568" i="2"/>
  <c r="J568" i="2"/>
  <c r="K568" i="2"/>
  <c r="H569" i="2"/>
  <c r="I569" i="2"/>
  <c r="J569" i="2"/>
  <c r="K569" i="2"/>
  <c r="H570" i="2"/>
  <c r="I570" i="2"/>
  <c r="J570" i="2"/>
  <c r="K570" i="2"/>
  <c r="H571" i="2"/>
  <c r="I571" i="2"/>
  <c r="J571" i="2"/>
  <c r="K571" i="2"/>
  <c r="H572" i="2"/>
  <c r="I572" i="2"/>
  <c r="J572" i="2"/>
  <c r="K572" i="2"/>
  <c r="H573" i="2"/>
  <c r="I573" i="2"/>
  <c r="J573" i="2"/>
  <c r="K573" i="2"/>
  <c r="H574" i="2"/>
  <c r="I574" i="2"/>
  <c r="J574" i="2"/>
  <c r="K574" i="2"/>
  <c r="H575" i="2"/>
  <c r="I575" i="2"/>
  <c r="J575" i="2"/>
  <c r="K575" i="2"/>
  <c r="H576" i="2"/>
  <c r="I576" i="2"/>
  <c r="J576" i="2"/>
  <c r="K576" i="2"/>
  <c r="H577" i="2"/>
  <c r="I577" i="2"/>
  <c r="J577" i="2"/>
  <c r="K577" i="2"/>
  <c r="H578" i="2"/>
  <c r="I578" i="2"/>
  <c r="J578" i="2"/>
  <c r="K578" i="2"/>
  <c r="H579" i="2"/>
  <c r="I579" i="2"/>
  <c r="J579" i="2"/>
  <c r="K579" i="2"/>
  <c r="H580" i="2"/>
  <c r="I580" i="2"/>
  <c r="J580" i="2"/>
  <c r="K580" i="2"/>
  <c r="H581" i="2"/>
  <c r="I581" i="2"/>
  <c r="J581" i="2"/>
  <c r="K581" i="2"/>
  <c r="H582" i="2"/>
  <c r="I582" i="2"/>
  <c r="J582" i="2"/>
  <c r="K582" i="2"/>
  <c r="H583" i="2"/>
  <c r="I583" i="2"/>
  <c r="J583" i="2"/>
  <c r="K583" i="2"/>
  <c r="H584" i="2"/>
  <c r="I584" i="2"/>
  <c r="J584" i="2"/>
  <c r="K584" i="2"/>
  <c r="H585" i="2"/>
  <c r="I585" i="2"/>
  <c r="J585" i="2"/>
  <c r="K585" i="2"/>
  <c r="H586" i="2"/>
  <c r="I586" i="2"/>
  <c r="J586" i="2"/>
  <c r="K586" i="2"/>
  <c r="H587" i="2"/>
  <c r="I587" i="2"/>
  <c r="J587" i="2"/>
  <c r="K587" i="2"/>
  <c r="H588" i="2"/>
  <c r="I588" i="2"/>
  <c r="J588" i="2"/>
  <c r="K588" i="2"/>
  <c r="H589" i="2"/>
  <c r="I589" i="2"/>
  <c r="J589" i="2"/>
  <c r="K589" i="2"/>
  <c r="H590" i="2"/>
  <c r="I590" i="2"/>
  <c r="J590" i="2"/>
  <c r="K590" i="2"/>
  <c r="H591" i="2"/>
  <c r="I591" i="2"/>
  <c r="J591" i="2"/>
  <c r="K591" i="2"/>
  <c r="H592" i="2"/>
  <c r="I592" i="2"/>
  <c r="J592" i="2"/>
  <c r="K592" i="2"/>
  <c r="H593" i="2"/>
  <c r="I593" i="2"/>
  <c r="J593" i="2"/>
  <c r="K593" i="2"/>
  <c r="H594" i="2"/>
  <c r="I594" i="2"/>
  <c r="J594" i="2"/>
  <c r="K594" i="2"/>
  <c r="H595" i="2"/>
  <c r="I595" i="2"/>
  <c r="J595" i="2"/>
  <c r="K595" i="2"/>
  <c r="H596" i="2"/>
  <c r="I596" i="2"/>
  <c r="J596" i="2"/>
  <c r="K596" i="2"/>
  <c r="H597" i="2"/>
  <c r="I597" i="2"/>
  <c r="J597" i="2"/>
  <c r="K597" i="2"/>
  <c r="H598" i="2"/>
  <c r="I598" i="2"/>
  <c r="J598" i="2"/>
  <c r="K598" i="2"/>
  <c r="H599" i="2"/>
  <c r="I599" i="2"/>
  <c r="J599" i="2"/>
  <c r="K599" i="2"/>
  <c r="H600" i="2"/>
  <c r="I600" i="2"/>
  <c r="J600" i="2"/>
  <c r="K600" i="2"/>
  <c r="H601" i="2"/>
  <c r="I601" i="2"/>
  <c r="J601" i="2"/>
  <c r="K601" i="2"/>
  <c r="H602" i="2"/>
  <c r="I602" i="2"/>
  <c r="J602" i="2"/>
  <c r="K602" i="2"/>
  <c r="H603" i="2"/>
  <c r="I603" i="2"/>
  <c r="J603" i="2"/>
  <c r="K603" i="2"/>
  <c r="H604" i="2"/>
  <c r="I604" i="2"/>
  <c r="J604" i="2"/>
  <c r="K604" i="2"/>
  <c r="H605" i="2"/>
  <c r="I605" i="2"/>
  <c r="J605" i="2"/>
  <c r="K605" i="2"/>
  <c r="H606" i="2"/>
  <c r="I606" i="2"/>
  <c r="J606" i="2"/>
  <c r="K606" i="2"/>
  <c r="H607" i="2"/>
  <c r="I607" i="2"/>
  <c r="J607" i="2"/>
  <c r="K607" i="2"/>
  <c r="H608" i="2"/>
  <c r="I608" i="2"/>
  <c r="J608" i="2"/>
  <c r="K608" i="2"/>
  <c r="H609" i="2"/>
  <c r="I609" i="2"/>
  <c r="J609" i="2"/>
  <c r="K609" i="2"/>
  <c r="H610" i="2"/>
  <c r="I610" i="2"/>
  <c r="J610" i="2"/>
  <c r="K610" i="2"/>
  <c r="H611" i="2"/>
  <c r="I611" i="2"/>
  <c r="J611" i="2"/>
  <c r="K611" i="2"/>
  <c r="H612" i="2"/>
  <c r="I612" i="2"/>
  <c r="J612" i="2"/>
  <c r="K612" i="2"/>
  <c r="H613" i="2"/>
  <c r="I613" i="2"/>
  <c r="J613" i="2"/>
  <c r="K613" i="2"/>
  <c r="H614" i="2"/>
  <c r="I614" i="2"/>
  <c r="J614" i="2"/>
  <c r="K614" i="2"/>
  <c r="H615" i="2"/>
  <c r="I615" i="2"/>
  <c r="J615" i="2"/>
  <c r="K615" i="2"/>
  <c r="H616" i="2"/>
  <c r="I616" i="2"/>
  <c r="J616" i="2"/>
  <c r="K616" i="2"/>
  <c r="H617" i="2"/>
  <c r="I617" i="2"/>
  <c r="J617" i="2"/>
  <c r="K617" i="2"/>
  <c r="H618" i="2"/>
  <c r="I618" i="2"/>
  <c r="J618" i="2"/>
  <c r="K618" i="2"/>
  <c r="H619" i="2"/>
  <c r="I619" i="2"/>
  <c r="J619" i="2"/>
  <c r="K619" i="2"/>
  <c r="H620" i="2"/>
  <c r="I620" i="2"/>
  <c r="J620" i="2"/>
  <c r="K620" i="2"/>
  <c r="H621" i="2"/>
  <c r="I621" i="2"/>
  <c r="J621" i="2"/>
  <c r="K621" i="2"/>
  <c r="H622" i="2"/>
  <c r="I622" i="2"/>
  <c r="J622" i="2"/>
  <c r="K622" i="2"/>
  <c r="H623" i="2"/>
  <c r="I623" i="2"/>
  <c r="J623" i="2"/>
  <c r="K623" i="2"/>
  <c r="H624" i="2"/>
  <c r="I624" i="2"/>
  <c r="J624" i="2"/>
  <c r="K624" i="2"/>
  <c r="H625" i="2"/>
  <c r="I625" i="2"/>
  <c r="J625" i="2"/>
  <c r="K625" i="2"/>
  <c r="H626" i="2"/>
  <c r="I626" i="2"/>
  <c r="J626" i="2"/>
  <c r="K626" i="2"/>
  <c r="H627" i="2"/>
  <c r="I627" i="2"/>
  <c r="J627" i="2"/>
  <c r="K627" i="2"/>
  <c r="H628" i="2"/>
  <c r="I628" i="2"/>
  <c r="J628" i="2"/>
  <c r="K628" i="2"/>
  <c r="H629" i="2"/>
  <c r="I629" i="2"/>
  <c r="J629" i="2"/>
  <c r="K629" i="2"/>
  <c r="H630" i="2"/>
  <c r="I630" i="2"/>
  <c r="J630" i="2"/>
  <c r="K630" i="2"/>
  <c r="H631" i="2"/>
  <c r="I631" i="2"/>
  <c r="J631" i="2"/>
  <c r="K631" i="2"/>
  <c r="H632" i="2"/>
  <c r="I632" i="2"/>
  <c r="J632" i="2"/>
  <c r="K632" i="2"/>
  <c r="H633" i="2"/>
  <c r="I633" i="2"/>
  <c r="J633" i="2"/>
  <c r="K633" i="2"/>
  <c r="H634" i="2"/>
  <c r="I634" i="2"/>
  <c r="J634" i="2"/>
  <c r="K634" i="2"/>
  <c r="H635" i="2"/>
  <c r="I635" i="2"/>
  <c r="J635" i="2"/>
  <c r="K635" i="2"/>
  <c r="H636" i="2"/>
  <c r="I636" i="2"/>
  <c r="J636" i="2"/>
  <c r="K636" i="2"/>
  <c r="H637" i="2"/>
  <c r="I637" i="2"/>
  <c r="J637" i="2"/>
  <c r="K637" i="2"/>
  <c r="H638" i="2"/>
  <c r="I638" i="2"/>
  <c r="J638" i="2"/>
  <c r="K638" i="2"/>
  <c r="H639" i="2"/>
  <c r="I639" i="2"/>
  <c r="J639" i="2"/>
  <c r="K639" i="2"/>
  <c r="H640" i="2"/>
  <c r="I640" i="2"/>
  <c r="J640" i="2"/>
  <c r="K640" i="2"/>
  <c r="H641" i="2"/>
  <c r="I641" i="2"/>
  <c r="J641" i="2"/>
  <c r="K641" i="2"/>
  <c r="H642" i="2"/>
  <c r="I642" i="2"/>
  <c r="J642" i="2"/>
  <c r="K642" i="2"/>
  <c r="H643" i="2"/>
  <c r="I643" i="2"/>
  <c r="J643" i="2"/>
  <c r="K643" i="2"/>
  <c r="H644" i="2"/>
  <c r="I644" i="2"/>
  <c r="J644" i="2"/>
  <c r="K644" i="2"/>
  <c r="H645" i="2"/>
  <c r="I645" i="2"/>
  <c r="J645" i="2"/>
  <c r="K645" i="2"/>
  <c r="H646" i="2"/>
  <c r="I646" i="2"/>
  <c r="J646" i="2"/>
  <c r="K646" i="2"/>
  <c r="H647" i="2"/>
  <c r="I647" i="2"/>
  <c r="J647" i="2"/>
  <c r="K647" i="2"/>
  <c r="H648" i="2"/>
  <c r="I648" i="2"/>
  <c r="J648" i="2"/>
  <c r="K648" i="2"/>
  <c r="H649" i="2"/>
  <c r="I649" i="2"/>
  <c r="J649" i="2"/>
  <c r="K649" i="2"/>
  <c r="H650" i="2"/>
  <c r="I650" i="2"/>
  <c r="J650" i="2"/>
  <c r="K650" i="2"/>
  <c r="H651" i="2"/>
  <c r="I651" i="2"/>
  <c r="J651" i="2"/>
  <c r="K651" i="2"/>
  <c r="H652" i="2"/>
  <c r="I652" i="2"/>
  <c r="J652" i="2"/>
  <c r="K652" i="2"/>
  <c r="H653" i="2"/>
  <c r="I653" i="2"/>
  <c r="J653" i="2"/>
  <c r="K653" i="2"/>
  <c r="H654" i="2"/>
  <c r="I654" i="2"/>
  <c r="J654" i="2"/>
  <c r="K654" i="2"/>
  <c r="H655" i="2"/>
  <c r="I655" i="2"/>
  <c r="J655" i="2"/>
  <c r="K655" i="2"/>
  <c r="H656" i="2"/>
  <c r="I656" i="2"/>
  <c r="J656" i="2"/>
  <c r="K656" i="2"/>
  <c r="H657" i="2"/>
  <c r="I657" i="2"/>
  <c r="J657" i="2"/>
  <c r="K657" i="2"/>
  <c r="H658" i="2"/>
  <c r="I658" i="2"/>
  <c r="J658" i="2"/>
  <c r="K658" i="2"/>
  <c r="H659" i="2"/>
  <c r="I659" i="2"/>
  <c r="J659" i="2"/>
  <c r="K659" i="2"/>
  <c r="H660" i="2"/>
  <c r="I660" i="2"/>
  <c r="J660" i="2"/>
  <c r="K660" i="2"/>
  <c r="H661" i="2"/>
  <c r="I661" i="2"/>
  <c r="J661" i="2"/>
  <c r="K661" i="2"/>
  <c r="H662" i="2"/>
  <c r="I662" i="2"/>
  <c r="J662" i="2"/>
  <c r="K662" i="2"/>
  <c r="H663" i="2"/>
  <c r="I663" i="2"/>
  <c r="J663" i="2"/>
  <c r="K663" i="2"/>
  <c r="H664" i="2"/>
  <c r="I664" i="2"/>
  <c r="J664" i="2"/>
  <c r="K664" i="2"/>
  <c r="H665" i="2"/>
  <c r="I665" i="2"/>
  <c r="J665" i="2"/>
  <c r="K665" i="2"/>
  <c r="H666" i="2"/>
  <c r="I666" i="2"/>
  <c r="J666" i="2"/>
  <c r="K666" i="2"/>
  <c r="H667" i="2"/>
  <c r="I667" i="2"/>
  <c r="J667" i="2"/>
  <c r="K667" i="2"/>
  <c r="H668" i="2"/>
  <c r="I668" i="2"/>
  <c r="J668" i="2"/>
  <c r="K668" i="2"/>
  <c r="H669" i="2"/>
  <c r="I669" i="2"/>
  <c r="J669" i="2"/>
  <c r="K669" i="2"/>
  <c r="H670" i="2"/>
  <c r="I670" i="2"/>
  <c r="J670" i="2"/>
  <c r="K670" i="2"/>
  <c r="H671" i="2"/>
  <c r="I671" i="2"/>
  <c r="J671" i="2"/>
  <c r="K671" i="2"/>
  <c r="H672" i="2"/>
  <c r="I672" i="2"/>
  <c r="J672" i="2"/>
  <c r="K672" i="2"/>
  <c r="H673" i="2"/>
  <c r="I673" i="2"/>
  <c r="J673" i="2"/>
  <c r="K673" i="2"/>
  <c r="H674" i="2"/>
  <c r="I674" i="2"/>
  <c r="J674" i="2"/>
  <c r="K674" i="2"/>
  <c r="H675" i="2"/>
  <c r="I675" i="2"/>
  <c r="J675" i="2"/>
  <c r="K675" i="2"/>
  <c r="H676" i="2"/>
  <c r="I676" i="2"/>
  <c r="J676" i="2"/>
  <c r="K676" i="2"/>
  <c r="H677" i="2"/>
  <c r="I677" i="2"/>
  <c r="J677" i="2"/>
  <c r="K677" i="2"/>
  <c r="H678" i="2"/>
  <c r="I678" i="2"/>
  <c r="J678" i="2"/>
  <c r="K678" i="2"/>
  <c r="H679" i="2"/>
  <c r="I679" i="2"/>
  <c r="J679" i="2"/>
  <c r="K679" i="2"/>
  <c r="H680" i="2"/>
  <c r="I680" i="2"/>
  <c r="J680" i="2"/>
  <c r="K680" i="2"/>
  <c r="H681" i="2"/>
  <c r="I681" i="2"/>
  <c r="J681" i="2"/>
  <c r="K681" i="2"/>
  <c r="H682" i="2"/>
  <c r="I682" i="2"/>
  <c r="J682" i="2"/>
  <c r="K682" i="2"/>
  <c r="H683" i="2"/>
  <c r="I683" i="2"/>
  <c r="J683" i="2"/>
  <c r="K683" i="2"/>
  <c r="H684" i="2"/>
  <c r="I684" i="2"/>
  <c r="J684" i="2"/>
  <c r="K684" i="2"/>
  <c r="H685" i="2"/>
  <c r="I685" i="2"/>
  <c r="J685" i="2"/>
  <c r="K685" i="2"/>
  <c r="H686" i="2"/>
  <c r="I686" i="2"/>
  <c r="J686" i="2"/>
  <c r="K686" i="2"/>
  <c r="H687" i="2"/>
  <c r="I687" i="2"/>
  <c r="J687" i="2"/>
  <c r="K687" i="2"/>
  <c r="H688" i="2"/>
  <c r="I688" i="2"/>
  <c r="J688" i="2"/>
  <c r="K688" i="2"/>
  <c r="H689" i="2"/>
  <c r="I689" i="2"/>
  <c r="J689" i="2"/>
  <c r="K689" i="2"/>
  <c r="H690" i="2"/>
  <c r="I690" i="2"/>
  <c r="J690" i="2"/>
  <c r="K690" i="2"/>
  <c r="H691" i="2"/>
  <c r="I691" i="2"/>
  <c r="J691" i="2"/>
  <c r="K691" i="2"/>
  <c r="H692" i="2"/>
  <c r="I692" i="2"/>
  <c r="J692" i="2"/>
  <c r="K692" i="2"/>
  <c r="H693" i="2"/>
  <c r="I693" i="2"/>
  <c r="J693" i="2"/>
  <c r="K693" i="2"/>
  <c r="H694" i="2"/>
  <c r="I694" i="2"/>
  <c r="J694" i="2"/>
  <c r="K694" i="2"/>
  <c r="H695" i="2"/>
  <c r="I695" i="2"/>
  <c r="J695" i="2"/>
  <c r="K695" i="2"/>
  <c r="H696" i="2"/>
  <c r="I696" i="2"/>
  <c r="J696" i="2"/>
  <c r="K696" i="2"/>
  <c r="H697" i="2"/>
  <c r="I697" i="2"/>
  <c r="J697" i="2"/>
  <c r="K697" i="2"/>
  <c r="H698" i="2"/>
  <c r="I698" i="2"/>
  <c r="J698" i="2"/>
  <c r="K698" i="2"/>
  <c r="H699" i="2"/>
  <c r="I699" i="2"/>
  <c r="J699" i="2"/>
  <c r="K699" i="2"/>
  <c r="H700" i="2"/>
  <c r="I700" i="2"/>
  <c r="J700" i="2"/>
  <c r="K700" i="2"/>
  <c r="H701" i="2"/>
  <c r="I701" i="2"/>
  <c r="J701" i="2"/>
  <c r="K701" i="2"/>
  <c r="H702" i="2"/>
  <c r="I702" i="2"/>
  <c r="J702" i="2"/>
  <c r="K702" i="2"/>
  <c r="H703" i="2"/>
  <c r="I703" i="2"/>
  <c r="J703" i="2"/>
  <c r="K703" i="2"/>
  <c r="H704" i="2"/>
  <c r="I704" i="2"/>
  <c r="J704" i="2"/>
  <c r="K704" i="2"/>
  <c r="H705" i="2"/>
  <c r="I705" i="2"/>
  <c r="J705" i="2"/>
  <c r="K705" i="2"/>
  <c r="H706" i="2"/>
  <c r="I706" i="2"/>
  <c r="J706" i="2"/>
  <c r="K706" i="2"/>
  <c r="H707" i="2"/>
  <c r="I707" i="2"/>
  <c r="J707" i="2"/>
  <c r="K707" i="2"/>
  <c r="H708" i="2"/>
  <c r="I708" i="2"/>
  <c r="J708" i="2"/>
  <c r="K708" i="2"/>
  <c r="H709" i="2"/>
  <c r="I709" i="2"/>
  <c r="J709" i="2"/>
  <c r="K709" i="2"/>
  <c r="H710" i="2"/>
  <c r="I710" i="2"/>
  <c r="J710" i="2"/>
  <c r="K710" i="2"/>
  <c r="H711" i="2"/>
  <c r="I711" i="2"/>
  <c r="J711" i="2"/>
  <c r="K711" i="2"/>
  <c r="H712" i="2"/>
  <c r="I712" i="2"/>
  <c r="J712" i="2"/>
  <c r="K712" i="2"/>
  <c r="H713" i="2"/>
  <c r="I713" i="2"/>
  <c r="J713" i="2"/>
  <c r="K713" i="2"/>
  <c r="H714" i="2"/>
  <c r="I714" i="2"/>
  <c r="J714" i="2"/>
  <c r="K714" i="2"/>
  <c r="H715" i="2"/>
  <c r="I715" i="2"/>
  <c r="J715" i="2"/>
  <c r="K715" i="2"/>
  <c r="H716" i="2"/>
  <c r="I716" i="2"/>
  <c r="J716" i="2"/>
  <c r="K716" i="2"/>
  <c r="H717" i="2"/>
  <c r="I717" i="2"/>
  <c r="J717" i="2"/>
  <c r="K717" i="2"/>
  <c r="H718" i="2"/>
  <c r="I718" i="2"/>
  <c r="J718" i="2"/>
  <c r="K718" i="2"/>
  <c r="H719" i="2"/>
  <c r="I719" i="2"/>
  <c r="J719" i="2"/>
  <c r="K719" i="2"/>
  <c r="H720" i="2"/>
  <c r="I720" i="2"/>
  <c r="J720" i="2"/>
  <c r="K720" i="2"/>
  <c r="H721" i="2"/>
  <c r="I721" i="2"/>
  <c r="J721" i="2"/>
  <c r="K721" i="2"/>
  <c r="H722" i="2"/>
  <c r="I722" i="2"/>
  <c r="J722" i="2"/>
  <c r="K722" i="2"/>
  <c r="H723" i="2"/>
  <c r="I723" i="2"/>
  <c r="J723" i="2"/>
  <c r="K723" i="2"/>
  <c r="H724" i="2"/>
  <c r="I724" i="2"/>
  <c r="J724" i="2"/>
  <c r="K724" i="2"/>
  <c r="H725" i="2"/>
  <c r="I725" i="2"/>
  <c r="J725" i="2"/>
  <c r="K725" i="2"/>
  <c r="H726" i="2"/>
  <c r="I726" i="2"/>
  <c r="J726" i="2"/>
  <c r="K726" i="2"/>
  <c r="H727" i="2"/>
  <c r="I727" i="2"/>
  <c r="J727" i="2"/>
  <c r="K727" i="2"/>
  <c r="H728" i="2"/>
  <c r="I728" i="2"/>
  <c r="J728" i="2"/>
  <c r="K728" i="2"/>
  <c r="H729" i="2"/>
  <c r="I729" i="2"/>
  <c r="J729" i="2"/>
  <c r="K729" i="2"/>
  <c r="H730" i="2"/>
  <c r="I730" i="2"/>
  <c r="J730" i="2"/>
  <c r="K730" i="2"/>
  <c r="H731" i="2"/>
  <c r="I731" i="2"/>
  <c r="J731" i="2"/>
  <c r="K731" i="2"/>
  <c r="H732" i="2"/>
  <c r="I732" i="2"/>
  <c r="J732" i="2"/>
  <c r="K732" i="2"/>
  <c r="H733" i="2"/>
  <c r="I733" i="2"/>
  <c r="J733" i="2"/>
  <c r="K733" i="2"/>
  <c r="H734" i="2"/>
  <c r="I734" i="2"/>
  <c r="J734" i="2"/>
  <c r="K734" i="2"/>
  <c r="H735" i="2"/>
  <c r="I735" i="2"/>
  <c r="J735" i="2"/>
  <c r="K735" i="2"/>
  <c r="H736" i="2"/>
  <c r="I736" i="2"/>
  <c r="J736" i="2"/>
  <c r="K736" i="2"/>
  <c r="H737" i="2"/>
  <c r="I737" i="2"/>
  <c r="J737" i="2"/>
  <c r="K737" i="2"/>
  <c r="H738" i="2"/>
  <c r="I738" i="2"/>
  <c r="J738" i="2"/>
  <c r="K738" i="2"/>
  <c r="H739" i="2"/>
  <c r="I739" i="2"/>
  <c r="J739" i="2"/>
  <c r="K739" i="2"/>
  <c r="H740" i="2"/>
  <c r="I740" i="2"/>
  <c r="J740" i="2"/>
  <c r="K740" i="2"/>
  <c r="H741" i="2"/>
  <c r="I741" i="2"/>
  <c r="J741" i="2"/>
  <c r="K741" i="2"/>
  <c r="H742" i="2"/>
  <c r="I742" i="2"/>
  <c r="J742" i="2"/>
  <c r="K742" i="2"/>
  <c r="H743" i="2"/>
  <c r="I743" i="2"/>
  <c r="J743" i="2"/>
  <c r="K743" i="2"/>
  <c r="H744" i="2"/>
  <c r="I744" i="2"/>
  <c r="J744" i="2"/>
  <c r="K744" i="2"/>
  <c r="H745" i="2"/>
  <c r="I745" i="2"/>
  <c r="J745" i="2"/>
  <c r="K745" i="2"/>
  <c r="H746" i="2"/>
  <c r="I746" i="2"/>
  <c r="J746" i="2"/>
  <c r="K746" i="2"/>
  <c r="H747" i="2"/>
  <c r="I747" i="2"/>
  <c r="J747" i="2"/>
  <c r="K747" i="2"/>
  <c r="H748" i="2"/>
  <c r="I748" i="2"/>
  <c r="J748" i="2"/>
  <c r="K748" i="2"/>
  <c r="H749" i="2"/>
  <c r="I749" i="2"/>
  <c r="J749" i="2"/>
  <c r="K749" i="2"/>
  <c r="H750" i="2"/>
  <c r="I750" i="2"/>
  <c r="J750" i="2"/>
  <c r="K750" i="2"/>
  <c r="H751" i="2"/>
  <c r="I751" i="2"/>
  <c r="J751" i="2"/>
  <c r="K751" i="2"/>
  <c r="H752" i="2"/>
  <c r="I752" i="2"/>
  <c r="J752" i="2"/>
  <c r="K752" i="2"/>
  <c r="H753" i="2"/>
  <c r="I753" i="2"/>
  <c r="J753" i="2"/>
  <c r="K753" i="2"/>
  <c r="H754" i="2"/>
  <c r="I754" i="2"/>
  <c r="J754" i="2"/>
  <c r="K754" i="2"/>
  <c r="H755" i="2"/>
  <c r="I755" i="2"/>
  <c r="J755" i="2"/>
  <c r="K755" i="2"/>
  <c r="H756" i="2"/>
  <c r="I756" i="2"/>
  <c r="J756" i="2"/>
  <c r="K756" i="2"/>
  <c r="H757" i="2"/>
  <c r="I757" i="2"/>
  <c r="J757" i="2"/>
  <c r="K757" i="2"/>
  <c r="H758" i="2"/>
  <c r="I758" i="2"/>
  <c r="J758" i="2"/>
  <c r="K758" i="2"/>
  <c r="H759" i="2"/>
  <c r="I759" i="2"/>
  <c r="J759" i="2"/>
  <c r="K759" i="2"/>
  <c r="H760" i="2"/>
  <c r="I760" i="2"/>
  <c r="J760" i="2"/>
  <c r="K760" i="2"/>
  <c r="H761" i="2"/>
  <c r="I761" i="2"/>
  <c r="J761" i="2"/>
  <c r="K761" i="2"/>
  <c r="H762" i="2"/>
  <c r="I762" i="2"/>
  <c r="J762" i="2"/>
  <c r="K762" i="2"/>
  <c r="H763" i="2"/>
  <c r="I763" i="2"/>
  <c r="J763" i="2"/>
  <c r="K763" i="2"/>
  <c r="H764" i="2"/>
  <c r="I764" i="2"/>
  <c r="J764" i="2"/>
  <c r="K764" i="2"/>
  <c r="H765" i="2"/>
  <c r="I765" i="2"/>
  <c r="J765" i="2"/>
  <c r="K765" i="2"/>
  <c r="H766" i="2"/>
  <c r="I766" i="2"/>
  <c r="J766" i="2"/>
  <c r="K766" i="2"/>
  <c r="H767" i="2"/>
  <c r="I767" i="2"/>
  <c r="J767" i="2"/>
  <c r="K767" i="2"/>
  <c r="H768" i="2"/>
  <c r="I768" i="2"/>
  <c r="J768" i="2"/>
  <c r="K768" i="2"/>
  <c r="H769" i="2"/>
  <c r="I769" i="2"/>
  <c r="J769" i="2"/>
  <c r="K769" i="2"/>
  <c r="H770" i="2"/>
  <c r="I770" i="2"/>
  <c r="J770" i="2"/>
  <c r="K770" i="2"/>
  <c r="H771" i="2"/>
  <c r="I771" i="2"/>
  <c r="J771" i="2"/>
  <c r="K771" i="2"/>
  <c r="H772" i="2"/>
  <c r="I772" i="2"/>
  <c r="J772" i="2"/>
  <c r="K772" i="2"/>
  <c r="H773" i="2"/>
  <c r="I773" i="2"/>
  <c r="J773" i="2"/>
  <c r="K773" i="2"/>
  <c r="H774" i="2"/>
  <c r="I774" i="2"/>
  <c r="J774" i="2"/>
  <c r="K774" i="2"/>
  <c r="H775" i="2"/>
  <c r="I775" i="2"/>
  <c r="J775" i="2"/>
  <c r="K775" i="2"/>
  <c r="H776" i="2"/>
  <c r="I776" i="2"/>
  <c r="J776" i="2"/>
  <c r="K776" i="2"/>
  <c r="H777" i="2"/>
  <c r="I777" i="2"/>
  <c r="J777" i="2"/>
  <c r="K777" i="2"/>
  <c r="H778" i="2"/>
  <c r="I778" i="2"/>
  <c r="J778" i="2"/>
  <c r="K778" i="2"/>
  <c r="H779" i="2"/>
  <c r="I779" i="2"/>
  <c r="J779" i="2"/>
  <c r="K779" i="2"/>
  <c r="H780" i="2"/>
  <c r="I780" i="2"/>
  <c r="J780" i="2"/>
  <c r="K780" i="2"/>
  <c r="H781" i="2"/>
  <c r="I781" i="2"/>
  <c r="J781" i="2"/>
  <c r="K781" i="2"/>
  <c r="H782" i="2"/>
  <c r="I782" i="2"/>
  <c r="J782" i="2"/>
  <c r="K782" i="2"/>
  <c r="H783" i="2"/>
  <c r="I783" i="2"/>
  <c r="J783" i="2"/>
  <c r="K783" i="2"/>
  <c r="H784" i="2"/>
  <c r="I784" i="2"/>
  <c r="J784" i="2"/>
  <c r="K784" i="2"/>
  <c r="H785" i="2"/>
  <c r="I785" i="2"/>
  <c r="J785" i="2"/>
  <c r="K785" i="2"/>
  <c r="H786" i="2"/>
  <c r="I786" i="2"/>
  <c r="J786" i="2"/>
  <c r="K786" i="2"/>
  <c r="H787" i="2"/>
  <c r="I787" i="2"/>
  <c r="J787" i="2"/>
  <c r="K787" i="2"/>
  <c r="H788" i="2"/>
  <c r="I788" i="2"/>
  <c r="J788" i="2"/>
  <c r="K788" i="2"/>
  <c r="H789" i="2"/>
  <c r="I789" i="2"/>
  <c r="J789" i="2"/>
  <c r="K789" i="2"/>
  <c r="H790" i="2"/>
  <c r="I790" i="2"/>
  <c r="J790" i="2"/>
  <c r="K790" i="2"/>
  <c r="H791" i="2"/>
  <c r="I791" i="2"/>
  <c r="J791" i="2"/>
  <c r="K791" i="2"/>
  <c r="H792" i="2"/>
  <c r="I792" i="2"/>
  <c r="J792" i="2"/>
  <c r="K792" i="2"/>
  <c r="H793" i="2"/>
  <c r="I793" i="2"/>
  <c r="J793" i="2"/>
  <c r="K793" i="2"/>
  <c r="H794" i="2"/>
  <c r="I794" i="2"/>
  <c r="J794" i="2"/>
  <c r="K794" i="2"/>
  <c r="H795" i="2"/>
  <c r="I795" i="2"/>
  <c r="J795" i="2"/>
  <c r="K795" i="2"/>
  <c r="H796" i="2"/>
  <c r="I796" i="2"/>
  <c r="J796" i="2"/>
  <c r="K796" i="2"/>
  <c r="H797" i="2"/>
  <c r="I797" i="2"/>
  <c r="J797" i="2"/>
  <c r="K797" i="2"/>
  <c r="H798" i="2"/>
  <c r="I798" i="2"/>
  <c r="J798" i="2"/>
  <c r="K798" i="2"/>
  <c r="H799" i="2"/>
  <c r="I799" i="2"/>
  <c r="J799" i="2"/>
  <c r="K799" i="2"/>
  <c r="H800" i="2"/>
  <c r="I800" i="2"/>
  <c r="J800" i="2"/>
  <c r="K800" i="2"/>
  <c r="H801" i="2"/>
  <c r="I801" i="2"/>
  <c r="J801" i="2"/>
  <c r="K801" i="2"/>
  <c r="H802" i="2"/>
  <c r="I802" i="2"/>
  <c r="J802" i="2"/>
  <c r="K802" i="2"/>
  <c r="H803" i="2"/>
  <c r="I803" i="2"/>
  <c r="J803" i="2"/>
  <c r="K803" i="2"/>
  <c r="H804" i="2"/>
  <c r="I804" i="2"/>
  <c r="J804" i="2"/>
  <c r="K804" i="2"/>
  <c r="H805" i="2"/>
  <c r="I805" i="2"/>
  <c r="J805" i="2"/>
  <c r="K805" i="2"/>
  <c r="H806" i="2"/>
  <c r="I806" i="2"/>
  <c r="J806" i="2"/>
  <c r="K806" i="2"/>
  <c r="H807" i="2"/>
  <c r="I807" i="2"/>
  <c r="J807" i="2"/>
  <c r="K807" i="2"/>
  <c r="H808" i="2"/>
  <c r="I808" i="2"/>
  <c r="J808" i="2"/>
  <c r="K808" i="2"/>
  <c r="H809" i="2"/>
  <c r="I809" i="2"/>
  <c r="J809" i="2"/>
  <c r="K809" i="2"/>
  <c r="H810" i="2"/>
  <c r="I810" i="2"/>
  <c r="J810" i="2"/>
  <c r="K810" i="2"/>
  <c r="H811" i="2"/>
  <c r="I811" i="2"/>
  <c r="J811" i="2"/>
  <c r="K811" i="2"/>
  <c r="H812" i="2"/>
  <c r="I812" i="2"/>
  <c r="J812" i="2"/>
  <c r="K812" i="2"/>
  <c r="H813" i="2"/>
  <c r="I813" i="2"/>
  <c r="J813" i="2"/>
  <c r="K813" i="2"/>
  <c r="H814" i="2"/>
  <c r="I814" i="2"/>
  <c r="J814" i="2"/>
  <c r="K814" i="2"/>
  <c r="H815" i="2"/>
  <c r="I815" i="2"/>
  <c r="J815" i="2"/>
  <c r="K815" i="2"/>
  <c r="H816" i="2"/>
  <c r="I816" i="2"/>
  <c r="J816" i="2"/>
  <c r="K816" i="2"/>
  <c r="H817" i="2"/>
  <c r="I817" i="2"/>
  <c r="J817" i="2"/>
  <c r="K817" i="2"/>
  <c r="H818" i="2"/>
  <c r="I818" i="2"/>
  <c r="J818" i="2"/>
  <c r="K818" i="2"/>
  <c r="H819" i="2"/>
  <c r="I819" i="2"/>
  <c r="J819" i="2"/>
  <c r="K819" i="2"/>
  <c r="H820" i="2"/>
  <c r="I820" i="2"/>
  <c r="J820" i="2"/>
  <c r="K820" i="2"/>
  <c r="H821" i="2"/>
  <c r="I821" i="2"/>
  <c r="J821" i="2"/>
  <c r="K821" i="2"/>
  <c r="H822" i="2"/>
  <c r="I822" i="2"/>
  <c r="J822" i="2"/>
  <c r="K822" i="2"/>
  <c r="H823" i="2"/>
  <c r="I823" i="2"/>
  <c r="J823" i="2"/>
  <c r="K823" i="2"/>
  <c r="H824" i="2"/>
  <c r="I824" i="2"/>
  <c r="J824" i="2"/>
  <c r="K824" i="2"/>
  <c r="H825" i="2"/>
  <c r="I825" i="2"/>
  <c r="J825" i="2"/>
  <c r="K825" i="2"/>
  <c r="H826" i="2"/>
  <c r="I826" i="2"/>
  <c r="J826" i="2"/>
  <c r="K826" i="2"/>
  <c r="H827" i="2"/>
  <c r="I827" i="2"/>
  <c r="J827" i="2"/>
  <c r="K827" i="2"/>
  <c r="H828" i="2"/>
  <c r="I828" i="2"/>
  <c r="J828" i="2"/>
  <c r="K828" i="2"/>
  <c r="H829" i="2"/>
  <c r="I829" i="2"/>
  <c r="J829" i="2"/>
  <c r="K829" i="2"/>
  <c r="H830" i="2"/>
  <c r="I830" i="2"/>
  <c r="J830" i="2"/>
  <c r="K830" i="2"/>
  <c r="H831" i="2"/>
  <c r="I831" i="2"/>
  <c r="J831" i="2"/>
  <c r="K831" i="2"/>
  <c r="H832" i="2"/>
  <c r="I832" i="2"/>
  <c r="J832" i="2"/>
  <c r="K832" i="2"/>
  <c r="H833" i="2"/>
  <c r="I833" i="2"/>
  <c r="J833" i="2"/>
  <c r="K833" i="2"/>
  <c r="H834" i="2"/>
  <c r="I834" i="2"/>
  <c r="J834" i="2"/>
  <c r="K834" i="2"/>
  <c r="H835" i="2"/>
  <c r="I835" i="2"/>
  <c r="J835" i="2"/>
  <c r="K835" i="2"/>
  <c r="H836" i="2"/>
  <c r="I836" i="2"/>
  <c r="J836" i="2"/>
  <c r="K836" i="2"/>
  <c r="H837" i="2"/>
  <c r="I837" i="2"/>
  <c r="J837" i="2"/>
  <c r="K837" i="2"/>
  <c r="H838" i="2"/>
  <c r="I838" i="2"/>
  <c r="J838" i="2"/>
  <c r="K838" i="2"/>
  <c r="H839" i="2"/>
  <c r="I839" i="2"/>
  <c r="J839" i="2"/>
  <c r="K839" i="2"/>
  <c r="H840" i="2"/>
  <c r="I840" i="2"/>
  <c r="J840" i="2"/>
  <c r="K840" i="2"/>
  <c r="H841" i="2"/>
  <c r="I841" i="2"/>
  <c r="J841" i="2"/>
  <c r="K841" i="2"/>
  <c r="H842" i="2"/>
  <c r="I842" i="2"/>
  <c r="J842" i="2"/>
  <c r="K842" i="2"/>
  <c r="H843" i="2"/>
  <c r="I843" i="2"/>
  <c r="J843" i="2"/>
  <c r="K843" i="2"/>
  <c r="H844" i="2"/>
  <c r="I844" i="2"/>
  <c r="J844" i="2"/>
  <c r="K844" i="2"/>
  <c r="H845" i="2"/>
  <c r="I845" i="2"/>
  <c r="J845" i="2"/>
  <c r="K845" i="2"/>
  <c r="H846" i="2"/>
  <c r="I846" i="2"/>
  <c r="J846" i="2"/>
  <c r="K846" i="2"/>
  <c r="H847" i="2"/>
  <c r="I847" i="2"/>
  <c r="J847" i="2"/>
  <c r="K847" i="2"/>
  <c r="H848" i="2"/>
  <c r="I848" i="2"/>
  <c r="J848" i="2"/>
  <c r="K848" i="2"/>
  <c r="H849" i="2"/>
  <c r="I849" i="2"/>
  <c r="J849" i="2"/>
  <c r="K849" i="2"/>
  <c r="H850" i="2"/>
  <c r="I850" i="2"/>
  <c r="J850" i="2"/>
  <c r="K850" i="2"/>
  <c r="H851" i="2"/>
  <c r="I851" i="2"/>
  <c r="J851" i="2"/>
  <c r="K851" i="2"/>
  <c r="H852" i="2"/>
  <c r="I852" i="2"/>
  <c r="J852" i="2"/>
  <c r="K852" i="2"/>
  <c r="H853" i="2"/>
  <c r="I853" i="2"/>
  <c r="J853" i="2"/>
  <c r="K853" i="2"/>
  <c r="H854" i="2"/>
  <c r="I854" i="2"/>
  <c r="J854" i="2"/>
  <c r="K854" i="2"/>
  <c r="H855" i="2"/>
  <c r="I855" i="2"/>
  <c r="J855" i="2"/>
  <c r="K855" i="2"/>
  <c r="H856" i="2"/>
  <c r="I856" i="2"/>
  <c r="J856" i="2"/>
  <c r="K856" i="2"/>
  <c r="H857" i="2"/>
  <c r="I857" i="2"/>
  <c r="J857" i="2"/>
  <c r="K857" i="2"/>
  <c r="H858" i="2"/>
  <c r="I858" i="2"/>
  <c r="J858" i="2"/>
  <c r="K858" i="2"/>
  <c r="H859" i="2"/>
  <c r="I859" i="2"/>
  <c r="J859" i="2"/>
  <c r="K859" i="2"/>
  <c r="H860" i="2"/>
  <c r="I860" i="2"/>
  <c r="J860" i="2"/>
  <c r="K860" i="2"/>
  <c r="H861" i="2"/>
  <c r="I861" i="2"/>
  <c r="J861" i="2"/>
  <c r="K861" i="2"/>
  <c r="H862" i="2"/>
  <c r="I862" i="2"/>
  <c r="J862" i="2"/>
  <c r="K862" i="2"/>
  <c r="H863" i="2"/>
  <c r="I863" i="2"/>
  <c r="J863" i="2"/>
  <c r="K863" i="2"/>
  <c r="H864" i="2"/>
  <c r="I864" i="2"/>
  <c r="J864" i="2"/>
  <c r="K864" i="2"/>
  <c r="H865" i="2"/>
  <c r="I865" i="2"/>
  <c r="J865" i="2"/>
  <c r="K865" i="2"/>
  <c r="H866" i="2"/>
  <c r="I866" i="2"/>
  <c r="J866" i="2"/>
  <c r="K866" i="2"/>
  <c r="H867" i="2"/>
  <c r="I867" i="2"/>
  <c r="J867" i="2"/>
  <c r="K867" i="2"/>
  <c r="H868" i="2"/>
  <c r="I868" i="2"/>
  <c r="J868" i="2"/>
  <c r="K868" i="2"/>
  <c r="H869" i="2"/>
  <c r="I869" i="2"/>
  <c r="J869" i="2"/>
  <c r="K869" i="2"/>
  <c r="H870" i="2"/>
  <c r="I870" i="2"/>
  <c r="J870" i="2"/>
  <c r="K870" i="2"/>
  <c r="H871" i="2"/>
  <c r="I871" i="2"/>
  <c r="J871" i="2"/>
  <c r="K871" i="2"/>
  <c r="H872" i="2"/>
  <c r="I872" i="2"/>
  <c r="J872" i="2"/>
  <c r="K872" i="2"/>
  <c r="H873" i="2"/>
  <c r="I873" i="2"/>
  <c r="J873" i="2"/>
  <c r="K873" i="2"/>
  <c r="H874" i="2"/>
  <c r="I874" i="2"/>
  <c r="J874" i="2"/>
  <c r="K874" i="2"/>
  <c r="H875" i="2"/>
  <c r="I875" i="2"/>
  <c r="J875" i="2"/>
  <c r="K875" i="2"/>
  <c r="H876" i="2"/>
  <c r="I876" i="2"/>
  <c r="J876" i="2"/>
  <c r="K876" i="2"/>
  <c r="H877" i="2"/>
  <c r="I877" i="2"/>
  <c r="J877" i="2"/>
  <c r="K877" i="2"/>
  <c r="H878" i="2"/>
  <c r="I878" i="2"/>
  <c r="J878" i="2"/>
  <c r="K878" i="2"/>
  <c r="H879" i="2"/>
  <c r="I879" i="2"/>
  <c r="J879" i="2"/>
  <c r="K879" i="2"/>
  <c r="H880" i="2"/>
  <c r="I880" i="2"/>
  <c r="J880" i="2"/>
  <c r="K880" i="2"/>
  <c r="H881" i="2"/>
  <c r="I881" i="2"/>
  <c r="J881" i="2"/>
  <c r="K881" i="2"/>
  <c r="H882" i="2"/>
  <c r="I882" i="2"/>
  <c r="J882" i="2"/>
  <c r="K882" i="2"/>
  <c r="H883" i="2"/>
  <c r="I883" i="2"/>
  <c r="J883" i="2"/>
  <c r="K883" i="2"/>
  <c r="H884" i="2"/>
  <c r="I884" i="2"/>
  <c r="J884" i="2"/>
  <c r="K884" i="2"/>
  <c r="H885" i="2"/>
  <c r="I885" i="2"/>
  <c r="J885" i="2"/>
  <c r="K885" i="2"/>
  <c r="H886" i="2"/>
  <c r="I886" i="2"/>
  <c r="J886" i="2"/>
  <c r="K886" i="2"/>
  <c r="H887" i="2"/>
  <c r="I887" i="2"/>
  <c r="J887" i="2"/>
  <c r="K887" i="2"/>
  <c r="H888" i="2"/>
  <c r="I888" i="2"/>
  <c r="J888" i="2"/>
  <c r="K888" i="2"/>
  <c r="H889" i="2"/>
  <c r="I889" i="2"/>
  <c r="J889" i="2"/>
  <c r="K889" i="2"/>
  <c r="H890" i="2"/>
  <c r="I890" i="2"/>
  <c r="J890" i="2"/>
  <c r="K890" i="2"/>
  <c r="H891" i="2"/>
  <c r="I891" i="2"/>
  <c r="J891" i="2"/>
  <c r="K891" i="2"/>
  <c r="H892" i="2"/>
  <c r="I892" i="2"/>
  <c r="J892" i="2"/>
  <c r="K892" i="2"/>
  <c r="H893" i="2"/>
  <c r="I893" i="2"/>
  <c r="J893" i="2"/>
  <c r="K893" i="2"/>
  <c r="H894" i="2"/>
  <c r="I894" i="2"/>
  <c r="J894" i="2"/>
  <c r="K894" i="2"/>
  <c r="H895" i="2"/>
  <c r="I895" i="2"/>
  <c r="J895" i="2"/>
  <c r="K895" i="2"/>
  <c r="H896" i="2"/>
  <c r="I896" i="2"/>
  <c r="J896" i="2"/>
  <c r="K896" i="2"/>
  <c r="H897" i="2"/>
  <c r="I897" i="2"/>
  <c r="J897" i="2"/>
  <c r="K897" i="2"/>
  <c r="H898" i="2"/>
  <c r="I898" i="2"/>
  <c r="J898" i="2"/>
  <c r="K898" i="2"/>
  <c r="H899" i="2"/>
  <c r="I899" i="2"/>
  <c r="J899" i="2"/>
  <c r="K899" i="2"/>
  <c r="H900" i="2"/>
  <c r="I900" i="2"/>
  <c r="J900" i="2"/>
  <c r="K900" i="2"/>
  <c r="H901" i="2"/>
  <c r="I901" i="2"/>
  <c r="J901" i="2"/>
  <c r="K901" i="2"/>
  <c r="H902" i="2"/>
  <c r="I902" i="2"/>
  <c r="J902" i="2"/>
  <c r="K902" i="2"/>
  <c r="H903" i="2"/>
  <c r="I903" i="2"/>
  <c r="J903" i="2"/>
  <c r="K903" i="2"/>
  <c r="H904" i="2"/>
  <c r="I904" i="2"/>
  <c r="J904" i="2"/>
  <c r="K904" i="2"/>
  <c r="H905" i="2"/>
  <c r="I905" i="2"/>
  <c r="J905" i="2"/>
  <c r="K905" i="2"/>
  <c r="H906" i="2"/>
  <c r="I906" i="2"/>
  <c r="J906" i="2"/>
  <c r="K906" i="2"/>
  <c r="H907" i="2"/>
  <c r="I907" i="2"/>
  <c r="J907" i="2"/>
  <c r="K907" i="2"/>
  <c r="H908" i="2"/>
  <c r="I908" i="2"/>
  <c r="J908" i="2"/>
  <c r="K908" i="2"/>
  <c r="H909" i="2"/>
  <c r="I909" i="2"/>
  <c r="J909" i="2"/>
  <c r="K909" i="2"/>
  <c r="H910" i="2"/>
  <c r="I910" i="2"/>
  <c r="J910" i="2"/>
  <c r="K910" i="2"/>
  <c r="H911" i="2"/>
  <c r="I911" i="2"/>
  <c r="J911" i="2"/>
  <c r="K911" i="2"/>
  <c r="H912" i="2"/>
  <c r="I912" i="2"/>
  <c r="J912" i="2"/>
  <c r="K912" i="2"/>
  <c r="H913" i="2"/>
  <c r="I913" i="2"/>
  <c r="J913" i="2"/>
  <c r="K913" i="2"/>
  <c r="H914" i="2"/>
  <c r="I914" i="2"/>
  <c r="J914" i="2"/>
  <c r="K914" i="2"/>
  <c r="H915" i="2"/>
  <c r="I915" i="2"/>
  <c r="J915" i="2"/>
  <c r="K915" i="2"/>
  <c r="H916" i="2"/>
  <c r="I916" i="2"/>
  <c r="J916" i="2"/>
  <c r="K916" i="2"/>
  <c r="H917" i="2"/>
  <c r="I917" i="2"/>
  <c r="J917" i="2"/>
  <c r="K917" i="2"/>
  <c r="H918" i="2"/>
  <c r="I918" i="2"/>
  <c r="J918" i="2"/>
  <c r="K918" i="2"/>
  <c r="H919" i="2"/>
  <c r="I919" i="2"/>
  <c r="J919" i="2"/>
  <c r="K919" i="2"/>
  <c r="H920" i="2"/>
  <c r="I920" i="2"/>
  <c r="J920" i="2"/>
  <c r="K920" i="2"/>
  <c r="H921" i="2"/>
  <c r="I921" i="2"/>
  <c r="J921" i="2"/>
  <c r="K921" i="2"/>
  <c r="H922" i="2"/>
  <c r="I922" i="2"/>
  <c r="J922" i="2"/>
  <c r="K922" i="2"/>
  <c r="H923" i="2"/>
  <c r="I923" i="2"/>
  <c r="J923" i="2"/>
  <c r="K923" i="2"/>
  <c r="H924" i="2"/>
  <c r="I924" i="2"/>
  <c r="J924" i="2"/>
  <c r="K924" i="2"/>
  <c r="H925" i="2"/>
  <c r="I925" i="2"/>
  <c r="J925" i="2"/>
  <c r="K925" i="2"/>
  <c r="H926" i="2"/>
  <c r="I926" i="2"/>
  <c r="J926" i="2"/>
  <c r="K926" i="2"/>
  <c r="H927" i="2"/>
  <c r="I927" i="2"/>
  <c r="J927" i="2"/>
  <c r="K927" i="2"/>
  <c r="H928" i="2"/>
  <c r="I928" i="2"/>
  <c r="J928" i="2"/>
  <c r="K928" i="2"/>
  <c r="H929" i="2"/>
  <c r="I929" i="2"/>
  <c r="J929" i="2"/>
  <c r="K929" i="2"/>
  <c r="H930" i="2"/>
  <c r="I930" i="2"/>
  <c r="J930" i="2"/>
  <c r="K930" i="2"/>
  <c r="H931" i="2"/>
  <c r="I931" i="2"/>
  <c r="J931" i="2"/>
  <c r="K931" i="2"/>
  <c r="H932" i="2"/>
  <c r="I932" i="2"/>
  <c r="J932" i="2"/>
  <c r="K932" i="2"/>
  <c r="H933" i="2"/>
  <c r="I933" i="2"/>
  <c r="J933" i="2"/>
  <c r="K933" i="2"/>
  <c r="H934" i="2"/>
  <c r="I934" i="2"/>
  <c r="J934" i="2"/>
  <c r="K934" i="2"/>
  <c r="H935" i="2"/>
  <c r="I935" i="2"/>
  <c r="J935" i="2"/>
  <c r="K935" i="2"/>
  <c r="H936" i="2"/>
  <c r="I936" i="2"/>
  <c r="J936" i="2"/>
  <c r="K936" i="2"/>
  <c r="H937" i="2"/>
  <c r="I937" i="2"/>
  <c r="J937" i="2"/>
  <c r="K937" i="2"/>
  <c r="H938" i="2"/>
  <c r="I938" i="2"/>
  <c r="J938" i="2"/>
  <c r="K938" i="2"/>
  <c r="H939" i="2"/>
  <c r="I939" i="2"/>
  <c r="J939" i="2"/>
  <c r="K939" i="2"/>
  <c r="H940" i="2"/>
  <c r="I940" i="2"/>
  <c r="J940" i="2"/>
  <c r="K940" i="2"/>
  <c r="H941" i="2"/>
  <c r="I941" i="2"/>
  <c r="J941" i="2"/>
  <c r="K941" i="2"/>
  <c r="H942" i="2"/>
  <c r="I942" i="2"/>
  <c r="J942" i="2"/>
  <c r="K942" i="2"/>
  <c r="H943" i="2"/>
  <c r="I943" i="2"/>
  <c r="J943" i="2"/>
  <c r="K943" i="2"/>
  <c r="H944" i="2"/>
  <c r="I944" i="2"/>
  <c r="J944" i="2"/>
  <c r="K944" i="2"/>
  <c r="H945" i="2"/>
  <c r="I945" i="2"/>
  <c r="J945" i="2"/>
  <c r="K945" i="2"/>
  <c r="H946" i="2"/>
  <c r="I946" i="2"/>
  <c r="J946" i="2"/>
  <c r="K946" i="2"/>
  <c r="H947" i="2"/>
  <c r="I947" i="2"/>
  <c r="J947" i="2"/>
  <c r="K947" i="2"/>
  <c r="H948" i="2"/>
  <c r="I948" i="2"/>
  <c r="J948" i="2"/>
  <c r="K948" i="2"/>
  <c r="H949" i="2"/>
  <c r="I949" i="2"/>
  <c r="J949" i="2"/>
  <c r="K949" i="2"/>
  <c r="H950" i="2"/>
  <c r="I950" i="2"/>
  <c r="J950" i="2"/>
  <c r="K950" i="2"/>
  <c r="H951" i="2"/>
  <c r="I951" i="2"/>
  <c r="J951" i="2"/>
  <c r="K951" i="2"/>
  <c r="H952" i="2"/>
  <c r="I952" i="2"/>
  <c r="J952" i="2"/>
  <c r="K952" i="2"/>
  <c r="H953" i="2"/>
  <c r="I953" i="2"/>
  <c r="J953" i="2"/>
  <c r="K953" i="2"/>
  <c r="H954" i="2"/>
  <c r="I954" i="2"/>
  <c r="J954" i="2"/>
  <c r="K954" i="2"/>
  <c r="H955" i="2"/>
  <c r="I955" i="2"/>
  <c r="J955" i="2"/>
  <c r="K955" i="2"/>
  <c r="H956" i="2"/>
  <c r="I956" i="2"/>
  <c r="J956" i="2"/>
  <c r="K956" i="2"/>
  <c r="H957" i="2"/>
  <c r="I957" i="2"/>
  <c r="J957" i="2"/>
  <c r="K957" i="2"/>
  <c r="H958" i="2"/>
  <c r="I958" i="2"/>
  <c r="J958" i="2"/>
  <c r="K958" i="2"/>
  <c r="H959" i="2"/>
  <c r="I959" i="2"/>
  <c r="J959" i="2"/>
  <c r="K959" i="2"/>
  <c r="H960" i="2"/>
  <c r="I960" i="2"/>
  <c r="J960" i="2"/>
  <c r="K960" i="2"/>
  <c r="H961" i="2"/>
  <c r="I961" i="2"/>
  <c r="J961" i="2"/>
  <c r="K961" i="2"/>
  <c r="H962" i="2"/>
  <c r="I962" i="2"/>
  <c r="J962" i="2"/>
  <c r="K962" i="2"/>
  <c r="H963" i="2"/>
  <c r="I963" i="2"/>
  <c r="J963" i="2"/>
  <c r="K963" i="2"/>
  <c r="H964" i="2"/>
  <c r="I964" i="2"/>
  <c r="J964" i="2"/>
  <c r="K964" i="2"/>
  <c r="H965" i="2"/>
  <c r="I965" i="2"/>
  <c r="J965" i="2"/>
  <c r="K965" i="2"/>
  <c r="H966" i="2"/>
  <c r="I966" i="2"/>
  <c r="J966" i="2"/>
  <c r="K966" i="2"/>
  <c r="H967" i="2"/>
  <c r="I967" i="2"/>
  <c r="J967" i="2"/>
  <c r="K967" i="2"/>
  <c r="H968" i="2"/>
  <c r="I968" i="2"/>
  <c r="J968" i="2"/>
  <c r="K968" i="2"/>
  <c r="H969" i="2"/>
  <c r="I969" i="2"/>
  <c r="J969" i="2"/>
  <c r="K969" i="2"/>
  <c r="H970" i="2"/>
  <c r="I970" i="2"/>
  <c r="J970" i="2"/>
  <c r="K970" i="2"/>
  <c r="H971" i="2"/>
  <c r="I971" i="2"/>
  <c r="J971" i="2"/>
  <c r="K971" i="2"/>
  <c r="H972" i="2"/>
  <c r="I972" i="2"/>
  <c r="J972" i="2"/>
  <c r="K972" i="2"/>
  <c r="H973" i="2"/>
  <c r="I973" i="2"/>
  <c r="J973" i="2"/>
  <c r="K973" i="2"/>
  <c r="H974" i="2"/>
  <c r="I974" i="2"/>
  <c r="J974" i="2"/>
  <c r="K974" i="2"/>
  <c r="H975" i="2"/>
  <c r="I975" i="2"/>
  <c r="J975" i="2"/>
  <c r="K975" i="2"/>
  <c r="H976" i="2"/>
  <c r="I976" i="2"/>
  <c r="J976" i="2"/>
  <c r="K976" i="2"/>
  <c r="H977" i="2"/>
  <c r="I977" i="2"/>
  <c r="J977" i="2"/>
  <c r="K977" i="2"/>
  <c r="H978" i="2"/>
  <c r="I978" i="2"/>
  <c r="J978" i="2"/>
  <c r="K978" i="2"/>
  <c r="H979" i="2"/>
  <c r="I979" i="2"/>
  <c r="J979" i="2"/>
  <c r="K979" i="2"/>
  <c r="H980" i="2"/>
  <c r="I980" i="2"/>
  <c r="J980" i="2"/>
  <c r="K980" i="2"/>
  <c r="H981" i="2"/>
  <c r="I981" i="2"/>
  <c r="J981" i="2"/>
  <c r="K981" i="2"/>
  <c r="H982" i="2"/>
  <c r="I982" i="2"/>
  <c r="J982" i="2"/>
  <c r="K982" i="2"/>
  <c r="H983" i="2"/>
  <c r="I983" i="2"/>
  <c r="J983" i="2"/>
  <c r="K983" i="2"/>
  <c r="H984" i="2"/>
  <c r="I984" i="2"/>
  <c r="J984" i="2"/>
  <c r="K984" i="2"/>
  <c r="H985" i="2"/>
  <c r="I985" i="2"/>
  <c r="J985" i="2"/>
  <c r="K985" i="2"/>
  <c r="H986" i="2"/>
  <c r="I986" i="2"/>
  <c r="J986" i="2"/>
  <c r="K986" i="2"/>
  <c r="H987" i="2"/>
  <c r="I987" i="2"/>
  <c r="J987" i="2"/>
  <c r="K987" i="2"/>
  <c r="H988" i="2"/>
  <c r="I988" i="2"/>
  <c r="J988" i="2"/>
  <c r="K988" i="2"/>
  <c r="H989" i="2"/>
  <c r="I989" i="2"/>
  <c r="J989" i="2"/>
  <c r="K989" i="2"/>
  <c r="H990" i="2"/>
  <c r="I990" i="2"/>
  <c r="J990" i="2"/>
  <c r="K990" i="2"/>
  <c r="H991" i="2"/>
  <c r="I991" i="2"/>
  <c r="J991" i="2"/>
  <c r="K991" i="2"/>
  <c r="H992" i="2"/>
  <c r="I992" i="2"/>
  <c r="J992" i="2"/>
  <c r="K992" i="2"/>
  <c r="H993" i="2"/>
  <c r="I993" i="2"/>
  <c r="J993" i="2"/>
  <c r="K993" i="2"/>
  <c r="H994" i="2"/>
  <c r="I994" i="2"/>
  <c r="J994" i="2"/>
  <c r="K994" i="2"/>
  <c r="H995" i="2"/>
  <c r="I995" i="2"/>
  <c r="J995" i="2"/>
  <c r="K995" i="2"/>
  <c r="H996" i="2"/>
  <c r="I996" i="2"/>
  <c r="J996" i="2"/>
  <c r="K996" i="2"/>
  <c r="H997" i="2"/>
  <c r="I997" i="2"/>
  <c r="J997" i="2"/>
  <c r="K997" i="2"/>
  <c r="H998" i="2"/>
  <c r="I998" i="2"/>
  <c r="J998" i="2"/>
  <c r="K998" i="2"/>
  <c r="H999" i="2"/>
  <c r="I999" i="2"/>
  <c r="J999" i="2"/>
  <c r="K999" i="2"/>
  <c r="H1000" i="2"/>
  <c r="I1000" i="2"/>
  <c r="J1000" i="2"/>
  <c r="K1000" i="2"/>
  <c r="H1001" i="2"/>
  <c r="I1001" i="2"/>
  <c r="J1001" i="2"/>
  <c r="K1001" i="2"/>
  <c r="H1002" i="2"/>
  <c r="I1002" i="2"/>
  <c r="J1002" i="2"/>
  <c r="K1002" i="2"/>
  <c r="H1003" i="2"/>
  <c r="I1003" i="2"/>
  <c r="J1003" i="2"/>
  <c r="K1003" i="2"/>
  <c r="H1004" i="2"/>
  <c r="I1004" i="2"/>
  <c r="J1004" i="2"/>
  <c r="K1004" i="2"/>
  <c r="H1005" i="2"/>
  <c r="I1005" i="2"/>
  <c r="J1005" i="2"/>
  <c r="K1005" i="2"/>
  <c r="H1006" i="2"/>
  <c r="I1006" i="2"/>
  <c r="J1006" i="2"/>
  <c r="K1006" i="2"/>
  <c r="H1007" i="2"/>
  <c r="I1007" i="2"/>
  <c r="J1007" i="2"/>
  <c r="K1007" i="2"/>
  <c r="H1008" i="2"/>
  <c r="I1008" i="2"/>
  <c r="J1008" i="2"/>
  <c r="K1008" i="2"/>
  <c r="H1009" i="2"/>
  <c r="I1009" i="2"/>
  <c r="J1009" i="2"/>
  <c r="K1009" i="2"/>
  <c r="H1010" i="2"/>
  <c r="I1010" i="2"/>
  <c r="J1010" i="2"/>
  <c r="K1010" i="2"/>
  <c r="H1011" i="2"/>
  <c r="I1011" i="2"/>
  <c r="J1011" i="2"/>
  <c r="K1011" i="2"/>
  <c r="H1012" i="2"/>
  <c r="I1012" i="2"/>
  <c r="J1012" i="2"/>
  <c r="K1012" i="2"/>
  <c r="H1013" i="2"/>
  <c r="I1013" i="2"/>
  <c r="J1013" i="2"/>
  <c r="K1013" i="2"/>
  <c r="H1014" i="2"/>
  <c r="I1014" i="2"/>
  <c r="J1014" i="2"/>
  <c r="K1014" i="2"/>
  <c r="H1015" i="2"/>
  <c r="I1015" i="2"/>
  <c r="J1015" i="2"/>
  <c r="K1015" i="2"/>
  <c r="H1016" i="2"/>
  <c r="I1016" i="2"/>
  <c r="J1016" i="2"/>
  <c r="K1016" i="2"/>
  <c r="H1017" i="2"/>
  <c r="I1017" i="2"/>
  <c r="J1017" i="2"/>
  <c r="K1017" i="2"/>
  <c r="H1018" i="2"/>
  <c r="I1018" i="2"/>
  <c r="J1018" i="2"/>
  <c r="K1018" i="2"/>
  <c r="H1019" i="2"/>
  <c r="I1019" i="2"/>
  <c r="J1019" i="2"/>
  <c r="K1019" i="2"/>
  <c r="H1020" i="2"/>
  <c r="I1020" i="2"/>
  <c r="J1020" i="2"/>
  <c r="K1020" i="2"/>
  <c r="H1021" i="2"/>
  <c r="I1021" i="2"/>
  <c r="J1021" i="2"/>
  <c r="K1021" i="2"/>
  <c r="H1022" i="2"/>
  <c r="I1022" i="2"/>
  <c r="J1022" i="2"/>
  <c r="K1022" i="2"/>
  <c r="H1023" i="2"/>
  <c r="I1023" i="2"/>
  <c r="J1023" i="2"/>
  <c r="K1023" i="2"/>
  <c r="H1024" i="2"/>
  <c r="I1024" i="2"/>
  <c r="J1024" i="2"/>
  <c r="K1024" i="2"/>
  <c r="H1025" i="2"/>
  <c r="I1025" i="2"/>
  <c r="J1025" i="2"/>
  <c r="K1025" i="2"/>
  <c r="H1026" i="2"/>
  <c r="I1026" i="2"/>
  <c r="J1026" i="2"/>
  <c r="K1026" i="2"/>
  <c r="H1027" i="2"/>
  <c r="I1027" i="2"/>
  <c r="J1027" i="2"/>
  <c r="K1027" i="2"/>
  <c r="H1028" i="2"/>
  <c r="I1028" i="2"/>
  <c r="J1028" i="2"/>
  <c r="K1028" i="2"/>
  <c r="H1029" i="2"/>
  <c r="I1029" i="2"/>
  <c r="J1029" i="2"/>
  <c r="K1029" i="2"/>
  <c r="H1030" i="2"/>
  <c r="I1030" i="2"/>
  <c r="J1030" i="2"/>
  <c r="K1030" i="2"/>
  <c r="H1031" i="2"/>
  <c r="I1031" i="2"/>
  <c r="J1031" i="2"/>
  <c r="K1031" i="2"/>
  <c r="H1032" i="2"/>
  <c r="I1032" i="2"/>
  <c r="J1032" i="2"/>
  <c r="K1032" i="2"/>
  <c r="H1033" i="2"/>
  <c r="I1033" i="2"/>
  <c r="J1033" i="2"/>
  <c r="K1033" i="2"/>
  <c r="H1034" i="2"/>
  <c r="I1034" i="2"/>
  <c r="J1034" i="2"/>
  <c r="K1034" i="2"/>
  <c r="H1035" i="2"/>
  <c r="I1035" i="2"/>
  <c r="J1035" i="2"/>
  <c r="K1035" i="2"/>
  <c r="H1036" i="2"/>
  <c r="I1036" i="2"/>
  <c r="J1036" i="2"/>
  <c r="K1036" i="2"/>
  <c r="H1037" i="2"/>
  <c r="I1037" i="2"/>
  <c r="J1037" i="2"/>
  <c r="K1037" i="2"/>
  <c r="H1038" i="2"/>
  <c r="I1038" i="2"/>
  <c r="J1038" i="2"/>
  <c r="K1038" i="2"/>
  <c r="H1039" i="2"/>
  <c r="I1039" i="2"/>
  <c r="J1039" i="2"/>
  <c r="K1039" i="2"/>
  <c r="H1040" i="2"/>
  <c r="I1040" i="2"/>
  <c r="J1040" i="2"/>
  <c r="K1040" i="2"/>
  <c r="H1041" i="2"/>
  <c r="I1041" i="2"/>
  <c r="J1041" i="2"/>
  <c r="K1041" i="2"/>
  <c r="H1042" i="2"/>
  <c r="I1042" i="2"/>
  <c r="J1042" i="2"/>
  <c r="K1042" i="2"/>
  <c r="H1043" i="2"/>
  <c r="I1043" i="2"/>
  <c r="J1043" i="2"/>
  <c r="K1043" i="2"/>
  <c r="H1044" i="2"/>
  <c r="I1044" i="2"/>
  <c r="J1044" i="2"/>
  <c r="K1044" i="2"/>
  <c r="H1045" i="2"/>
  <c r="I1045" i="2"/>
  <c r="J1045" i="2"/>
  <c r="K1045" i="2"/>
  <c r="H1046" i="2"/>
  <c r="I1046" i="2"/>
  <c r="J1046" i="2"/>
  <c r="K1046" i="2"/>
  <c r="H1047" i="2"/>
  <c r="I1047" i="2"/>
  <c r="J1047" i="2"/>
  <c r="K1047" i="2"/>
  <c r="H1048" i="2"/>
  <c r="I1048" i="2"/>
  <c r="J1048" i="2"/>
  <c r="K1048" i="2"/>
  <c r="H1049" i="2"/>
  <c r="I1049" i="2"/>
  <c r="J1049" i="2"/>
  <c r="K1049" i="2"/>
  <c r="H1050" i="2"/>
  <c r="I1050" i="2"/>
  <c r="J1050" i="2"/>
  <c r="K1050" i="2"/>
  <c r="H1051" i="2"/>
  <c r="I1051" i="2"/>
  <c r="J1051" i="2"/>
  <c r="K1051" i="2"/>
  <c r="H1052" i="2"/>
  <c r="I1052" i="2"/>
  <c r="J1052" i="2"/>
  <c r="K1052" i="2"/>
  <c r="H1053" i="2"/>
  <c r="I1053" i="2"/>
  <c r="J1053" i="2"/>
  <c r="K1053" i="2"/>
  <c r="H1054" i="2"/>
  <c r="I1054" i="2"/>
  <c r="J1054" i="2"/>
  <c r="K1054" i="2"/>
  <c r="H1055" i="2"/>
  <c r="I1055" i="2"/>
  <c r="J1055" i="2"/>
  <c r="K1055" i="2"/>
  <c r="H1056" i="2"/>
  <c r="I1056" i="2"/>
  <c r="J1056" i="2"/>
  <c r="K1056" i="2"/>
  <c r="H1057" i="2"/>
  <c r="I1057" i="2"/>
  <c r="J1057" i="2"/>
  <c r="K1057" i="2"/>
  <c r="H1058" i="2"/>
  <c r="I1058" i="2"/>
  <c r="J1058" i="2"/>
  <c r="K1058" i="2"/>
  <c r="H1059" i="2"/>
  <c r="I1059" i="2"/>
  <c r="J1059" i="2"/>
  <c r="K1059" i="2"/>
  <c r="H1060" i="2"/>
  <c r="I1060" i="2"/>
  <c r="J1060" i="2"/>
  <c r="K1060" i="2"/>
  <c r="H1061" i="2"/>
  <c r="I1061" i="2"/>
  <c r="J1061" i="2"/>
  <c r="K1061" i="2"/>
  <c r="H1062" i="2"/>
  <c r="I1062" i="2"/>
  <c r="J1062" i="2"/>
  <c r="K1062" i="2"/>
  <c r="H1063" i="2"/>
  <c r="I1063" i="2"/>
  <c r="J1063" i="2"/>
  <c r="K1063" i="2"/>
  <c r="H1064" i="2"/>
  <c r="I1064" i="2"/>
  <c r="J1064" i="2"/>
  <c r="K1064" i="2"/>
  <c r="H1065" i="2"/>
  <c r="I1065" i="2"/>
  <c r="J1065" i="2"/>
  <c r="K1065" i="2"/>
  <c r="H1066" i="2"/>
  <c r="I1066" i="2"/>
  <c r="J1066" i="2"/>
  <c r="K1066" i="2"/>
  <c r="H1067" i="2"/>
  <c r="I1067" i="2"/>
  <c r="J1067" i="2"/>
  <c r="K1067" i="2"/>
  <c r="H1068" i="2"/>
  <c r="I1068" i="2"/>
  <c r="J1068" i="2"/>
  <c r="K1068" i="2"/>
  <c r="H1069" i="2"/>
  <c r="I1069" i="2"/>
  <c r="J1069" i="2"/>
  <c r="K1069" i="2"/>
  <c r="H1070" i="2"/>
  <c r="I1070" i="2"/>
  <c r="J1070" i="2"/>
  <c r="K1070" i="2"/>
  <c r="H1071" i="2"/>
  <c r="I1071" i="2"/>
  <c r="J1071" i="2"/>
  <c r="K1071" i="2"/>
  <c r="H1072" i="2"/>
  <c r="I1072" i="2"/>
  <c r="J1072" i="2"/>
  <c r="K1072" i="2"/>
  <c r="H1073" i="2"/>
  <c r="I1073" i="2"/>
  <c r="J1073" i="2"/>
  <c r="K1073" i="2"/>
  <c r="H1074" i="2"/>
  <c r="I1074" i="2"/>
  <c r="J1074" i="2"/>
  <c r="K1074" i="2"/>
  <c r="H1075" i="2"/>
  <c r="I1075" i="2"/>
  <c r="J1075" i="2"/>
  <c r="K1075" i="2"/>
  <c r="H1076" i="2"/>
  <c r="I1076" i="2"/>
  <c r="J1076" i="2"/>
  <c r="K1076" i="2"/>
  <c r="H1077" i="2"/>
  <c r="I1077" i="2"/>
  <c r="J1077" i="2"/>
  <c r="K1077" i="2"/>
  <c r="H1078" i="2"/>
  <c r="I1078" i="2"/>
  <c r="J1078" i="2"/>
  <c r="K1078" i="2"/>
  <c r="H1079" i="2"/>
  <c r="I1079" i="2"/>
  <c r="J1079" i="2"/>
  <c r="K1079" i="2"/>
  <c r="H1080" i="2"/>
  <c r="I1080" i="2"/>
  <c r="J1080" i="2"/>
  <c r="K1080" i="2"/>
  <c r="H1081" i="2"/>
  <c r="I1081" i="2"/>
  <c r="J1081" i="2"/>
  <c r="K1081" i="2"/>
  <c r="H1082" i="2"/>
  <c r="I1082" i="2"/>
  <c r="J1082" i="2"/>
  <c r="K1082" i="2"/>
  <c r="H1083" i="2"/>
  <c r="I1083" i="2"/>
  <c r="J1083" i="2"/>
  <c r="K1083" i="2"/>
  <c r="H1084" i="2"/>
  <c r="I1084" i="2"/>
  <c r="J1084" i="2"/>
  <c r="K1084" i="2"/>
  <c r="H1085" i="2"/>
  <c r="I1085" i="2"/>
  <c r="J1085" i="2"/>
  <c r="K1085" i="2"/>
  <c r="H1086" i="2"/>
  <c r="I1086" i="2"/>
  <c r="J1086" i="2"/>
  <c r="K1086" i="2"/>
  <c r="H1087" i="2"/>
  <c r="I1087" i="2"/>
  <c r="J1087" i="2"/>
  <c r="K1087" i="2"/>
  <c r="H1088" i="2"/>
  <c r="I1088" i="2"/>
  <c r="J1088" i="2"/>
  <c r="K1088" i="2"/>
  <c r="H1089" i="2"/>
  <c r="I1089" i="2"/>
  <c r="J1089" i="2"/>
  <c r="K1089" i="2"/>
  <c r="H1090" i="2"/>
  <c r="I1090" i="2"/>
  <c r="J1090" i="2"/>
  <c r="K1090" i="2"/>
  <c r="H1091" i="2"/>
  <c r="I1091" i="2"/>
  <c r="J1091" i="2"/>
  <c r="K1091" i="2"/>
  <c r="H1092" i="2"/>
  <c r="I1092" i="2"/>
  <c r="J1092" i="2"/>
  <c r="K1092" i="2"/>
  <c r="H1093" i="2"/>
  <c r="I1093" i="2"/>
  <c r="J1093" i="2"/>
  <c r="K1093" i="2"/>
  <c r="H1094" i="2"/>
  <c r="I1094" i="2"/>
  <c r="J1094" i="2"/>
  <c r="K1094" i="2"/>
  <c r="H1095" i="2"/>
  <c r="I1095" i="2"/>
  <c r="J1095" i="2"/>
  <c r="K1095" i="2"/>
  <c r="H1096" i="2"/>
  <c r="I1096" i="2"/>
  <c r="J1096" i="2"/>
  <c r="K1096" i="2"/>
  <c r="H1097" i="2"/>
  <c r="I1097" i="2"/>
  <c r="J1097" i="2"/>
  <c r="K1097" i="2"/>
  <c r="H1098" i="2"/>
  <c r="I1098" i="2"/>
  <c r="J1098" i="2"/>
  <c r="K1098" i="2"/>
  <c r="H1099" i="2"/>
  <c r="I1099" i="2"/>
  <c r="J1099" i="2"/>
  <c r="K1099" i="2"/>
  <c r="H1100" i="2"/>
  <c r="I1100" i="2"/>
  <c r="J1100" i="2"/>
  <c r="K1100" i="2"/>
  <c r="H1101" i="2"/>
  <c r="I1101" i="2"/>
  <c r="J1101" i="2"/>
  <c r="K1101" i="2"/>
  <c r="H1102" i="2"/>
  <c r="I1102" i="2"/>
  <c r="J1102" i="2"/>
  <c r="K1102" i="2"/>
  <c r="H1103" i="2"/>
  <c r="I1103" i="2"/>
  <c r="J1103" i="2"/>
  <c r="K1103" i="2"/>
  <c r="H1104" i="2"/>
  <c r="I1104" i="2"/>
  <c r="J1104" i="2"/>
  <c r="K1104" i="2"/>
  <c r="H1105" i="2"/>
  <c r="I1105" i="2"/>
  <c r="J1105" i="2"/>
  <c r="K1105" i="2"/>
  <c r="H1106" i="2"/>
  <c r="I1106" i="2"/>
  <c r="J1106" i="2"/>
  <c r="K1106" i="2"/>
  <c r="H1107" i="2"/>
  <c r="I1107" i="2"/>
  <c r="J1107" i="2"/>
  <c r="K1107" i="2"/>
  <c r="H1108" i="2"/>
  <c r="I1108" i="2"/>
  <c r="J1108" i="2"/>
  <c r="K1108" i="2"/>
  <c r="H1109" i="2"/>
  <c r="I1109" i="2"/>
  <c r="J1109" i="2"/>
  <c r="K1109" i="2"/>
  <c r="H1110" i="2"/>
  <c r="I1110" i="2"/>
  <c r="J1110" i="2"/>
  <c r="K1110" i="2"/>
  <c r="H1111" i="2"/>
  <c r="I1111" i="2"/>
  <c r="J1111" i="2"/>
  <c r="K1111" i="2"/>
  <c r="H1112" i="2"/>
  <c r="I1112" i="2"/>
  <c r="J1112" i="2"/>
  <c r="K1112" i="2"/>
  <c r="H1113" i="2"/>
  <c r="I1113" i="2"/>
  <c r="J1113" i="2"/>
  <c r="K1113" i="2"/>
  <c r="H1114" i="2"/>
  <c r="I1114" i="2"/>
  <c r="J1114" i="2"/>
  <c r="K1114" i="2"/>
  <c r="H1115" i="2"/>
  <c r="I1115" i="2"/>
  <c r="J1115" i="2"/>
  <c r="K1115" i="2"/>
  <c r="H1116" i="2"/>
  <c r="I1116" i="2"/>
  <c r="J1116" i="2"/>
  <c r="K1116" i="2"/>
  <c r="H1117" i="2"/>
  <c r="I1117" i="2"/>
  <c r="J1117" i="2"/>
  <c r="K1117" i="2"/>
  <c r="H1118" i="2"/>
  <c r="I1118" i="2"/>
  <c r="J1118" i="2"/>
  <c r="K1118" i="2"/>
  <c r="H1119" i="2"/>
  <c r="I1119" i="2"/>
  <c r="J1119" i="2"/>
  <c r="K1119" i="2"/>
  <c r="H1120" i="2"/>
  <c r="I1120" i="2"/>
  <c r="J1120" i="2"/>
  <c r="K1120" i="2"/>
  <c r="H1121" i="2"/>
  <c r="I1121" i="2"/>
  <c r="J1121" i="2"/>
  <c r="K1121" i="2"/>
  <c r="H1122" i="2"/>
  <c r="I1122" i="2"/>
  <c r="J1122" i="2"/>
  <c r="K1122" i="2"/>
  <c r="H1123" i="2"/>
  <c r="I1123" i="2"/>
  <c r="J1123" i="2"/>
  <c r="K1123" i="2"/>
  <c r="H1124" i="2"/>
  <c r="I1124" i="2"/>
  <c r="J1124" i="2"/>
  <c r="K1124" i="2"/>
  <c r="H1125" i="2"/>
  <c r="I1125" i="2"/>
  <c r="J1125" i="2"/>
  <c r="K1125" i="2"/>
  <c r="H1126" i="2"/>
  <c r="I1126" i="2"/>
  <c r="J1126" i="2"/>
  <c r="K1126" i="2"/>
  <c r="H1127" i="2"/>
  <c r="I1127" i="2"/>
  <c r="J1127" i="2"/>
  <c r="K1127" i="2"/>
  <c r="H1128" i="2"/>
  <c r="I1128" i="2"/>
  <c r="J1128" i="2"/>
  <c r="K1128" i="2"/>
  <c r="H1129" i="2"/>
  <c r="I1129" i="2"/>
  <c r="J1129" i="2"/>
  <c r="K1129" i="2"/>
  <c r="H1130" i="2"/>
  <c r="I1130" i="2"/>
  <c r="J1130" i="2"/>
  <c r="K1130" i="2"/>
  <c r="H1131" i="2"/>
  <c r="I1131" i="2"/>
  <c r="J1131" i="2"/>
  <c r="K1131" i="2"/>
  <c r="H1132" i="2"/>
  <c r="I1132" i="2"/>
  <c r="J1132" i="2"/>
  <c r="K1132" i="2"/>
  <c r="H1133" i="2"/>
  <c r="I1133" i="2"/>
  <c r="J1133" i="2"/>
  <c r="K1133" i="2"/>
  <c r="H1134" i="2"/>
  <c r="I1134" i="2"/>
  <c r="J1134" i="2"/>
  <c r="K1134" i="2"/>
  <c r="H1135" i="2"/>
  <c r="I1135" i="2"/>
  <c r="J1135" i="2"/>
  <c r="K1135" i="2"/>
  <c r="H1136" i="2"/>
  <c r="I1136" i="2"/>
  <c r="J1136" i="2"/>
  <c r="K1136" i="2"/>
  <c r="H1137" i="2"/>
  <c r="I1137" i="2"/>
  <c r="J1137" i="2"/>
  <c r="K1137" i="2"/>
  <c r="H1138" i="2"/>
  <c r="I1138" i="2"/>
  <c r="J1138" i="2"/>
  <c r="K1138" i="2"/>
  <c r="H1139" i="2"/>
  <c r="I1139" i="2"/>
  <c r="J1139" i="2"/>
  <c r="K1139" i="2"/>
  <c r="H1140" i="2"/>
  <c r="I1140" i="2"/>
  <c r="J1140" i="2"/>
  <c r="K1140" i="2"/>
  <c r="H1141" i="2"/>
  <c r="I1141" i="2"/>
  <c r="J1141" i="2"/>
  <c r="K1141" i="2"/>
  <c r="H1142" i="2"/>
  <c r="I1142" i="2"/>
  <c r="J1142" i="2"/>
  <c r="K1142" i="2"/>
  <c r="H1143" i="2"/>
  <c r="I1143" i="2"/>
  <c r="J1143" i="2"/>
  <c r="K1143" i="2"/>
  <c r="H1144" i="2"/>
  <c r="I1144" i="2"/>
  <c r="J1144" i="2"/>
  <c r="K1144" i="2"/>
  <c r="H1145" i="2"/>
  <c r="I1145" i="2"/>
  <c r="J1145" i="2"/>
  <c r="K1145" i="2"/>
  <c r="H1146" i="2"/>
  <c r="I1146" i="2"/>
  <c r="J1146" i="2"/>
  <c r="K1146" i="2"/>
  <c r="H1147" i="2"/>
  <c r="I1147" i="2"/>
  <c r="J1147" i="2"/>
  <c r="K1147" i="2"/>
  <c r="H1148" i="2"/>
  <c r="I1148" i="2"/>
  <c r="J1148" i="2"/>
  <c r="K1148" i="2"/>
  <c r="H1149" i="2"/>
  <c r="I1149" i="2"/>
  <c r="J1149" i="2"/>
  <c r="K1149" i="2"/>
  <c r="H1150" i="2"/>
  <c r="I1150" i="2"/>
  <c r="J1150" i="2"/>
  <c r="K1150" i="2"/>
  <c r="H1151" i="2"/>
  <c r="I1151" i="2"/>
  <c r="J1151" i="2"/>
  <c r="K1151" i="2"/>
  <c r="H1152" i="2"/>
  <c r="I1152" i="2"/>
  <c r="J1152" i="2"/>
  <c r="K1152" i="2"/>
  <c r="H1153" i="2"/>
  <c r="I1153" i="2"/>
  <c r="J1153" i="2"/>
  <c r="K1153" i="2"/>
  <c r="H1154" i="2"/>
  <c r="I1154" i="2"/>
  <c r="J1154" i="2"/>
  <c r="K1154" i="2"/>
  <c r="H1155" i="2"/>
  <c r="I1155" i="2"/>
  <c r="J1155" i="2"/>
  <c r="K1155" i="2"/>
  <c r="H1156" i="2"/>
  <c r="I1156" i="2"/>
  <c r="J1156" i="2"/>
  <c r="K1156" i="2"/>
  <c r="H1157" i="2"/>
  <c r="I1157" i="2"/>
  <c r="J1157" i="2"/>
  <c r="K1157" i="2"/>
  <c r="H1158" i="2"/>
  <c r="I1158" i="2"/>
  <c r="J1158" i="2"/>
  <c r="K1158" i="2"/>
  <c r="H1159" i="2"/>
  <c r="I1159" i="2"/>
  <c r="J1159" i="2"/>
  <c r="K1159" i="2"/>
  <c r="H1160" i="2"/>
  <c r="I1160" i="2"/>
  <c r="J1160" i="2"/>
  <c r="K1160" i="2"/>
  <c r="H1161" i="2"/>
  <c r="I1161" i="2"/>
  <c r="J1161" i="2"/>
  <c r="K1161" i="2"/>
  <c r="H1162" i="2"/>
  <c r="I1162" i="2"/>
  <c r="J1162" i="2"/>
  <c r="K1162" i="2"/>
  <c r="H1163" i="2"/>
  <c r="I1163" i="2"/>
  <c r="J1163" i="2"/>
  <c r="K1163" i="2"/>
  <c r="H1164" i="2"/>
  <c r="I1164" i="2"/>
  <c r="J1164" i="2"/>
  <c r="K1164" i="2"/>
  <c r="H1165" i="2"/>
  <c r="I1165" i="2"/>
  <c r="J1165" i="2"/>
  <c r="K1165" i="2"/>
  <c r="H1166" i="2"/>
  <c r="I1166" i="2"/>
  <c r="J1166" i="2"/>
  <c r="K1166" i="2"/>
  <c r="H1167" i="2"/>
  <c r="I1167" i="2"/>
  <c r="J1167" i="2"/>
  <c r="K1167" i="2"/>
  <c r="H1168" i="2"/>
  <c r="I1168" i="2"/>
  <c r="J1168" i="2"/>
  <c r="K1168" i="2"/>
  <c r="H1169" i="2"/>
  <c r="I1169" i="2"/>
  <c r="J1169" i="2"/>
  <c r="K1169" i="2"/>
  <c r="H1170" i="2"/>
  <c r="I1170" i="2"/>
  <c r="J1170" i="2"/>
  <c r="K1170" i="2"/>
  <c r="H1171" i="2"/>
  <c r="I1171" i="2"/>
  <c r="J1171" i="2"/>
  <c r="K1171" i="2"/>
  <c r="H1172" i="2"/>
  <c r="I1172" i="2"/>
  <c r="J1172" i="2"/>
  <c r="K1172" i="2"/>
  <c r="H1173" i="2"/>
  <c r="I1173" i="2"/>
  <c r="J1173" i="2"/>
  <c r="K1173" i="2"/>
  <c r="H1174" i="2"/>
  <c r="I1174" i="2"/>
  <c r="J1174" i="2"/>
  <c r="K1174" i="2"/>
  <c r="H1175" i="2"/>
  <c r="I1175" i="2"/>
  <c r="J1175" i="2"/>
  <c r="K1175" i="2"/>
  <c r="H1176" i="2"/>
  <c r="I1176" i="2"/>
  <c r="J1176" i="2"/>
  <c r="K1176" i="2"/>
  <c r="H1177" i="2"/>
  <c r="I1177" i="2"/>
  <c r="J1177" i="2"/>
  <c r="K1177" i="2"/>
  <c r="H1178" i="2"/>
  <c r="I1178" i="2"/>
  <c r="J1178" i="2"/>
  <c r="K1178" i="2"/>
  <c r="H1179" i="2"/>
  <c r="I1179" i="2"/>
  <c r="J1179" i="2"/>
  <c r="K1179" i="2"/>
  <c r="H1180" i="2"/>
  <c r="I1180" i="2"/>
  <c r="J1180" i="2"/>
  <c r="K1180" i="2"/>
  <c r="H1181" i="2"/>
  <c r="I1181" i="2"/>
  <c r="J1181" i="2"/>
  <c r="K1181" i="2"/>
  <c r="H1182" i="2"/>
  <c r="I1182" i="2"/>
  <c r="J1182" i="2"/>
  <c r="K1182" i="2"/>
  <c r="H1183" i="2"/>
  <c r="I1183" i="2"/>
  <c r="J1183" i="2"/>
  <c r="K1183" i="2"/>
  <c r="H1184" i="2"/>
  <c r="I1184" i="2"/>
  <c r="J1184" i="2"/>
  <c r="K1184" i="2"/>
  <c r="H1185" i="2"/>
  <c r="I1185" i="2"/>
  <c r="J1185" i="2"/>
  <c r="K1185" i="2"/>
  <c r="H1186" i="2"/>
  <c r="I1186" i="2"/>
  <c r="J1186" i="2"/>
  <c r="K1186" i="2"/>
  <c r="H1187" i="2"/>
  <c r="I1187" i="2"/>
  <c r="J1187" i="2"/>
  <c r="K1187" i="2"/>
  <c r="H1188" i="2"/>
  <c r="I1188" i="2"/>
  <c r="J1188" i="2"/>
  <c r="K1188" i="2"/>
  <c r="H1189" i="2"/>
  <c r="I1189" i="2"/>
  <c r="J1189" i="2"/>
  <c r="K1189" i="2"/>
  <c r="H1190" i="2"/>
  <c r="I1190" i="2"/>
  <c r="J1190" i="2"/>
  <c r="K1190" i="2"/>
  <c r="H1191" i="2"/>
  <c r="I1191" i="2"/>
  <c r="J1191" i="2"/>
  <c r="K1191" i="2"/>
  <c r="H1192" i="2"/>
  <c r="I1192" i="2"/>
  <c r="J1192" i="2"/>
  <c r="K1192" i="2"/>
  <c r="H1193" i="2"/>
  <c r="I1193" i="2"/>
  <c r="J1193" i="2"/>
  <c r="K1193" i="2"/>
  <c r="H1194" i="2"/>
  <c r="I1194" i="2"/>
  <c r="J1194" i="2"/>
  <c r="K1194" i="2"/>
  <c r="H1195" i="2"/>
  <c r="I1195" i="2"/>
  <c r="J1195" i="2"/>
  <c r="K1195" i="2"/>
  <c r="H1196" i="2"/>
  <c r="I1196" i="2"/>
  <c r="J1196" i="2"/>
  <c r="K1196" i="2"/>
  <c r="H1197" i="2"/>
  <c r="I1197" i="2"/>
  <c r="J1197" i="2"/>
  <c r="K1197" i="2"/>
  <c r="H1198" i="2"/>
  <c r="I1198" i="2"/>
  <c r="J1198" i="2"/>
  <c r="K1198" i="2"/>
  <c r="H1199" i="2"/>
  <c r="I1199" i="2"/>
  <c r="J1199" i="2"/>
  <c r="K1199" i="2"/>
  <c r="H1200" i="2"/>
  <c r="I1200" i="2"/>
  <c r="J1200" i="2"/>
  <c r="K1200" i="2"/>
  <c r="H1201" i="2"/>
  <c r="I1201" i="2"/>
  <c r="J1201" i="2"/>
  <c r="K1201" i="2"/>
  <c r="H1202" i="2"/>
  <c r="I1202" i="2"/>
  <c r="J1202" i="2"/>
  <c r="K1202" i="2"/>
  <c r="H1203" i="2"/>
  <c r="I1203" i="2"/>
  <c r="J1203" i="2"/>
  <c r="K1203" i="2"/>
  <c r="H1204" i="2"/>
  <c r="I1204" i="2"/>
  <c r="J1204" i="2"/>
  <c r="K1204" i="2"/>
  <c r="H1205" i="2"/>
  <c r="I1205" i="2"/>
  <c r="J1205" i="2"/>
  <c r="K1205" i="2"/>
  <c r="H1206" i="2"/>
  <c r="I1206" i="2"/>
  <c r="J1206" i="2"/>
  <c r="K1206" i="2"/>
  <c r="H1207" i="2"/>
  <c r="I1207" i="2"/>
  <c r="J1207" i="2"/>
  <c r="K1207" i="2"/>
  <c r="H1208" i="2"/>
  <c r="I1208" i="2"/>
  <c r="J1208" i="2"/>
  <c r="K1208" i="2"/>
  <c r="H1209" i="2"/>
  <c r="I1209" i="2"/>
  <c r="J1209" i="2"/>
  <c r="K1209" i="2"/>
  <c r="H1210" i="2"/>
  <c r="I1210" i="2"/>
  <c r="J1210" i="2"/>
  <c r="K1210" i="2"/>
  <c r="H1211" i="2"/>
  <c r="I1211" i="2"/>
  <c r="J1211" i="2"/>
  <c r="K1211" i="2"/>
  <c r="H1212" i="2"/>
  <c r="I1212" i="2"/>
  <c r="J1212" i="2"/>
  <c r="K1212" i="2"/>
  <c r="H1213" i="2"/>
  <c r="I1213" i="2"/>
  <c r="J1213" i="2"/>
  <c r="K1213" i="2"/>
  <c r="H1214" i="2"/>
  <c r="I1214" i="2"/>
  <c r="J1214" i="2"/>
  <c r="K1214" i="2"/>
  <c r="H1215" i="2"/>
  <c r="I1215" i="2"/>
  <c r="J1215" i="2"/>
  <c r="K1215" i="2"/>
  <c r="H1216" i="2"/>
  <c r="I1216" i="2"/>
  <c r="J1216" i="2"/>
  <c r="K1216" i="2"/>
  <c r="H5" i="2"/>
  <c r="I5" i="2"/>
  <c r="J5" i="2" s="1"/>
  <c r="K5" i="2"/>
  <c r="K4" i="2"/>
  <c r="I4" i="2"/>
  <c r="J4" i="2" s="1"/>
  <c r="H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4" i="2"/>
  <c r="E12" i="3"/>
  <c r="G12" i="3"/>
  <c r="G13" i="3"/>
  <c r="F13" i="3"/>
  <c r="E13" i="3"/>
  <c r="G14" i="3"/>
  <c r="G15" i="3"/>
  <c r="G9" i="3"/>
  <c r="E14" i="3"/>
  <c r="F10" i="3"/>
  <c r="F14" i="3"/>
  <c r="F15" i="3"/>
  <c r="E10" i="3"/>
  <c r="E15" i="3"/>
  <c r="F16" i="3"/>
  <c r="F24" i="3"/>
  <c r="E16" i="3"/>
  <c r="E24" i="3"/>
  <c r="E27" i="3"/>
  <c r="F26" i="3"/>
  <c r="F27" i="3"/>
  <c r="G26" i="3"/>
  <c r="G27" i="3"/>
  <c r="G16" i="3"/>
  <c r="G24" i="3"/>
  <c r="P2" i="6"/>
  <c r="E18" i="4" l="1"/>
  <c r="E16" i="4"/>
  <c r="E17" i="4"/>
  <c r="E22" i="4"/>
  <c r="E21" i="4"/>
  <c r="E20" i="4"/>
  <c r="E27" i="4"/>
  <c r="D34" i="4" s="1"/>
  <c r="E26" i="4"/>
  <c r="E25" i="4"/>
  <c r="E24" i="4"/>
  <c r="D32" i="4" l="1"/>
  <c r="D31" i="4"/>
  <c r="D33" i="4"/>
</calcChain>
</file>

<file path=xl/comments1.xml><?xml version="1.0" encoding="utf-8"?>
<comments xmlns="http://schemas.openxmlformats.org/spreadsheetml/2006/main">
  <authors>
    <author>A satisfied Microsoft Office user</author>
  </authors>
  <commentList>
    <comment ref="D9" authorId="0">
      <text>
        <r>
          <rPr>
            <sz val="8"/>
            <color indexed="81"/>
            <rFont val="Tahoma"/>
            <family val="2"/>
          </rPr>
          <t>Assumption: Fixed
Normal distribution
   Mean 7,900
   Standard Dev. 790
Selected range is 
   from  -Infinity to  +Infinity</t>
        </r>
      </text>
    </comment>
    <comment ref="D10" authorId="0">
      <text>
        <r>
          <rPr>
            <sz val="8"/>
            <color indexed="81"/>
            <rFont val="Tahoma"/>
            <family val="2"/>
          </rPr>
          <t>Assumption: Variable
Triangular distribution
   Minimum 13%
   Likeliest 20%
   Maximum 26%
Selected range is 
   from  17% to  26%</t>
        </r>
      </text>
    </comment>
    <comment ref="D12" authorId="0">
      <text>
        <r>
          <rPr>
            <sz val="8"/>
            <color indexed="81"/>
            <rFont val="Tahoma"/>
            <family val="2"/>
          </rPr>
          <t>Assumption: Fixed
Normal distribution
   Mean 18,500
   Standard Dev. 1,850
Selected range is 
   from  -Infinity to  +Infinity</t>
        </r>
      </text>
    </comment>
    <comment ref="D13" authorId="0">
      <text>
        <r>
          <rPr>
            <sz val="8"/>
            <color indexed="81"/>
            <rFont val="Tahoma"/>
            <family val="2"/>
          </rPr>
          <t>Assumption: Variable Overhead Expenses
Normal distribution
   Mean 12%
   Standard Dev. 1%
Selected range is 
   from  -Infinity to  +Infinity</t>
        </r>
      </text>
    </comment>
    <comment ref="D14" authorId="0">
      <text>
        <r>
          <rPr>
            <sz val="8"/>
            <color indexed="81"/>
            <rFont val="Tahoma"/>
            <family val="2"/>
          </rPr>
          <t>Assumption: Financing Expenses
Normal distribution
   Mean 5%
   Standard Dev. 1%
Selected range is 
   from  -Infinity to  +Infinity</t>
        </r>
      </text>
    </comment>
    <comment ref="D15" authorId="0">
      <text>
        <r>
          <rPr>
            <sz val="8"/>
            <color indexed="81"/>
            <rFont val="Tahoma"/>
            <family val="2"/>
          </rPr>
          <t>Assumption: Taxes
Normal distribution
   Mean 22%
   Standard Dev. 2%
Selected range is 
   from  -Infinity to  +Infinity</t>
        </r>
      </text>
    </comment>
  </commentList>
</comments>
</file>

<file path=xl/comments2.xml><?xml version="1.0" encoding="utf-8"?>
<comments xmlns="http://schemas.openxmlformats.org/spreadsheetml/2006/main">
  <authors>
    <author>A satisfied Microsoft Office user</author>
  </authors>
  <commentList>
    <comment ref="D8" authorId="0">
      <text>
        <r>
          <rPr>
            <sz val="8"/>
            <color indexed="81"/>
            <rFont val="Tahoma"/>
            <family val="2"/>
          </rPr>
          <t>Average Selling Price, takes into account comps, wastage, discounts</t>
        </r>
      </text>
    </comment>
  </commentList>
</comments>
</file>

<file path=xl/comments3.xml><?xml version="1.0" encoding="utf-8"?>
<comments xmlns="http://schemas.openxmlformats.org/spreadsheetml/2006/main">
  <authors>
    <author>A satisfied Microsoft Office user</author>
  </authors>
  <commentList>
    <comment ref="B5" authorId="0">
      <text>
        <r>
          <rPr>
            <sz val="8"/>
            <color indexed="81"/>
            <rFont val="Tahoma"/>
            <family val="2"/>
          </rPr>
          <t>Taxes, Insurance, Benefits</t>
        </r>
      </text>
    </comment>
    <comment ref="B7" authorId="0">
      <text>
        <r>
          <rPr>
            <sz val="8"/>
            <color indexed="81"/>
            <rFont val="Tahoma"/>
            <family val="2"/>
          </rPr>
          <t xml:space="preserve">160 hours/employee/month
</t>
        </r>
      </text>
    </comment>
  </commentList>
</comments>
</file>

<file path=xl/sharedStrings.xml><?xml version="1.0" encoding="utf-8"?>
<sst xmlns="http://schemas.openxmlformats.org/spreadsheetml/2006/main" count="184" uniqueCount="146">
  <si>
    <t>Date</t>
  </si>
  <si>
    <t>French Bread</t>
  </si>
  <si>
    <t>Italian Bread</t>
  </si>
  <si>
    <t>Pizza</t>
  </si>
  <si>
    <t>Total</t>
  </si>
  <si>
    <t>Days in Business</t>
  </si>
  <si>
    <t>Weeks in Business</t>
  </si>
  <si>
    <t>Month</t>
  </si>
  <si>
    <t>Quarter</t>
  </si>
  <si>
    <t>Year</t>
  </si>
  <si>
    <t>Common-Sized</t>
  </si>
  <si>
    <t>July</t>
  </si>
  <si>
    <t>August</t>
  </si>
  <si>
    <t>September</t>
  </si>
  <si>
    <t>Revenue Forecast</t>
  </si>
  <si>
    <t>Expenses</t>
  </si>
  <si>
    <t>Cost of Goods</t>
  </si>
  <si>
    <t xml:space="preserve">    Fixed</t>
  </si>
  <si>
    <t xml:space="preserve">    Variable</t>
  </si>
  <si>
    <t>Overhead</t>
  </si>
  <si>
    <t>Financing</t>
  </si>
  <si>
    <t>Taxes</t>
  </si>
  <si>
    <t>Total Expenses</t>
  </si>
  <si>
    <t>Extraordinary Items</t>
  </si>
  <si>
    <t>Silo Construction</t>
  </si>
  <si>
    <t>New Van</t>
  </si>
  <si>
    <t>Monthly Cash Flow</t>
  </si>
  <si>
    <t>Net Cash at Beginning of Month</t>
  </si>
  <si>
    <t>Net Cash at End of Month</t>
  </si>
  <si>
    <t>Minimum Cash Target</t>
  </si>
  <si>
    <t>Total Sales</t>
  </si>
  <si>
    <t>Demand</t>
  </si>
  <si>
    <t>Sales Forecast</t>
  </si>
  <si>
    <t>Selling Price</t>
  </si>
  <si>
    <t>Units</t>
  </si>
  <si>
    <t>Unit Weight</t>
  </si>
  <si>
    <t>Total Weight</t>
  </si>
  <si>
    <t>Ingredients</t>
  </si>
  <si>
    <t>Forecast Weight</t>
  </si>
  <si>
    <t>Per Pound</t>
  </si>
  <si>
    <t>Pounds Required</t>
  </si>
  <si>
    <t xml:space="preserve">     Flour</t>
  </si>
  <si>
    <t xml:space="preserve">     Yeast</t>
  </si>
  <si>
    <t xml:space="preserve">     Salt</t>
  </si>
  <si>
    <t xml:space="preserve">     Tomato</t>
  </si>
  <si>
    <t>Consolidated Requirements</t>
  </si>
  <si>
    <t>Pounds</t>
  </si>
  <si>
    <t>Flour</t>
  </si>
  <si>
    <t>Yeast</t>
  </si>
  <si>
    <t>Salt</t>
  </si>
  <si>
    <t>Historical Demand by Week:</t>
  </si>
  <si>
    <t>Data</t>
  </si>
  <si>
    <t>Week Number</t>
  </si>
  <si>
    <t xml:space="preserve">French Bread </t>
  </si>
  <si>
    <t xml:space="preserve">Italian Bread </t>
  </si>
  <si>
    <t xml:space="preserve">Pizza </t>
  </si>
  <si>
    <t>Wages</t>
  </si>
  <si>
    <t>Total Employees</t>
  </si>
  <si>
    <t>Total Labor Costs</t>
  </si>
  <si>
    <t>Labor Cost Change</t>
  </si>
  <si>
    <t>Economic Variables for Regression Analysis:</t>
  </si>
  <si>
    <t>Monica's Average Wage</t>
  </si>
  <si>
    <t>Industrial Prod. Index</t>
  </si>
  <si>
    <t>Local CPI</t>
  </si>
  <si>
    <t>Local Unemployment</t>
  </si>
  <si>
    <t>Tomato</t>
  </si>
  <si>
    <t>Monica's Bakery</t>
  </si>
  <si>
    <t>Author</t>
  </si>
  <si>
    <t>Summary</t>
  </si>
  <si>
    <t>These numbers are ready to forecast using Predictor. This example tracks Monica's decision-making processes as she works through both short-term and long-term decisions for inventory control, company finances, and human resources.</t>
  </si>
  <si>
    <t>Discussion</t>
  </si>
  <si>
    <t>The initial reason that Monica needs to forecast is to maintain enough ingredients to keep up with her production. Monica's Bakery places regular orders for ingredients, and Monica’s distributors give her discounts for buying in bulk. However, she must balance this savings with the freshness of her products, which requires using the freshest ingredients possible.</t>
  </si>
  <si>
    <t>In the past Monica scheduled deliveries to her business of bagged flour and other ingredients whenever “it looked low.” Sometimes this required paying for express delivery when demand was high or, when the demand after placing the order was unexpectedly low, letting ingredients sit unused until they were no longer fresh. With better forecasting, Monica wants to place orders that give her the best buying power while maintaining the quality of her products.</t>
  </si>
  <si>
    <t>The Sales Data worksheet shows the daily sales data of each of these products from the opening until the June 25, 2010. Monica created a PivotTable in Excel that summarized the data for her three main products by week at the bottom of the Operations worksheet. By creating a PivotTable from the data, Monica can change the table to summarize her results by product, by time period, etc.</t>
  </si>
  <si>
    <t>Monica wants to order monthly, one month in advance. The bakery has already received this month’s delivery, which she placed last month. This month, she must place the order that will be delivered at the end of this month for the next month, so she must forecast sales for the next two months. Since she is in week 173 of her business, the forecast will be for weeks 174 to 181.</t>
  </si>
  <si>
    <t>Using Predictor - Part 1, Inventory Control</t>
  </si>
  <si>
    <t xml:space="preserve">To run Predictor, select any cell within the Historical Demand By Week pivot table at the bottom of the Operations worksheet and start Predictor from the Run menu (or Tools group in the Excel 2007 ribbon). </t>
  </si>
  <si>
    <t xml:space="preserve">Predictor presents you with a simple, five-tab wizard. You can use the Next and Back buttons to move through the tabs, or you can select any of the tabs at the left of the dialog. The first tab, Input Data, helps you to locate and define the layout of the data. </t>
  </si>
  <si>
    <t>The third tab, Methods, let's you select which time-series and regression methods Predictor should use on the data.  Based on the seasonality information from the Data Attributes tab, some of these methods may be pre-selected for you.  To learn more about a method, double-click on the method icon to open a description window. Experienced forecasters can also use these windows to manually enter their known method parameters.  Since you are not trying to forecast a dependent data series, make sure that you have not selected the Multiple Linear Regression option.</t>
  </si>
  <si>
    <t>The final tab, Options, lets you select which error measure to use (for selecting the best method for each data series) and the forecasting technique.  Leave these option set to their defaults of RMSE, and Standard Forecasting.</t>
  </si>
  <si>
    <t xml:space="preserve">When you're ready, click Run.  </t>
  </si>
  <si>
    <t xml:space="preserve">Predictor will run the selected forecasting methods on all of your data and display the results in the Predictor Results window.  The Results window shows a graph of the historical data, the fitted data, the forecast values, and the confidence interval.  You can view the forecast for any of the series by selecting the series from the Series list on the bottom of the dialog.  You can change how far into the future you want to forecast (e.g. number of time periods ahead) and the confidence interval you desire (e.g. 5% and 95%). </t>
  </si>
  <si>
    <t>From this window you can paste the forecast values into your spreadsheet, create a report of the results, and extract the results into Pivot Tables for further analysis.  If you plan to use the forecast results as inputs to a Monte Carlo simulation, you can also choose to have Crystal Ball assumptions be pasted to the spreadsheet.</t>
  </si>
  <si>
    <t>In this example, change the number of periods to forecast to four and then paste the forecast values to the end of the pivot table (cell B214).  The last four weeks of forecast values for each data series are automatically summed and placed at the top of the spreadsheet, in the Sales Forecast column (cells C9:C11). In this table, the monthly sales forecast is converted in the number of items sold and then into the weight of each product.</t>
  </si>
  <si>
    <t>The second table (below this top table) takes the total weight of each product (in cells C15, C19, C23) and calculates how much of each ingredient is required to produce that much product. The ingredients for each are then summed in the third table (below the second table) into the total amounts to order for the month (cells D31 to D34).</t>
  </si>
  <si>
    <t>Using Predictor, Part 2 - Company Finances</t>
  </si>
  <si>
    <t>Monica is always concerned about the bakery’s month-to-month cash flow (on a percent of sales basis). Not only can Predictor help her manage her inventory, she can use it to predict her revenue and understand her cash flow situation better. Understanding the bakery’s cash flow can, in turn, help her time major capital expenditures better.</t>
  </si>
  <si>
    <t>There are two major capital expenditures Monica is considering for the bakery: a flour silo and a delivery van. She wants to start construction on the silo in July and purchase the new delivery van in August. She needs to forecast when the bakery will be able to safely pay for these projects or whether the bakery must finance them.</t>
  </si>
  <si>
    <t>The bakery cash flow information is laid out on the Cash Flow worksheet. This worksheet has a PivotTable at the bottom that summarizes the sales data for the bakery’s three main products by month. You can forecast the next three months of revenue to decide when to attempt the capital expenditures. Make sure that the cell range is selected correctly (only Row 36) and start Predictor.  In the wizard, make sure that the data is in rows with no dates or headers, time periods are in months with a seasonality of 12 months, and all time-series methods are selected.  After you click Run, change the number of periods to three and paste the forecast values at the end of the pivot table (cell AQ36).</t>
  </si>
  <si>
    <t>The revenue forecasts for the next three months are used to calculate the percentage expenses in the second table. The second table calculates the total expenses, and the third table calculates the necessary expenditure for each extraordinary item. Below these tables is the cash flow summary for the next three months, based on the forecasts. The net cash at the end of each month is what Monica is looking for. Based on the forecast, would the bakery be better off waiting another month before they try to purchase the van or should they purchase now?</t>
  </si>
  <si>
    <t>Using Predictor, Part 3 - Human Resources</t>
  </si>
  <si>
    <t>Monica's Bakery is a labor-intensive operation that pays a very competitive wage. However, to maintain her target profitability, Monica must control her labor costs. She knows there are many things done around the bakery that could be done by expensive machinery, such as kneading, mixing, and forming. By accurately predicting her labor costs, she can decide when to invest in some of this equipment to keep her total expenses within budget.</t>
  </si>
  <si>
    <t>From her interest in economics, Monica knows that a few key macro-economic figures drive labor costs, such as the Industrial Production Index, local CPI, and local unemployment. All of these figures are available on the Internet on a monthly basis from the Bureau of Labor Statistics and  the Department of Commerce.</t>
  </si>
  <si>
    <t>Monica has created her Labor Costs worksheet with a pivot table at the bottom that lists her average hourly wage for each month and the monthly numbers for these three indicators. The average hourly wage depends on or is affected by the other three variables. Because of the dependency, Monica decides to use regression instead of time-series forecasting. For regression, the dependent variable is Monica’s Average Wage, and the other three are the independent variables.</t>
  </si>
  <si>
    <t>Run Predictor, and make sure that the cell range is selected correctly, with headers, dates, and data in columns, the time periods are in months with a seasonality of 12 months, Multiple Linear Regression is on, the regression variables are defined: Monica’s Average Wage is a dependent variable, all the others are independent variables , the regression method is set to Standard, and all time-series methods are selected.</t>
  </si>
  <si>
    <t>After clicking Run, change the number of periods to three and paste the forecast values at the end of the historical data table (cell B51).</t>
  </si>
  <si>
    <t>Predictor's HyperCasting technology first generates a regression equation to define the relationship between the dependent and independent variables. Second, it uses the time-series forecasting methods to forecast the independent variables individually. Third, Predictor uses those forecasted values to calculate the dependent variable values using the regression equation. To learn more about the settings for multiple linear regression, read the Oracle Crystal Ball Predictor User's Guide.</t>
  </si>
  <si>
    <t>The forecast cells of the independent variables are simple value cells. The forecast cells of the dependent variable are formula cells containing the regression equation and using the other values from the independent variables. The average wage in December is used to calculate the total increase in her payroll. What is the forecasted increase? With these results, will the labor costs increase enough over the next six months to justify a major equipment capital purchase?</t>
  </si>
  <si>
    <t xml:space="preserve">The Method field in the lower left of the dialog lists all the methods Predictor tried, in order from the best-fitting method (designated by the word "Best") to the worst-fitting method. Predictor calculates the forecasted values from the method that best fits the historical data for each series. You can override the Best method by clicking on the Override Best Method button. </t>
  </si>
  <si>
    <t>The next tab, Data Attributes, allows you to specify additional information about the data, such as its type and seasonality. In this example, the data is in weeks and contains a mix of seasonality, with some series having a seasonality of 52 weeks and other series being non-seasonal.  On this tab, you can also view the seasonality information in greater detail by clicking the View Seasonality button, define special events such as marketing promotions and so on, and screen the data for missing values and outliers.</t>
  </si>
  <si>
    <t>Monica's Bakery - Daily Sales Data</t>
  </si>
  <si>
    <t>Learn about model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</si>
  <si>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</si>
  <si>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</si>
  <si>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</si>
  <si>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</si>
  <si>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</si>
  <si>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</si>
  <si>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</si>
  <si>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</si>
  <si>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</si>
  <si>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</si>
  <si>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</si>
  <si>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</si>
  <si>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3c31f1d5-9fd7-4fae-8e0d-5d3e6cdf1b88</t>
  </si>
  <si>
    <t>CB_Block_0</t>
  </si>
  <si>
    <t>Decisioneering:7.0.0.0</t>
  </si>
  <si>
    <t>CB_Block_7.0.0.0:2</t>
  </si>
  <si>
    <t>CB_Block_11.1.1000.0:1</t>
  </si>
  <si>
    <t>Decisioneering:11.1.1000.0</t>
  </si>
  <si>
    <t>4c711b8b-85cc-4bf6-9cfa-d9156be0c305</t>
  </si>
  <si>
    <t>2812049f-4816-42a7-8643-948108e8cab3</t>
  </si>
  <si>
    <t>c3cbd7bc-4bc7-4652-a869-596a47ef04ea</t>
  </si>
  <si>
    <t>389f5e2e-1212-45c5-95b1-2ae4fbfb9972</t>
  </si>
  <si>
    <t>Monica's Bakery - Cash Flow Analysis (% of Sales Basis)</t>
  </si>
  <si>
    <t>Monica's Bakery - Operations Worksheet</t>
  </si>
  <si>
    <t>Monica's Bakery - Labor Cost Analysis</t>
  </si>
  <si>
    <r>
      <t>Note:</t>
    </r>
    <r>
      <rPr>
        <sz val="11"/>
        <rFont val="Calibri"/>
        <family val="2"/>
        <scheme val="minor"/>
      </rPr>
      <t xml:space="preserve"> This example is presented in the examples chapter in the Oracle Crystal Ball Predictor User's Guide. The tutorial provides far more detail than this description.</t>
    </r>
  </si>
  <si>
    <r>
      <t>Keywords:</t>
    </r>
    <r>
      <rPr>
        <sz val="11"/>
        <rFont val="Calibri"/>
        <family val="2"/>
        <scheme val="minor"/>
      </rPr>
      <t xml:space="preserve"> time-series forecasting, multiple linear regression, bakery, inventory control, finances, human resources, Predictor</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</si>
  <si>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</si>
  <si>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Cash Flow sheet</t>
  </si>
  <si>
    <t>Operation sheet</t>
  </si>
  <si>
    <t>Labor Costs sheet</t>
  </si>
  <si>
    <t>Historical Revenue by Month</t>
  </si>
  <si>
    <t>Crystal Ball Team</t>
  </si>
  <si>
    <t>㜸〱敤㕣㕢㙣ㅣ㔷ㄹ摥ㄹ敦慥㜷㙣㙦散挶改㈵扤〴㐳㕢摡攲㘸㠹搳愴ㄷ慡㤰晡㤲愴㘹㥤挴㡤㥤ㄴ㈸挵ㅤ敦㥥㠹㈷搹㤹㜱㘶㘶㥤戸㉤愴攵摥㈲㙥㝤㉢㈰㉥ㄱ㐲昰㠲〴て愸攵㈶㈱㈱㠱㔰㡢㜸愸㤰㜸㐰ちㄵ㠲〷㄰㡡〴て㍣㔴㉡摦㜷捥捣敥散慥㜷散㙥㕢㜰㤱挷昱昱㤹㜳㍦晦晤晣晦㤹㘴戴㑣㈶昳ㅡㅥ晥攵㤳㘵收晡搹㤵㈰ㄴ㑥㘹搲慢㔶㐵㌹戴㍤㌷㈸㡤晢扥戹㌲㙤〷㘱てㅡ攴攷㙤搴〷戹昹挰㝥㑣ㄴ收㤷㠵ㅦ愰㔱㉥㤳㈹ㄴっㅤ昵ㅣ㠴扦㐳昱㡢挱㕥〳㔹㈴㜳㤳ㄳ挷ㄶ㑥㘳搴搹搰昳挵捥㤱㤳慡敦扥戱戱搲㔸㘹捦慥㍢敥㉥敤摡㌹㌲㔹慢㠶㌵㕦散㜳㐵㉤昴捤敡捥㤱㤹摡㐲搵㉥㍦㈰㔶收扣㌳挲摤㈷ㄶ㜶摤扥㘰敥戹㙢㙣捦摥扤搶摤㜷摦㌵㠰愹㌳㐷㈷㈷㘶㝣㘱〵㙦搲㤸㌹㉥㜹捦㤴㈸摢摣㥢㄰扥敤㥥㉡㑤㑥攰㕦㘲晤㜸扢戳㌴扢㈸㐴挸愹㠵㉦摣戲〸っ㜴散㜷挶㠳愰收㉣ㄱ㜸㠶㜳㄰㕢㉤㥢㐱㤸㜳㈶㐵戵㙡㌸昱愸〵攷ㄸ㘰㔷㌵㔷〶㥣㔹攱〶㜶㘸㉦摢攱㑡摥㤹挳㐰㤵愲㜳㈲㄰挷㑤昷㤴㌸㙡㍡㈲攷ㅣ慡搹㤵慣㝡㌲㍤户挴㐳㈴ㄷ㈶户㕦ㅡて㥣挹㐵搳㤷㉢ち〸㤸㤴戶〷晤㜲㜳摢ㅢ㍢㡦换愵换ㄹ㌸收捤㥤摢愱收愴改搷㕢㡥㜶㙥ㄹ㙤扥㜹〵敦敤摣㍥〱愳收㍥户㜵敥㈳㐱搹摣㕡敢㡦攸㕢㐲ㄴ㥢㌱昲㑣㝡㤹ㄴ㤸㄰㠱㐶ㅦ㤳㝥㈶〳㐸戴散㍦挱㈵挹㡥慣搲攷㑤㝤㝥㐱㥦㉦敢昳ㄵ㝤㕥攸昳㤶㍥㝦㑡㥦㕦搴攷㙤㝤晥戴㍥㝦〶㙤攲愷搰摢慢㐷捦㐷㝦㜱换攴扦㍥㜴改挰捦愷㙢㜳㡦㉣㕣戸㌸戰〵㡤ㅥ㡣ㄶ㌵攵㥢攷㐰㙡つ㉡摥㕤摡挵㥦戵戹〲㑣㘱敤戵敥戴挶挶㉡㝢㜷㤹户㥢㌹㙥㉢〵昹㑤㠴㌲㠴戶〳搶㐳戶㕢昱捥㐹摣㕤㍦㘱〶愲〱戸搱愸㙥挲慢戹㤵攰扡搵㉢㘷㐳㌳ㄴ搷戶搶㌵〶㘹敢㌶ぢ戶ㄲ㠱㥣㙦㐷㙢户㤳㘶戵㈶挶捦摢慡晡㠶㤶㙡㘷挶昷ㄶ㍡搷ㅥ昴挵搹㝡㙤摢㡡挶㈱搴㤶攵搸㙤扢㔴㔵㙡㕤㈳㤳㡢㕥㈰㕣戹扣㔱㘷挶㉥㥦ㄱ晥慣愰㐸ㄴㄵ戹搵㉢㔹ㄵ㜱晤攸㌱ㄷㅢ〵户㔶摥㤵㉣戵づ㥣て挱捣愲㠲昵㉥〹㍦㕣㤹㌳ㄷ慡攲慡愶㈶㙡㑥㔴㙣㙦㉡㍥攸㤵㙢挱愴攷㠶扥㔷㙤慥ㄹ慦㉣㥢㤰㌴㤵㈳㕥㐵㘴戳ㄹ㈹ㄴ㈰㜰㝢㝡㌴㉤昳㥥捥扣㈰ㄱ㤱㐰㌱ㄹ昹㥡㘶戲㉢ㅤ挷敥戰㡢慡㈰㑤敡㌷慤㌱ㄸ搷㉢㘵㑣ち〷㈶昶㐴晤挱㐹㙦㕤㘳搸㍡收摥摡挶扡㍥ㅣ敤晥挰戲㜰挳晢㑣户㔲ㄵ㝥慡昶搳戸㈲㘳㄰㐹敥㌲〴㐲㐷攸㔱搵㘹攷戵㤵摣㌹扢ㄲ㉥收ㄷ㠵㝤㙡㌱㐴ㄹ㌴㘴愱㐰搰戶㍤挶ㄵ㈸㌲戶㌲ㄹ㐶搲搷㤷挹㙦㘳愳㝣ㅦ㥥㑣㡥搲㈹㠵㤷㥢〴㌹晢㌵昱昲㠰㜵搰慥㠶㐲〹攵㐱ぢㄸ㔱㕡㑤愲慦㐸ㄲ昵捤戲㔲ㄸ摢慣㐹㔰愹㘹扢攱㑡㠳㙦摢戸㐴ㄱ搱愶㉣搸㜰戲㠰愲愰㔹ㅥ愴昰ㅡ㠸愶㐵ㅡ愴㌷㑥㄰ㄱ搹㈰㐵戳㘳攴㘶㈲㘳晢ㄴㄹ㠱昶㐹㈲㘴敢㕤㥤㘵〴㠹扤㥤㐸搹愹㈳㍦㙥㑡戳搵㙣㜹㈵捤慥〴攰㡣慢㤸㕣捤攴ㅡ㈶摢㤱㘸㝦㠱㠴愳㤴㐳扥昹㌱慥挳扢㜱㍤㤳ㅢ㤰㐰㍥ㄹ㤴㌹㤱愸愲つ戵ㅥ㍢㤲敤㡡戰㤳愵㔱慣㐴ㄱ㉤攳扡㥤㔹㜴㈴愲㈳慢㜳㘳攸摡慣搴戱敦敥㑣㥢挹敤㤰㈲㔳㥡㈶昷扡㐶搳㈴㈰搸戴㑢扤昵づ㜴㌵㐶㤸扣ㄳ㠹㔲㉣㌴㜶搷㘷捤搳㥣㝣㕢㤸㐴捡㄰敡㔲戹㐷㐴㑣昳㍦㐵挰戵ㅤ㕤㌶敤㘷㥡㠲愳搶摢摥㝥摥搹㤹户㈳愴户攸捣㑤㥤㐳㕦搱敢戴愰摦〵昶搲晥搸㔱扦摣㠴㙡攳㘶㈶敦㐶搲愲㕦㜸昲㝥扤㕥〲㘹ㄲ㍢〹捣㙤愵挷㐵㕡戸㜳㉢㑢㐲㙡㥦〱㙢捥昴㑦㠹㄰摥㡢挳㔳戰㠳㍤摦ㄷ㔵ㅣ㘸㉢戲㠰㘷㤷慢㥢ぢ㠳㠳扥攷戰㝣搳㍥づ摥ㄶ㡡㈱㥢搵㝢㌲㉤昶㜱㡡㥤㤹昰㌷㈵㈸㠷晡昷昶捥㐲㈲搱愹㤹扣搸㉦晤㙣戹㈹㐹扡㤰㈴户〲慣挶㙤㐸㈰㈵戴摦㜷㤴㈸愳㙣戶㔳㌶㙢戶㔶改摤㑢㌹㤹戴昸て摢攴㐸扦㜲搶㑥挰㜷㄰ㄴ㥤㔹摢愹ぢ㡢㝥㘷㐶昸㘵昸ㄵ散慡攸㔳㉥㔹㡡㥡㑤㔹昱㌶㤱ㄵ㍤㍤㙤㘷改ㄴ摦㥡愴㤳ㄶ㈹㤱捡敤愹㤵㈹攷昰〶㔱搱〵㐹愱㤲攲ㄶ慡㑢㈰㔲ㅥ摢㙥㡡㤸㉥㐴㑣〹㠰㌳摥换㘴ㄷ㤳㌱㈴戹摦㐲搲慣ㄷ昰っ㠵昵㉥搳㥤㍤㍦㥦㈹㄰つ搲㍤昸㔲㐷㘱戵㠷搳散㘵㜲〷㤲ㄶ昳㠷捥挷ㄴ㐲㤴㈸㑦㄰㈲慤㈵挳㍡㘹㡢㜳愴㠱㉤ㄶ㠲㑡㤳戵㈰昴ㅣ㐶㤵㡡搶㤴㜷搴ぢ愷散㘰〹㔱愸㘱㉢捡㍣戴㈸㕣㔰㤷て摢愷愵捣㕢㕡ㄲㄵ挳㥡昵㙡㄰㙤㠷愷㌶挲愱ㅣ晢㠳㉤㈹捦攵扡㠶愷扢戳㌱㠶搰攴㠹ㄸ扥㔶㝡㘲搷攵昹收愱㙦戰〱搱㌹㍢慣㡡㝥㑢㌱ㅤ昳〵ぢ㔰㐴搴愰搲㙢捤㉤晡㐲㑣ㄵ慤㐳扥㕤愹摡慥㈰㌲㘰㘳㌲㔰㌷㉤㑥㈱㐲㌰攳㌱晥攷戹㐵㙢捥㌷摤㘰挹㘴㌰㜱㘵㙢搳㥢っ㠹攴慣〹摢つ㌰㡤挴㈲昳㠳搶散愲㜷づ搱摡㥡攳ㅥ㌲㤷㠲つ㠱ㄵㄲ扤㝡㈴㙡㌴㕤搳㜵慤愰ㄷ扡挵てて攴㤹捣㙥晣㘶㤹㐸㕣㘵㜲昴㤷愷㘸㙦摡昵㔱㝣㠶㜶㍡搷㌴㠰挸㔱扤戰㈷㔵ち㤳㔳㡤扢搸攷㙥㈴昷ㅦ㍡㜱戸ㄱ㤵㝢㐳昱敡ㅣ㍤晣㈹㌲㕥㤲㐵㍤〸㐲晦摣ㄶ㐵㉡㉣㈳攵㠰〳㠱㜱扥戵㤲㕦㥦㈵摢㤰晡戶㌴戲〷ㄱ㐵ㅡ戰愶捤〵㔱㐵㉣摡㌱挳㉤敡㠵㘶慣㘳㔶㠳愸㙥搲㜳ㅣ㤳愴㐵戲㥣㉤㥢愴攰昱㕡攸ㅤ戱㕤挳㐲㈲改㉦㉡㌲捦愳挸㍣㉦㡢〶慣攳っぢ捡㍣挷昲㑥㤹扥ㅤ㉥㍡㜶戹挰ㄷ㠶敥㌶〴㑤㠲挹㈹㜹攳㈷㤶ㄹ㈳㉤搶晣〹㤸㙣㐱〹攸㉥㐱㡥ㄲ㜴㐴㍦㈸㔷搷昲昸搱扡㜴㉣㐱挰㐸㉦愹㜱て㐶换挹㥢ㄱ㄰㌹昲戹ㅣ摦扦戸㝣〱㈵捡㉦㐷慣愷㤰〸㍣㠲〹㈱㑦昷㜶摥㍡攱摡㈱戰㐷㡣ㅤ戴挳愹〰㈸㐷㠲慣㍣摥㕥㉢戱㥡攸㌴㕡搷ち敦㘸慦㙡㔲ㄳ㍢摡敢㤳㝡攳愶㔵慡㤵㐶㐹㈸㤲戵ㅡ㐹捤戲捡ㅡ㌷㤲慡搱愴攲㡥戵㡤㤶收㌶㙤挰㥤㔲攴つ㈸㈶㐹㌳ㄹ㘳㥦㈴ㄴ〴㜹㐹ㅤ搰㔱昴搷愷㤳㐷㈲㕡㐳ㅢ愰㡦㝡㑡㤵ㄵ愳㜰攰㘱㕣㌹愹㠸扥攸つ晣扤㈵捡ㅥ慢㠵㑤㌵收昹攱愸㘶扣㕡㍤收挲㑡㈸㥢㝥㘵㠳戰㌴昶愶㌴㡣攴捥㙥戵扦〲㙦㠲ㄱ㈳㌶㘴㐸㈴挵てっ㌶〴㜳㈵愲愹戴捥㡡〴㜵扤戸挰户㈳挲㜴㈵〶㘶挳捡㤴㔸㤶㘶㔸挳㤲ㅦ㤶ㅤ敡愷㐵㈹㐷つ㙢㝣㈱㠰㑡て㈹挷愳㥣㘴㜰挳㍡㑥户ㄴ㉥㌰㐰散㐶戹㤹㜲㠸戰㙥㝤〰㥥っ㌶づ㜶〰ㄱㄵ㌶愱㜵㐶〹㥡㑦㈱摣收㑤㤰㜷扡挴㈸〴愹㈵㥦㝦散搷扥昲ㅣ㥦敦敤捦挴㤹㠸㠹ㄸ敡㑡戱ㅥ㠰摣㘴㔴㤲㕣㌴ㅣ〷换㤵㘴㤳㐲㙢㈰㉥愳㠹㔱愴挹攷㠷戸挱挳㌸搶㈰搹愶㡡㍢㙥愱つ㙤㕡㕤搹㘲ㅤ㜶换搵㕡㐵㐸㔵ㅣ换㙡愹㤱㌷〴扥攴昵㍦挵㑤㈹㜰㠹㠰㜲ㄸ㐷㈹㙥㤹㐸敡摥敥㌶摥㡦敥㔲挸㘱っ㈵摢ㄸ㝣㑣㜱换挹㘰㔸摢ㅤ〵摡㠷㕢ㅢ㤷ㄷ攴挵㌹㠸戴戶㈲捡戲㘹摣挵慢㐷㤰㈵户㈵㥡㑤㝢搳ㅥ㙤昶㐴搱㝤戶㉡摡㄰㌸挲㍥㤵挰换攷㘱㡣㜴挹ㅤㅣ㈴㜳㌹㡡散㕥扥㈰㕦㌳㤷昷㐷挶㠷挶昸㉥㑦㐱ㄹ㐰ㄵ㡣㐴㠳㕢㙦㔸摤ㅡ㈳扦戴扣㡤㝢㤱㘸っ〱搳愰㐵㑢㘵攰㑣㈰扦戶㠱挳㘰㘴㑡㜴㌴ㄹ㐸㘵㡣㜲ㄸづ㝢㈰つ摣挴㠳昴㥣〷㈵ㄴ㙥㤳㤷挲攲㝢㠹愳づ㡥㐰㥥㝦㔵㑢攱㡣ㄹ攲敡㡢扢扤愵㜸扣㔲愱戹ぢ晦摣㠶挰㉡慥㙤㈸㜳㜴㕢换㠵㉣戹㈷摡㜷㌷戶㔴㐴ㄷ〵㜷㑦㤵敥㌳挳昲攲㙣戸愲㉥㙤㜵㑢ㄲ戹㥦挱ㅦ戱敡散戴㤹戳㉥㉦愱㉥ㄳ昶㝤㘷㕣敦㥣㉢搷㤵ぢ㜸攳㡦㔶慣搱摢换㐵昶㘵㕥挳㡦㝣昴㑣敥愷ㄸ㜱㍤换收〰つ〷〹挷㤱㡦㤲〶㈳挸愷搰〹㙣昷晡㡤〱搲挹戶ㄶ㍡㤱㠲㘰㤳㔰摣㔳㙦ㅡ愱㘸㍦〱㕡㐹㉣敡㐸づ㤸㝦〷慣慦晤ㄸ㈵㐴戸㍣㘱㈹搴扤㌳ㅤ㜵㔲㤰㐷搷㍢㜸ㄹ攴晦〷㑢㌱㌷慦捡㑥晦〵㘶搶㕥㘸㐵搱づ愲攸昹〸㐵㠰㜵㈴改㜳っ挴扥慥㤰㌷㔷扦㜹搴㝣换慦昵晥て㡦㥡昷㤳㍡昰㐸㙢っ㐱戵㥢㤰慦ㅢ〳㝡㥢㌱㜰㌳慡愵㌱昰〰晢㌰㕥慦㡣㠱挸摢㜱〴〵㙢ㅢ〳㡣攲愵㤸㝣㠹愰㙡挲㠱挱戳搶㔵づ㍤㘱昷攱㝡慤〸㄰戹㠷㝡ち㈶攱㝢扡扡扤㜸挶昴㑤㘷扢㉣㍦攴ぢ愸㉤㝦づ昷戵㘵ㄷ昶戸㜶搵ㅡ搹㘹ㄵ慦㐴散㑦摦昴㥣慣敦㤶㍡㌰愵ㅥ攵愸搷ち㕡晥つ昸㐴㌴㥥㄰㌲㡦㙦晢晥愱㍦㍤昶挹晤扣㤷ㄶ搱㙡㡥㠱攰㙥㠲昳戴ㅣ㄰扥㑤㕣〹戹㤲㥦摦ㅣ挱㠷㐸昶㔲㔵㑣㤸扥戴㜷〲挳㠹戳㡡昰ㄲ㠴愹㠸㙦㈳ㄸ㤳戸攱愰㡣挹㔲㡢㘳㔳㝥扥㈴㥤㠱愵挴挲愵昷㉥づ㄰㙡ㅤ㔵㔶㤷㜶㘵敥㠷㔰㍡慦㜳㈱捤昶㈰捦㤷㝣㌴敤〷慤㕡㙤㉦戵㥡戴㌵戴㔱戴㠸愵㤴摥㉥愵ㄸ晡㤷㔲㙡〶㤹㕣〹㐹㑡っ慤㌵㤸换㤳晦愶㄰㄰昵敢㝤㕤㝥慡〲㈸〲㡢戱搷扤摢戳㉢慤捥㔸㌵㌱㈸㉢㑦ㅦて㈲㈳㡦㈹㉣㘰㤴㔶㤶ㅥ㐷㈶㝥㜲㘳挸慤摢昱挴㐹㡡㡥ち戱㈹挶捥㌹昴慡昵㌹〷摣ㅡ敥㜸㐰捦攴愵挲㜰户戲ㄸ㐷㑦ㄹ㡤㔳㑤晢㔴ㄱ搳㐱㤵慤㜷敡㡦慡愰戳摣敤㌸㝦㈲捣挷敦㠱㔸㍦摡ㄸ晡捡搶ㅡ敡㌸户ㄷㅢ攴㉦散慦ㅤ㈹㡣㡤㔹挹㌱㤰戰敢㙡㔵㔰㤷挰㘷搱㐵摡昳㥡搱挸㜲㉥㑤㘳㌴㍡收慣㥥㜶捥㘲㥣㕡㜲搶ㅣ㕢㌳㘰摤愴晦㑦愲㘰㑤晤慦㌱捡㈶㔱昶㔰㤴攱㑢㡥㤱㤲㌵㠳㌳㠴〸㝣搸〸搳挸㈳戰㈱戳っ㙥慢摣㉣㍥㔱㔵搵㔲㠲挳挳㤵㙤扤〴㔱敦㑢摢戶扦愳〰㘴ㄴ㈸昷㕤㠸愰㡥晤戹攸昶㜳㙣晥㠳㈸摥㜶挴㉥晢㕥攰㔹攱挸㉣挲扢㈳晣挲捣㠲捤㌳慥㝤愷㔵愸摤〸㐸っ㍣㡣㍥㐷㡦㐱㘰ㅦㄵ攱㥢ㄵ㜵㘴っ㘱㝤㌱ぢ㝥㙤㌴㤴〸㈴㔱㍢〴㔷㔸て搶捣㉡㍥㔰㍤〶慦㘶挸愲つ愱散㤴㙦戹昵㉥〶㐱㠷摢㔸て挰昳㈳慡㈵㠴挱攴ㄶㅥ㝥㠴㜰㙤㠵㐱㜳摢㘸㙦〱㕢㜶攷㕤敢换㝤ㅢ㌸㕤摦㉣捤㈴挳㌹昹摤㜱㥦昱〸㔳挴㜹攸ㅤ㕤扦㉢㤶愳つ㠳捥愳捦戶改昲ㅡ慤挲㔱戶㜶㥣扢㑦扢ㄷ㝤搹摦昸㐸㤴攱㡢㐶㕦摥㍤捣㝣ぢ㕢㈲昱㈳㥦挹㍦㡡愴㌳㐵㝦〳捤㥡晣〳愴㘸㡤挷ち㔲㘰㥦昶㜵搴ㄳ㐲㙡愷㘵㤶攱㤸㈱㡦て挸ㅢㄵ㈴昱愳昱昸㈰攷晦㉡㍡搴攷〷攷愴捣晦摣慡昳㔳昱换晤㉤挶㠳攳敦㔰慣㌸っㅢ㙦挶㘹㈶㘷㤸㔴㔹ㄹ敢㡦㐱㡡㐴捡㤹扣ち㈰扣〰㐷㈹㥦摦㐵㝦㉦敤㝦改㐵㍥㝦摦慦㐹㈱㠸㉡挳㤱㉤㔴愲㔱〸捡㕤㍣㥢摣㠵㠷搲捥㔰晣搲㙡扢ㄸ愲㝣攴戵ㄳ攳㉣㤲攲愰㐶㍡㤱扢昲愳っ㕦㠶㠸㐲搹㉡㐰〶慤〸㘳搹㉡㡣㌲戲ㄵ〱捤㔶挵愱㈱挲㐴㘵㜳〴㐴捡攷㍢搲㌶攲㜵㐷㝡㙣昲捡攵㥡㔷ㅡ戱攰㐴扥搶つ㈱ㄷ㈲㉦㜹㐷㜱㥥敦㌲㡥慦㝤慥ㄵ㌱㌷〳戶㜵挲㔰搶㈸〹㠹㠰搴㥥㘹㙤㝣㔶㈲〲㔵愴ㅥ搵㤸〴㈷ㅢ㍦摤摡昸㘲扤昱愵戸㌱〹㔳㌶晥㙣㙢攳㠷搱㌸愶㐳㌵昲㄰㠹㌰㐲㉢改㈵挵攴㤵㠷㠰挴攷搸㍣㕢攷㉣慡搱㝥㑢ㄵ㔳㠰捡㔸㜱㔵㉡搲〱摣晥昰昱㐱昴㌴㉥㌳攱捥〷㘴慤晡㝦ㄱづ攳㤲搳㤴ㄹ㥡昸摥㜹ㄹ搱㘵摦㤰㙦散㥣户㡥昹㈸攸戵づ〷㌸㕡㔵㌶ㄴ戵挰㉡挸昲㑡㐶㐴㌴㝡㐷慡㐹戱㈰ㅢ昰㠸愳㘲㍡㉦㡤㜴愷㐳㘴㈴㈵慢㝤扡㡥攴㈷ㅢ㝥㜵攳㜱慣ㄳㄲ㔳慥ㄷ扡攲〹㘴㔴攴㘵ㅢ㡢㠶㈸ち㈸慤㡣㡦㈱㈹昶㘸ㄴ〲㐴㝦晥〲㤲挱昸㍦愳ㄸ㔹㤶摥ㄲ㕤㝢㌲㥥攳㙦扢户㑢昱㡥㘰㑦挶㜸㡡ㅤ㍥㡥愴〷㙥㕡㑤挱〶㜳㝤〲㈵挹戹㈸㔰攴㕣㥦㐲愶搸㤳攳搲搶つ㈳敥愰㍢㜵㘵㝣ㅡ㕤㌵㙥㥣㘳ㄸ㥦㠹㌲㝣挹㜱搷昷㜴㌶㤰㜹晥㡤扦搹㐷㈴戳改攳晣〳昸搸㝥㠵㝢敤挱晦㌵㤲㤳搶㝣㔶㝦㕦㜷㘳㤱攴㘹㠸换摦昳㠰昱ㅢㄸ㠷晢㙡ㄸ㤶ㅣ㤱㥡挷㜸ㅡ㠹昶ㄴㄲ㐲摤㜸㠶㙦挴㡦〴挹攷愲っ㕦㌴㈲㠷㘰搱㐲慣㠳㙢㤱摤㍦捦ㄲ〹㐸㘴㡣㉦㈰㠹㥦㈱〲㔴愲昵㡢挸ㄴ㝢〶㌹ㄳ㔵㡦㝥㕥㉢㍦㕡㜹昴搱㝦て㘶㐷慥捤㝥攰摥㠱攷㉥晤收㤵㘷㕦晥昰扥扦扥晡戵慦扤晣攷㘷㕦㝣昵愷ぢ晢㝥㜵昱攲㉦敦晦挶㡢慦㙣戵扥愹晦攸摦搳摦㝣㘲散捣ㄳ㘷慤ㄳ敦㌹昴挴〷㑦㍦㌸㌶㜳挵㘸㑦㑦㙦敦㉤挳扦扥收搶愱㈷捦㍥慦晤攲て㔷扢㥡㕣㍣㈶㘸㕥〶㌷㈱㤷昱㘵㘴戰っ慥昸慤㕣挶㔰っ〴㡤晢㤶㄰㜳㈳㠸㑤愰愰〰㌳㠶㉢㤱ㄵ㑥㜳㐵晦㝦〰㑢戹㠸㝢</t>
  </si>
  <si>
    <t>㜸〱敤㕣㕢㙣ㅣ搵ㄹ摥ㄹ敦慥㜷㝣㈷㜶ㄲㄲ〲ㄸ㐸戸㌹㕡攲㤰〰㈹つ挱㤷㌸㌱㌸戱ㄳ㍢〱㑡改㘶扣㝢挶㥥㘴㘷搶㤹㤹㜵㘲㑡㈱㔵㘹〱戵ㄵ㠲扥ㄴ㐴㈹㐲ㄵ㙡㕦㉡戵てㄵ戴昴愱㔲愵㔶ㄵ㔴㝤㐰㤵㜸愸㐴㔱搵㍥戴慡㈲昵㠵㑡㐸昴晢捥捣敥捥敥㝡挷捥〶㕡愷昲㌸㍥㌹㜳敥攷扦㥦晦㍦攳㤸ㄲ㡢挵㍥挱挳晦昹挴㤹搹㌶扤攴㝡挲㑡㡦ㄴ昲㜹㤱昵捣㠲敤愶㠷ㅣ㐷㕦㥡㌰㕤慦〵つ㤲ㄹㄳ昵㙥㈲攳㥡㡦㡢㔴㘶㔱㌸㉥ㅡ㈵㘲戱㔴㑡㔳㔱捦㐱昸摢㔳㝡搱搸慢㈳㡥㘴㘶㘴㜸㜲昶㌴㐶㥤昶ち㡥搸搹㝦搲敦扢㝦㜰㌰㍤㤸摥戳敢慥㝤改㕤㍢晢㐷㡡㜹慦攸㠸晤戶㈸㝡㡥㥥摦搹㍦㔵㥣捤㥢搹〷挵搲㑣攱㡣戰昷㡢搹㕤㜷捥敡㝢敥ㄹ摣戳㜷慦戱㙦摦㍤ㅤ㤸㍡㜶㜴㘴㜸捡ㄱ㠶晢㈹㡤㤹攰㤲昷㡣㡡慣挹扤〹攱㤸昶㕣㝡㘴ㄸ晦㐲敢挷摢摤改改㜹㈱㍣㑥㉤ㅣ㘱㘷㠵慢愱㘳扢㌵攴扡㐵㙢㠱挰搳慣㌱㙣㌵慢扢㕥挲ㅡㄱ昹扣㘶㤵㐶㑤㔹㤳㠰㕤㕥㕦敡戰愶㠵敤㥡㥥戹㘸㝡㑢㐹㙢〶〳攵㍡慤ㄳ慥㌸慥摢㜳攲愸㙥㠹㠴㜵愸㘸收攲晥ㄳ㙢戹愵㌴㐴㜸㘱㜲晢改㈱搷ㅡ㤹搷ㅤ戹㈲㤷㠰㠹㘸㍢收㘴慢摢摥搴㜸㕣㉥㕤捥挰㌱㜷㌴㙥㠷㥡㤳扡㔳㙥㌹搰戸㘵戰昹敡ㄵ摣搱戸㝤〸㐶搵㝤㙥㙢摣㐷㠲戲扡戵搲ㅥ搰户㠴㈸㌶愳㈵㤹戴㌲㐹㌱㈱〲戵㌶㈶敤㑣㍡㤰㈸昱㝦㠱㑢挲ㅤ㔹愵㘶㜴㌵㌳慢㘶戲㙡㈶愷㘶㠴㥡㌱搴捣㥣㥡㤹㔷㌳愶㥡㌹慤㘶捥愰㑤改㐹戵戶慡挱戳㙤攲昳㕤捦㝣攱散昸慢晦㝥晦攱㔳㌷扦㝤㕦㐷ㄷㅡㅤぢㄶ㌵敡攸攷㐰㙡ㄵ㉡摥㥤摥挵㥦㤵戹〲㑣㘱散㌵敥㌶〶〷㜳㝢㜷改㜷敡〹㙥㉢〲昹㔵㠴搲㠳戶ㅤ挶㐳愶㥤㉢㥣㤳戸摢㌶慣扢愲〲戸㠱愰㙥戸㔰戴㜳敥㌵换㔷㑥㝢扡㈷戶搶搶㔵〶愹敢㌶つ戶ㄲ慥㥣敦扡摡㙥㈷昵㝣㔱っ㥤㌷晤敡㙢㙢慡慤㈹愷㌰摢戸㜶捣ㄱ㘷换戵㜵㉢ㅡ㠲㔰㕢㤴㘳搷敤搲慦昲搷搵㍦㌲㕦㜰㠵㉤㤷㌷㘰㑤㤹搹㌳挲㤹ㄶㄴ㠹㈲㈷户扡㤱㔵〱搷て㑣摡搸㈸戸㌵㜷㘳戸搴㌸㜸摥〳㌳㡢ㅣ搶扢㈰ㅣ㙦㘹㐶㥦捤㡢㑤㔵㑤晣㌹㔱戱愵慡㜸慣㤰㉤扡㈳〵摢㜳ち昹敡㥡愱摣愲づ㐹㤳㍢㔲挸㠹㜸㍣㈶㠵〲〴㙥㑢㡢愲挴㙥㙦捣ぢㄲㄱ㈱ㄴ㤳㤱慦慥㈶扢昴㜱散づ扢挸ぢ搲愴扡㝤㠵挱戸㕥㈹㘳㈲㌸㌰戴㈷敡て㑥㝡敢ち挳㤶㌱昷搹㌶㔶搵摥㘰昷〷ㄷ㠵敤ㅤ搶敤㕣㕥㌸㤱摡㑦攱㡡戴㙥㈴㠹㡢㄰〸つ愱㐷㔵愷㥣㔷㤶ㄲ攷捣㥣㌷㥦㥣ㄷ收摣扣㠷㌲㘸挸㔴㡡愰慤㝢戴慢㔰愴㙤㘰搲㡢愴慤㉤㤶散㘳愳㘴ㅢ㥥㔸㠲搲㈹㠲㤷慢〴㌹晢㔵昱㜲㠷㌱㘶收㍤攱ぢ攵㙥〳ㄸ昱戵㥡㐴㕦㈷㐹搴搱戳扥挲攸㌳㐶㐰愵扡㘹㝢㑢ㄵ扥慤攳ㄲ㥦㠸搶㘵挱㥡㤳〵ㄴ〵搵昲㈰㠲搷㐰㌴㌵搲㈰扡㜱㠸㠸挸〶ㄱ㥡ㅤ㈳㔷ㄳㄹ摢㐷挸〸戴てㄳ㈱㕢敦㙡㉣㈳㐸散昵㐴捡㑥つ昹㜱㕤㥡㉤㘷换晢搲㙣㈳〰愷㙤㘲戲㤹挹搵㑣戶㈰㔱晥ち〹㐷㈹㠷㝣昵愳㕤㠳㜷㙤ㅢ㤳㙢㤱㐰㍥㘹㤴㌹㠱愸愲つ戵ㅡ㍢㤲敤㍡㘱㈷㑢愳搸ㄷ㐵戴㡣换㜶㘶愷㈵ㄱㅤ㔸㥤㙢㐳搷挶愵㡥扤戹㌱㙤㠶户㐳㡡㡣㘸ㅡ摥敢ち㑤挳㠰㘰搳㈶昵搶昵攸慡昵㌳戹〱㠹慦㔸㘸散慥捥㥡愷㌹㜹㐵㤸㐴扥㈱搴愴㜲て㠸㤸收㝦㠴㠰慢㍢扡慣摢捦㌴〵〷㡣㉢摥㝥摥搹㤸户〳愴搷攸捣㜵㥤㐳㕦搱㈵㕡搰㌷㠲扤㤴㍦㌵搴㉦摢㔱慤敤㘰㜲㌳㤲ㅡ晤挲㤳昷愵㝡〹愴㐹㙣㠵㌰户㠱ㅥㄷ㘹攱捥㉣㉤〸愹㝤㍡㡣ㄹ摤㤹ㄳㅥ扣ㄷ攳愳戰㠳ぢ㡥㈳昲㌸搰收㘴〱捦㉥㥢慢ぢ摤㌱愷㘰戱㝣摤㍥㜶慦〸挵㄰㡦慢㉤戱ㅡ晢㌸挲捥っ昹㥢㐲㤴㐳晤㝢㘷㘳㈱ㄱ敡㔴㑤㕥散ㄷ㝤戶㕣㤷㈴㑤㐸㤲㕢〱㔶敤㌶㈴㤰ㄲ捡ㅦㅢ㑡㤴〱㌶摢㈹㥢㔵㕢慢昴敥㐵㥣㑣㙡晣㠷㜵㜲愴摤㜷搶づ挳㜷攰㜶㕡搳愶㔵ㄶㄶ敤搶㤴㜰戲昰㉢㤸㜹搱收扢㘴㈹㙡搶㘵挵ㄵ㈲㉢㕡㕡敡捥搲ㄱ扥㌵㐹㈷㌵㔲㈲㤲摢㈳㉢㈳捥攱ㄵ愲愲ぢ㤲㐲㈵挲㉤㔴㤶㐰愴㍣戶㕤ㄷ㌱㑤㠸㤸㌴〰愷摤挱㘴ㄷ㤳㐱㈴㠹摦㐳搲慣ㄶ昰っ㠵戵㉥搲㥤㥤挹挴㔲㐴㠳㜴て扥摢㔰㔸敤攱㌴㝢㤹摣㠵愴挶晣愱昳㌱㠲㄰㈵捡㐳㠴㐸㙢㐹㌳㑥㥡攲ㅣ㘹愰换㐰㔰㘹愴攸㝡〵㡢㔱愵㑥㘳戴㜰戴攰㡤㥡敥〲愲㔰扤㐶㤰㜹㘸㕥搸愰㉥〷戶㑦㑤㔹㘱㘱㐱攴㌴㘳扡㔰㠴㘸ㅢㅦ㕤ぢ㠷㜲散て戶愴㍣㤷慢ち㥥收捥挶ㄸ㐲㤱㈷㘲昸㕡改㠹㕤㤵攷㥢㠷扥敥ち㐴㘷㑣㉦㉦摡つ㥦改㤸㑦ㄹ㠰㈲愲〶戹㔶㘳㘶摥ㄱ㘲戴搳㌸攴㤸戹扣㘹ぢ㈲〳㌶㈶〳㜵ㄳ㘲づㄱ㠲愹〲攳㝦〵扢搳㤸㜱㜴摢㕤搰ㄹ㑣㕣摡㔰昵㈶㐳㈲〹㘳搸戴㕤㑣㈳戱挸㝣户㌱㍤㕦㌸㠷㘸㙤搱戲て改ぢ敥㥡挰ち㠹摥㝦㈴㙡ㄴ㔵㔱㔵㈵愵愶㥡挵てて攴戱搸㙥晣挶㤹㐸㕣挵ㄲ昴㤷㐷㘸㙦摡昵㐱㝣㠶㜶㍡搷搴㠱挸㔱戹戰㈵㔲ち㤳㔳戵㝢搸㘷ㅦ㤲〷づ㥤ㄸ慦㐴攵㉥㉢㕥㥤愰㠷㍦㐲挶㑢戲㈸〷㐱攸㥦敢昲㐹㠵㘵愴ㅣ㜰㈰㌰捥户㕡昲㙢㌳㘴ㅢ㔲㕦㔷㈵㍢㠶㈸㔲㠷㌱愱捦㡡㍣㘲搱㤶敥㜵昹㉦㌴㘳㉤㍤敦〶㜵㈳〵换搲㐹㕡㈴换改慣㑥ちㅥ㉡㝡㠵㈳愶慤ㄹ㐸㈴晤〵㐵晡㜹ㄴ改攷㘵㔱㠷㜱㥣㘱㐱㤹攷㔸㠵㌹摤㌱扤㜹换捣愶昸挲搰摤㥡愰㐹㌰㌹㈵㙦改㈹挹㡣晥ㅡ㙢晥〴㑣㌶㌷つ㜴愷㈱㐷〹㍡愲ㅦ㤴慢㉡㐹晣㈸㑤㍡㤶㈰㘰愴㤷㔴扢ㄷ愳㈵攴捤〸㠸ㅣ昹㕣㉣摤扦戸昸ㄴ㑡㝣扦ㅣ戱ㅥ㐱㈲昰〸㠶㠴㍣摤摢㐹攳㠴㙤㝡挰ㅥ㌱㌶㘶㝡愳㉥㔰㡥〴㔹㜹扣摤㉡戱ㅡ敡㌴㔰搶ち搷搷㔷㔵愹㠹敢敡敢挳㝡㘳晢㌲搵扥㐶〹㈹㤲㤵ㅡ㐹捤戲捣ㅡ搷㤲慡㔱愴攲㉥㘹ㅢ㈵捡㙤㕡㠱㍢愵挸㘵㈸㈶㐹㌳㌱㙤扦㈴ㄴ〴㜹㐹ㅤ搰㔱昴搷㐷㤳㐷㈸㕡㐳ㅢ愰㡤㝡捡㉦敢っ挲㠱攳戸㜲㤲ㄳ㙤挱ㅢ昸扢㉢挸㑥ㄶ扤慡ㅡ晤㝣㙦㔰㌳㤴捦㑦摡戰ㄲ戲扡㤳㕢㈳㉣㡤扤昹ㅡ㐶㜲㘷戳摡摦〷㙦㠸ㄱ〳㌶㘴㐸㈴挲てっ㌶〴㜳㠵愲愹戴捥㍡〹敡㜲㜱㡡㙦㐷㠴㙥㑢っ㑣㝢戹㔱戱㈸捤戰㡡㈵摦㉢㍢㤴㑦㡢㔲㡥㙡挶搰慣ぢ㤵敥㔱㡥〷㌹挹攰㥡㜱㥣㙥㈹㕣㘰㠰搸つ㜲㔳㔹て㘱摤昲〰㍣ㄹ慣ㅤ散〰㈲㝥搸㠴搶ㄹ㈵㘸㌲㠲㜰慢㌷㐱摥㘹ㄲ愳㄰愴㠶㝣晥㜹㐰㜹昹㈵㍥㍦㍡㄰㉢㘵〲㈶㘲愸㉢挲㝡〰㜲挳㔱㐹㜲㔱㙦㈹㔸敥㑢㌶㈹戴㍡㑡㘵㌴㌱㍡㘹昲㌹ㅥ㙥昰㌰㡥搵㑤戶挹攳㡥㥢㘷㐲㥢收㤷扡㡣㜱㍢㥢㉦收㠴㔴挵㈵㔹㉤㌵昲㥡挰㤷扣晥攷㜳㔳〴㕣〲愰㡣攳㈸挵㉤ㄳ㐹捤摢摤摡㝤攸㉥㠵ㅣ挶昰㘵ㅢ㠳㡦ㄱ㙥㌹ㄹっ慢扢愳㐰晢㜰㐳攵昲㠲扣㌸〷㤱㔶㔷㐴㔹㌶㠱扢㜸攵〸戲攴戶㔰戳㠹挲㐴㠱㌶㝢愸攸戰改ㄷ慤〹ㅣ㘱㥦扥挰㑢㈶㘱㡣㌴挹ㅤㅣ㈴㜶㌱㠸散㕥㝣㑡扥挶㉥ㅥ〸㡣て㠵昱㕤㥥㠲㘲㠰㉡ㄸ㠹〶户㕡戱扡ㄵ㐶㝥㘹㜹㙢昷㈳㔱ㄸ〲愶㐱㡢㤶扥㠱㌳㡣晣捡〶づ㠳㤱ㄱ搱搱㜰㈰㤵㌱捡㕥㌸散㠱㌴㜰ㄳて搲㌳〵㈸㈱慦㑦㕥ち㉢摤㑢ㅣ戰㜰〴㉡㌸㥢㙡ち愷㜴て㔷㕦散㉤㌵挵㐳戹ㅣ捤㕤昸攷搶〴㔶㜱㙤挳㌷㐷晢㙡㉥㘴挹㍤搱扥扢愹愶㈲戸㈸戸㝢㌴㝤㔸昷戲昳搳摥㤲㝦㘹慢㔹㤲㐸晣ㄲ晥㠸㘵㘷愷捤ㅣ户㜹〹㜵㤱戰㙦㍢㘳ㄷ捥搹㜲㕤〹㤷㌷晥㘸挵㙡慤慤㕣㘴㕢散ㄳ晣挸㐷㡤㈵摥挶㠸慢㔹㌶〷愸㌸㐸㌸㡥㝣㝣㘹搰㡦㝣〴㥤挰㜶㉦摦ㄸ㈰㥤昴搵搰㠹ㄴ〴敢㠴㘲捦㝤㙡㠴愲晣〲㘸㈵戱昸㐷㜲挰晣つ戰扥昲㜳㤴㄰攱昲㠴攵愳敥㠶㘸搴㐹㐱ㅥ㕣敦攰㘵㤰晦ㅦ㉣㤵戸㜹㔹㜶晡㉦㌰戳昲㔶㉤㡡慥㈳㡡摥っ㔰〴㔸〷㤲㍥挱㐰散㈵㠵扣戹晡昵愳收㘷㝥慤昷㝦㜸搴㝣㠰搴㠱㐷㕡㘳〸慡㙤㐷扥㙣っ愸㜵挶挰づ㔴㑢㘳攰㐱昶㘱扣摥㌷〶〲㙦挷ㄱㄴ慣㙣っ㌰㡡ㄷ㘱昲㠵㠲慡㈱〷〶捦㕡㥢㉣㝡挲づ攳㝡慤㜰ㄱ戹㠷㝡㜲㐷攰㝢摡㕣㕦㍣愵㍢扡戵㐵㤶ㅦ㜲〴搴㤶㌳㠳晢摡戲ぢ㝢㙣㕤戶㐶㜶㕡挶㉢㔱昲愷慦㝢㑥㔶㜷㑢ㅤ㤸昲ㅦ摦㔱慦愴㤴攴㘵昸㐴ㄴ㥥㄰㘲㕦敥晢昱愱㍦㍦晥昴〱摥㑢ぢ㘸㌵挱㐰㜰㌳挱㜹㕡づ〸摦㠶慥㠴㙣攴攷㌷㐷昰㈱㤲戹㤰ㄷ挳扡㈳敤ㅤ㔷戳㑡㔹㥦昰㐲㠴改ㄳ摦㕡㌰㈶㜱挳挱㌷㈶搳㌵㡥㑤昹昹㤲㜴〶愶㐳ぢ㤷摥扢㔲㠰㔰㘹愸戲㥡戴㉢ㄳ㍦㠵搲戹挴㠵㔴摢㠳㍣㕦昲㔱㤴㥦搴㙡戵扤搴㙡搲搶㔰〶搰愲㈴愵搴㝡㈹挵搰扦㤴㔲㔳挸㈴搲㐸㈲㘲㘸戵挱㕣㥥晣搷㠵㠰㈸㕦敦㙢昲㔳ㄵ㐰ㄱ㔸㉣㜹摤㥢㍤扢搲敡㉣愹㈶〶㘵攵改攳ㄸ㌲昲㤸挲〲㐶㘹㘵改㜱㘴㑡㑦㘲㄰戹㔵㍢㥥㌸㐹愷攵㠷搸㝣挶㑥㔸昴慡戵㔹〷敤㈲敥㜸㐰捦㈴愵挲戰㌷戰ㄸ㐷㑦ㄹ㡤昳㥢戶昹㐵㑣扢晤㙣戹㔳㝢㔰〵㥤㘵㙦挱昹ㄳ㘱㍥㝥て挴晡㠱捡搰ㅢ㙢㙢愸攳散㔶㙣㤰扦戰扦慥㡢㘰㙣捣㑡㡥㠱㠴㕤㔵慢㤴㝦〹㝣ㅡ㕤愴㍤慦㘸㤵㉣攷㔲ㄴ㐶愳㑢㥣搵㔲捦㔹㡣㔳㑢捥㥡㘱㙢〶慣慢昴晦㐹ㄴ慣愸晦ㄵ㐶搹㈴捡ㅥち㌲㝣㐹㌰㔲戲㘲㜰㠶㄰㠱てㅢ㘱ㅡ㜹〴搶㘴㤶挱㙤㍦㌷㡤㑦㔴晤㙡㈹挱攱攱㡡搷㕥㠲㈸昷愵㙤摢摥㔰〰㌲ち㤴昸㈱㐴㔰挳晥㕣㜴晤㌹㌶昹〸㡡晢㡥㤸㔹愷攰ㄶっ慦㝦ㅡ攱摤㝥㝥㘱㘶挰收ㄹ㔲摥愸ㄵ㙡㌷〱ㄲㅤ㡦愲捦搱㐹〸散愳挲晢戴愲㡥㡣㈱慣㉥㘶挱慦㡤㝡㐲㠱㈴㙡〷昷㉡攳㔸㔱捦攳〳搵㐹㜸㌵㍤ㄶ慤〹㘵攷晢㤶㙢敦㘲㄰㜴戸㡤昵㈰㍣㍦㈲㥦㐶ㄸ㑣㙥攱搱挷〸搷㕡ㄸ㔴户つ昶收戲㘵㜳摥戵戶挴て㠰搳搵捤㔲㑤㌲㥣㤳摦ㅤ户㘹㡦㌱㐵㥣㠷摥搱搵扢㘲㌹㕡㉦攸㍣昸㙣㥢㉥慦㠱㍣ㅣ㘵慢㠸㜳㝦〹㕤㤵晢㤹攰㔷换〴ㄹ扥㈸昴攷摤换捣㙢搸ㄶㄹ〰昹㔸㔲㐷搲㤸慡㕦㕤㡥慡ㄵㅥ㉤㐸㠵㙤捡昷㔰㑦㈸昹扢捤戱っ㐷つ㜹㠴㐰㕥ㄳ㐸㑡㡦挲㈳㠴㥣晦㘵㜴㈸捦㍦㠷搲挶昳㝦㜷搹昹愹晣攵晥挲攳昷㤴㤴㠷㜶ㅡ搵摡ㄹ㈶㜹㈶ㄶ㤲㥥㤲づ改愶㔸愴慣㐹晡㐱㠴户づ㈰㡦攷て挱晦ㅦㅣ㜸昷ㅤ㍥晦㌸愰㐸㐱㠸慡敡㕤㔰㄰捡㕤扣㄰摥挵〲㑡ㅢ敦攲昹攵㜶搱㐳ㄹ挹㤵㘸づ㤲捥ㄶ㠵戴㈲㜷攵〶ㄹ㠹㌵㠹㔰戶慡摡㉢ㄱ㉢晢ㄶ㤱㐱㕦㐲㕥昶㕤っ㌲㝣改㈹㜵㐹㄰㈲ㄱ摦昲㐸㐳㠹㜷ㅦ改扥㐹晡晥搷愴慦ㅥ㔳㔶攰㜸㕤ㄳ㐲㈲㜰㤹㌷㤴敤挹㈶㠳晡捡㜳戵ㄸ摡〱㜰㤶㈹挴㌷㑤㐹㔱〴愴昲㙣㙤攳戳ㄲ昶愸㈲ㄹ昹㡤㐹㜹戲昱㌳戵㡤㕦㉦㌷晥愰搴㤸ㄴ㉡ㅢ㝦愳戶昱愳㘸㕣㈲挸㈰㤴㐹㙡㠹㌰㝡攵㌱㈰昴㐱㌶㑦搷〹㠳㡡戴摤昰㡢㈹㐲㘵戴㌸㉦㔵㘹〷敥㝦㌸昸㈴㝡〲搷㤹㜰敢〳搲搶晦换〸攳戸收㌴慡㝢㍡扥㜸㕥㐴㝣搹搱攴ㅢ㍢㈷㡤㐹〷〵慤挶戸㡢挳㔵㙥㑤㤱〸散㠲㌸㉦㘵〴㤴愲㌶㈴㤵〸ㅢ戲〲㡦㔲㕣㑣攵戵㤱收戴㠸㡣愵挴㤵愷换㤸扤㔰昱慣㙢㕦挱㍡㈱㉦攵㝡愱㉤㥥㐴挶㡦扤昴戱愸㠷㠲㐰㜲昹〵㘴挰攵㘴㜶愲㍦昹㔵㈴摤愵㍦㐷搱扦㈸晤㈵慡昲㘴㘹㡥扦敦摥㈲㠵㍢挲㍤㌱敤㙢散昰㌴㤲ㄶ㌸㙡ㄵㅦ㌶㤸敢敢㈸〹捦㐵挱㈱攷㝡〶㤹捥㤶〴㤷戶㙡ㄸ㜱〷㑤㉡慣㘷搱㔵攱挶㌹㠶昶㕣㤰攱㑢攲〲㤲㝢ㅢ㥢挸㍣〱㤷扥摡㐷㉣戳敡昳晣㠳昸摣㝥㠹㝢㙤挱㕦ㅢ㐹㐸㝢㍥慥㝥慥戹戱㐸昲〹慥㠷扦㡢㠰昱㘵㡣挳㝤㔵㑣㑢㡥㐸扤愳㝤ㄳ㠹㐲㐴ㄱ敡摡户昸㐶晣㐸㤰㝣㍢挸昰㐵㈱㜲㉥㌰攳㘰ㅤ㕣㡢散晥㍣㑢㈴㈰㤱愹㔶ㄴ〴愸㐴敢ぢ挸㜴戶㜴㜳㈶㉡ㅥ昵扣㤲㍤㤵㍢㜵敡愳敥㜸晦搶昸挳昷㜷扣昴挱敦㍥㝣昱扤㉦敥晦摢挷慦扣昲摥㕦㕥㝣攷攳户㘷昷晦收昵搷㝦晤挰昷摦昹㜰㠳昱㥡晡戳㡦㈶㕥㝢㘲昰捣ㄳ㘷㡤ㄳ户ㅦ㝡攲㤱搳挷〶愷慥ㅡ㘸㘹㘹㙤扤愵昷户㔷摦摡㜳攱散㥢捡慦摥摦㙣㉢㜲昱㤸愰㝡ㄹ摣㠴㕣挶㜷㤰挱㌲戸攲捦㜴ㄹ摣敥〵晣㉡昹〰㔰挳㜸㐹挱捤挰〵挸㡡㌳搵ㄵ敤晦〱㕥ち㠶ち</t>
  </si>
  <si>
    <t>㜸〱戵㔸㕤㙣ㅣ㔷ㄵ㥥搹㍦捦摡㙢㝢ㄳ㈷㙥搲ㄸ戲慤㥣㤶㈴昶㌲戳㍢扢摥㐹㤵愶扢㙢挷摥挴㙢㍢㕥愷㜹〰㍡扥㍢㜳搷扢昶敥㡣㍢㌳㙢散愴ㄲ〱㕥㤰㤰㄰㠲ㄷ㘸㔱㡡攰㠹〷㐰愹㠳搴昲㐰ㅦ㈸ㄱ㈹〹㘹㐵㤰愰ㄲㄲ㐸㤵㈸㍦ㄲ㐵㐵㔵㈵ㅥ捡㌹戳㍢晢㘳㙦㌶㤸㤶戱昷捣摣㜳捦㍤攷㍢攷摥㝢敥㤹㘱㔸㠶㘱㍥㠴ぢ敦㜸㜹昰㘱㈴户㘵㕡戴ㄲ㑥敢攵㌲㔵慣㤲慥㤹攱愴㘱㤰慤搹㤲㘹戹㐱挰㈷㤷愰摦昴捡㘶改㌲攵攴つ㙡㤸㈰攴㘵ㄸ㡥昳扢愰ㅦ㤵攰㉦攸㌴晣㌸㉡攰〱戲㤴㑥捤攷㔷㐱㙢捥搲つ㍡ㄶ㝡扡㌶昶戴㈰㠴㠵戰挸挷愵㌰㍦ㄶ㑡㔷换㔶搵愰愷㌵㕡戵っ㔲ㅥぢ㉤㔴昳攵㤲㜲㥥㙥㉤改㙢㔴㍢㑤昳㝣㌴㑦挴㠴㈰挶㘲〵㐹㑡〴挰㌴㌳㤷㑥㉤ㄸ戴㘰㝥㑣㍡扤〸㌹㌶㐹㤵ㄲ晡㐶愹㔱搲㔶挲改ㄴ晣户攰て㠳㐵戵愴㠰㉢攱昹ㅣ㍥攷㡡㤴㕡㝤㌰戲㑦戶ㅦ㙤㐴〳昲搴愶㐲换㘹㕡㉥㉦〲挰晤㌲〴戶㕡搱收㡤ㄲ搵㉣㠲昱昵换㐵㘲㑥ㄲ㡢㥡㝤昸㌴㐳㠹ち㜱ㄹ㤲敤㈰愹㌵昱ㅣ㐰愰㘶戰捥㕢搴㍦㕦㘳戴ぢ㑤㙤㠰捡㔶愱ㅡ愳扦㜲搱愴㡢㐴㕢愱㜳愴㐲扤㤵改㙡㐹昵攰㜴戸㕤㙥ㄷ攳ㅥ敦攴愶つ扤改㘰搳ㅤっ戶搰㘹㐴㙢㘰搲愹㠹㜰㥢搷㘸㡤㘵搹㑥㙢㙢㠶㤸㐵㡢攴换戴㙢㈷摢㔷㕦㤶㌶㜸搰收昷㈱改愹改昵㜳㜰敦昵晢㤱㌲㥥昷㘱㐹户㡡攳㡣戸㘴攲㤲昳㉥㔹㜱挹慡㑢愶㉥戹攰㤲㔷㕣㜲搱㈵㤷㕣昲慡㑢㕥〳ㄹ攷攲㝡㝡㕣昵㙢昶㥦㥦つ㙣㉥㝦㌹昹晤㌷㍦昸㜱昵㥤捦㝣㌱㠰扡ㄶ搲愹ㄹ㕡㕥㠷㌹晡戸㔶ㅢ晡戲户㘹〸挳㠸晤昲㈲㕤㌱愸㠹㑢㌴㑢慤愲慥挲〲㕡㠰㠵愲慢㑢㕢敢㌴㈰攷㈸㌱㜵㡤㤴㑢搶搶㠰㕣㤳挸㘵㤳挹慡愵敦㙢㌶㙢〳㑣㐷㘰戲㕤〰㥡㍢〴㜲㔳㌹搴㌰攸㘸㠰㘶㜹扤㐸ㅡ攳摢扢㈷㜷㜷愷愸㐵㠲昵搱㤳㑢㜳㌹戹ㄵ㔰㡤㠱ち摢㐴㜰㡣㘳搱ㄶ㔹㈸㤶晡ㅤ〴戶㐷㡥晤㕣戲つ㑥㉥㌹㑤㉡㤵〶扡㤹㑢戶戰愳ち㥢慤攰愱摤㙡〹㥡昶攸㠶愵㉣㐲㙤㔸捡戶㡤捤㘵㜷㔸戲㠵㥢㤶摡愵㘷㉥㘵摢㉤搵㐶㍢攲㤳㑢㐹㍢㉣捤㈰㐰ㅢ㤱戶ち戴〷㌲㈹户搹㐷つ㄰愴愶㝣㜶㠷㐲㘸户㉢捣捡敤ち戳㍢ㄵ㘶㙢ち㌱〶ㄵ㐸㕣㑡㜲㌱㤳㑤ㅥ挴㑣㐱つ慡㈹搴㍣㌹慦愵㡢㤸㘷搴㐷㕢戹㠵愹㑤㡢㙡㉡㔵ㄷっㅤ㜶㡤戵戵㠴摢㝤戸㑤㈴〹㈷捤〶㠵㡥挳㙤散戳扡㔲㌵搳扡㘶ㄹ㝡戹扤㈷愹㙥㄰戰愹㘶㜵㤵㌲㜶㌶㜳戶㙦㤷扢摢捤戲っ㝢愲㔳晡慡敦攸㜰㜳晦㑣㘹搵ち㙥昷㤳摤挴㕢戶ㄸ敥㌹㤴㘷㌹昸昳戱㍥晣摦㝤慢戱㝤散㔰㍤㥦搹㈹㝡㠶㘸㙡㤹ㅡ㥤㌲㘰攳攸㘵㌱昳㌲摥㝦㐱㜲摢㠳〳㜸㄰昷㙣㤰㜲㤵捡㌲挳㈱㍣㑣挵摥昷㐰换㕥晣摡慤〶戴㐰㐶㐷㘲ㅦ昳捦㝦ㅢ慦㔷捥戰捥㠳㜳摦挵戸㙦挷晦㐳搲㌱收摣敦㙢愳㈱搰敢ㅦ〰愷㝡㝢ㄹ㉦㥥㉤㝢㍦改㌰ㅡ㝥晢㠸㠵㠲挵昴㔶捥敡㠶改㜶㜷㥡搹晦敥攰挳改昲て㈲〹〲昱攰㐱搷㔵ㄹ愲敥㥤搵㠹㝡㤶㘰㘵搲㔳㉦戱戸戴㕥㔹㈷〶㌵㠲㘸㌶つ㥢〶㌶攳㐶〹ちつづㄹ㌹㈸攵㍣〸搸昷㌴慥ㄵㄳ㙡〳㌷攳昵昶㜱㥤㙣㘵ㅣ㕤愳ㅤ㑡挵捣㉥晤㝦扦㤰㌸㠳㙢户户ㄷ㤷㥦㝦ㅦ㤲晤㐰㔸㍣慥搱ㅦㄴ㠰㥢㈳㌰〴㡦晥〳㐰㔸㥣〹㕣㘲晥㠳昵〷㝢扤㘱㌰㥣㘱挸愸敢ㅤ㐶挱㠷㔰㄰〳搵㐱攰㄰ちㅣ〶ㄲ㐴〸㠸㠸攳㌰扡ㅣ㠷挵ㅥ挷攱捣㜱ㅣ㙡攴㜰㌴ㄳ㐴㤰㈸收㝦ㄸ挹ㄱ㈴㈳㐸㍥㠱攴㤳㐰㠲〸ㄵ慦㈰挲挵㉢㠸㐸敤㈹㍢ちて晤敥㈰愲㐲㤵扥㄰㤰㘳改㔴㝡㔱㡥昳搱ㄸ晣愲〴慡㔷㌱㕡挸ㄳ㍥㤲㤷攲㌴㈲㑥攴攳㠹㐲㈴ㄶ戴㥤〰㜱晦㈳㐰㠲〸ㅢ㌵昸ㅦ挵ㄶ攲户㕢搸攷㐵㘰㡦㜵㑦㑦㔸㌶㘶愰㕥㐷㘰㠳昲昴挵捣㈴㔴つ㡡づ㔵㍢㔵扤㜶ㅢ敡㜹㐸捥㥢㕥㔹㠳敡戰㐷搶㜴㈸㐵㐹挰㘶慥㘳摡搶㉣㑥愶㥢㑡戹慡㔲㡦㕣㈶㉢〳戲慡捦改ㄶ㉣㙣慡㄰搳㙡㉢㌳晡攴㡣改愴挴挱㐶晤㔱换愹〳昲㉣㠸㉦㔰戲㤶㐱㝢て㌵扡戳㐴慢㤲昲㍣㐰㌲㘰㐱敥㤳㤳敡㙡ㄵ〵つ〵㙣㤷捡㜴愸㥤㘳慦搰〳㜵㥥㠳挲㘶〶敡捣㐵扤慡愹㡥ㅥ扢㘱㜷敦㜷扡愹㘹ㄹ㔰户㘷㑢摡㉥ㄶ搹㠴昰㘲㠰㙢搳㠸㜳㠹搳〹ㄹ㥤㠵摦㕥㔲㘶敤㈸攰㔸扥摢晣散㜴搵㌹㐳㝣扥慥愶㙡挳㙣捦㥣ㄱ㥣捦㠷ㄶㄹ摦㈸㤰㔰㌴愶ㄶㄴ㌱㉥昰㘲㌴㈶ちㄳ㜱㈹ㄱ㔷㘸㑣攵攱㜵㐹㈱戰昲㙣挹㘳㐸敤ㅣ㡥昷户攰㐸挰㘳〱㤹捤换晢㝢㘰敤搹〵っ㘰晢愹搳搴昸㐷㝢慦㘳摢晢扢〷㥤㐲㍢晣散愶ㄶㄵ扥㕢〷晦敥ㄷ㔸摣慤戸㍢ㄸ摦㜱㈰愱㌸㈹㐸㐲㈲㉥㑡〹愹㈰挶㠸㤰㄰攳㔲㑣ㄲ㈳㠲ㄴㄳ攲㤱㜸〴㌵晢㑥〰〹㥣挵㔲愶ㄸ㑡ㄹ昰ㄶ㔶㕦〸っ晢摢㥤戱㠱昶㠷っ㝢て㈸挶〷挶搵慦愶㜳散㙦愰〳ㅤ㜴扡㙡昷ㄶ㠸㤸㑢㙡㄰戱㤸て〹㔴㉤㈴㐴㥥㡡ち㤹㄰㤵㈸㈱ㄳ㔱戵㐰ㄵ㔱㤰㈶昲㍣慦挴㌰㍤昹㍥つ愴㍦㘳㐱㐹㑦戴ㅤㄸ摦〰㕢捥晣戱㙢攰搰て散㠵㝢ㄷ搸昷挵昸敢〷㘱挴㔴㔷挳ㄸ㐵㡣㑡㥥ㄶ昸挸㠴慡㔲㉡㠸㔴㤴㈴㕥㔴〱㜱㝣㈲捥ㄳ㕥㤱㘲昶攷〱ㄱ㈴扤ぢ愵换㤷㐹㈳㝥扦㙡挵㔶〲㙣㍦戲戱扤摥つ摢慤〷㘱挳っ㕣挳㤶㐰㙣搲㐴㈱㉦㈶㤴㠲㤴㔰㜹㌱㔲㠸㈶㘰扡搵㤸ㄲ㑤㐸㐲㕣攲㈹㐱㡢㍥〹戱㉤改㄰挰〶戶㥢慤搸搶ㅢ㜱晢㐵㌷㙣慦㍤〰㥢昷㈸搸㜹愲搳挶挷敡搶挴昷敡㐶捤扣戳㌸㥥㠲㘲㜷ぢ㈷摢つ攷戱搷㑥㕣ㅥ搷愹晦㑤ㄷ㈶〷㍣挱散摦捦〱昴㐷搰㠳㕢愴戹愷㔱㘳〶㝥晥㈷㔱晤㈳㐰㍡㈶㠹㙥ㅦ〵昰愵昷㘰㈵㘳挲㔷ㄱ㜸㤵㕥搲㤳㡤㑦ㄴ晢㙣慦㠱㝦搲㈹愴㡥㌵㌹挹扣〹ㅦ㔰㉣敡っ㥢㌷ㅡ攳晡㥢㔲㜰㉥ㅣ㙣戶昰つ㠲㙥㕡㜸戰ㅤ㘹㜲㌳㥡〹㙦㈳㔴㜵㌴㥡㤰っ㍤㉥㌷晢㘴愷㘰户㝡〲搳户晢扢捦㐹攷ぢて㉥戴㈳ㅤ㉡愳㔴挹戲㡢㜹㝢改晢㐳㈰攵㝢ち㐸晦改搱搴㘸昴搴攸搹㔱㈱㈲挴扤慦挲㉣㝤㐴〰敤㌳㠵收昰敡昵愷㠰戲㔸㐵愰つ㘴つ攲攴晤ㄵ㝥慥㑤㔶㔹㔶㤷㤷㍦ㄸ昴㠴ㅥ昶㙣㝥敢敡攴搵敤㙦㑥慦捥㈵㔷㉦㕣晦㕡敡搰搷㙦摦扥扢ㅤㄳ敦㐵敦㐵〵㝥晢㕥昴㡤ぢ敢攱㍢挷㡦㡦㥦晢挹㥤昳攳攳挷捦摤㝥昳〲昷愹散敢户㘶摦㥦晢㘱攰搶摤戹㍢摢搹㙣㠴㥦㍢㈷㕥攷㐵㈱㤶摤扥㜱㘳㤹㍤晣敡㔵攱攵㤷㕥ㅥ㡤㕤扡㉢㥤㜹晣昱搸㉢㥥攲敡昵㙢㔷㔶㥦㔹扤㔰㜸改摡㝣攱搹捣㤷㠸㜵攳晣慡昱搸㉦㝦戶昴摤攲㌳㍦扤戶㍤ㄴ㑣晥攱㝢㝦㍥㍡昲㡦㐳㙦晦攵㙦敦扣昰攲㌷㝡㙦っ㠵㤳挷愶㙦摥㡣戸㍦㜷㙢昸㐵扦愵〸㙢捦㍤㕢戸㜸㘲晡戹挳慦晤㝢㉣㄰㜸㙢昲㠹昱㔳挳〷扥㌲㌲昲㥤搰㝢㑦㌱㙦㕦搹攰㝢㠶㙦㡦㍤㍦昹㠲㉦昲搵㈳捣戵㍦㕤改昳㘰ㄴ扡㑤て收戰㥥㡡㑣昰㤳㈷㔷㤱换㔴㕢戱㡡㡤捦㥣㔰㕥㜳昰㥤㌳つ㐲㑥㘰〷戱㠱㌱户慢挶扥晦〰戹〵㜲㕦</t>
  </si>
  <si>
    <t>㜸〱敤㕣㕤㙣ㅣ㔷ㄵ摥ㄹ敦慥㜷㙣㙦散挶㘹搲戴愵㜵摢愴㤴㍡㕡攲㌴改て㔵㐸晤搳晣戴昹㜱㘲㈷〵ㄵ㜰挶扢㜷攲㘹㜶㘶㥣㤹㔹㈷㙥㉢摡昲㔳㘸㉢㘸改㕢愱愲愵㐲〸㠴㠴〴て愸攵攷〱〹〹㠴ち攲〱㈱昱㠰㔴㄰㠲〷㄰ち攲㠵〷愴昲㝤昷捥散捥敥㝡挷敥戶〵ㄷ昹㍡扥扥㜳敦戹㜷敥㍤攷摣㜳捥㍤攷㑥㌲㕡㈶㤳㜹ㄳ㠹㝦㤹戲㉣㕣㍢戳ㅣ㠴挲㈹㑤㝡搵慡㈸㠷戶攷〶愵㜱摦㌷㤷㡦摡㐱搸〳㠰晣㥣㡤昶㈰㌷ㄷ搸て㡢挲摣㤲昰〳〰攵㌲㤹㐲挱搰搱捥㐱昸㍢ㄴ㍦ㄸ散㌵㤰㐵㌶㍢㌹㜱㘲晥㈱㡣㍡ㄳ㝡扥搸㌵㜲㐶昵摤㍦㌶㔶ㅡ㉢敤摤㝤晢㕤愵摤扢㐶㈶㙢搵戰收㡢晤慥愸㠵扥㔹摤㌵㌲㕤㥢慦摡攵晢挵昲慣㜷㕥戸晢挵晣敥摢收捤扤㜷㡥敤摤户捦扡敢慥㍢〷昰敡捣昱挹㠹㘹㕦㔸挱㍢㌴㘶㡥㔳摥㍢㈵捡㌶搷㈶㠴㙦扢攷㑡㤳ㄳ昸㤷㤸㍦㥥敥㈸捤㉣〸ㄱ昲搵挲ㄷ㙥㔹〴〶㍡昶㍢攳㐱㔰㜳ㄶ㠹㍣挳㌹㠸愵㤶捤㈰捣㌹㤳愲㕡㌵㥣㜸搴㠲㜳〲戸慢㥡换〳捥㡣㜰〳㍢戴㤷散㜰㌹敦捣㘲愰㑡搱㌹ㅤ㠸㔳愶㝢㑥ㅣ㌷ㅤ㤱㜳づ搵散㑡㔶愵㑣捦晢攳㈱㤲ㄳ㤳换㉦㡤〷捥攴㠲改换ㄹ〵㐴㑣ち散㐱扦摣っ㝢㔳攷㜱㌹㜵昹〶㡥戹戳㌳ㅣ㕡捥㤸㝥ㅤ㜲戴㌳㘴戴昸收ㄹ㝣戰㌳㝣〲㐷捤㝤㍥搰戹㡦㐴㘵㌳戴搶ㅦ昱户挴㈸ㄶ㘳攴㤹昵㌲㉢㌰㈳〱㡤㍥㘶晤捣〶㤰㘹搹㝦㘲㤷㈴㍢戲㐹㥦㌳昵戹㜹㝤慥慣捦㔵昴㌹愱捦㔹晡摣㌹㝤㙥㐱㥦戳昵戹㠷昴戹昳㠰㠹㔳愱户㔷㡦搲挸散㍦晥㜱晤攱㘷て㍤昱扤㙦摦㝡戱晣摡戶㠱㑤〰㍡ㄹ㑤㙡捡㌷㉦㠲搵ㅡ㕣扣愷戴㥢㍦慢敦ち㙣ち㙢㥦㜵㠷㌵㌶㔶搹户摢扣捤捣㜱㔹㈹挴㙦㘲㤴㈱挰づ㔸て搸㙥挵扢㈸㘹㜷敤㠴ㄹ㠸〶攲㐶愳戶〹慦收㔶㠲㙢㔶㙥㥣〹捤㔰㕣摤摡搶ㄸ愴慤摢っ戶㤵〸攴晢慥㙢敤㜶挶慣搶挴昸㈵㕢㌵扦慦愵搹㤹昶扤昹捥慤〷㝤㜱愱摥摡㌶愳㜱〸戵㈵㌹㜶摢㉡㔵㤳㥡搷挸攴㠲ㄷ〸㔷㑥㙦搴㤹戶换攷㠵㍦㈳㈸ㄲ㐵㐵㉥昵㑡㌶㐵扢㝥昴㠴㡢㠵㘲户㔶㙥㑣搶㕡昷㕥ち戱㤹㐵〵昳㕤ㄴ㝥戸㍣㙢捥㔷挵搶㈶㄰昵㑥㌴㙣㙦慡㍥攸㤵㙢挱愴攷㠶扥㔷㙤㙥ㄹ慦㉣㤹㤰㌴㤵㘳㕥㐵㘴戳ㄹ㈹ㄴ㈰㜰㝢㝡㌴㉤㜳㙢攷扤㈰〹㤱㈰㌱㌷昲㔵捤㙣㔷㍡㠵搵㘱ㄵ㔵㐱㥥搴㜷慣㌲ㄸ攷㉢㘵㑣捡づ㑣慣㠹晡㠳㉦扤㘵㤵㘱敢㤴㝢㜷㠱㜵㝤㌸㕡晤扤㑢挲つて㥢㙥愵㉡晣㔴敤愷㜱㐶挶㈰戲摣㘵〸㠴㡥搸愳慡搳㉥㘹换戹㡢㜶㈵㕣挸㉦〸晢摣㐲㠸㍡㘸挸㐲㠱愸㙤㑢挶ㄵ愸㌲㌶㌳ㅢ㐶搶搷㤷挹㙦㈱㔰扥て㈹㤳愳㜴㑡搹换㑤㠲㥣晤㥡昶昲㠰㜵搰慥㠶㐲〹攵㐱ぢㄴ㔱㕡㑤㤲慦㐸ㄶ昵捤戲㔲ㄸ㕢慣㐹㜰愹㘹扢攱㜲㘳摦戶敤ㄲ挵㐴ㅢ戲㘰摤挹〲㡡㠲㘶㜹㤰戲搷挰㌴㉤搲㈰ㅤ㌸挱㐴摣〶㈹㥡ㅤ㈳㌷㌳ㄹ攱㔳㘴〴攰㤳㑣㐸攸摤㥤㘵〴㤹扤㥤㐹搹愹攳㝥摣㤰㘶㉢搹昲㑡㥡㕤〹挴ㄹ㕢㤹㙤㘳㜶ㄵ戳敤挸戴㍦㐳挲㔱捡愱摣㥣㡣㙢昰㙣㕣换散㝤挸㈰㥦っ捡㥣㐸㔴搱㠶㕡㡢ㅤ㐹戸㈲散㘴㘹ㄴ㉢㔱㐴换戸㙥㘷ㄶㅤ㐹攸挸敡㕣ㅦ扡㌶㉢㜵散捤㥤㜹㌳戹ㅣ㜲㘴ち㘸㜲慤慢㠰㈶ㄱ㐱搰㉥昵搶昵攸㙡㡣㌰扢〱㤹㔲㉣㌴㜶搷㘶捤搳㥣㝣㑦㤸㐴捡㄰敡㔲戹㐷㑣㑣昳㍦㐵挰戵ㅤ㕤㌶散㘷㥡㠲愳搶㝢摥㝥摥搵㜹㙦㐷㐴㙦搱㤹ㅢ㍡㠷扥愲户㘸㐱摦㠸敤愵晤扥愳㝥搹㠱㘶㘳㈷戳㥢㤱戵攸ㄷ㥥扣摦慡㤷㐰㥡挴㑥㠲㜲㥢改㜱㤱ㄶ敥散昲愲㤰摡㘷挰㥡㌵晤㜳㈲㠴昷攲挸ㄴ散㘰捦昷㐵ㄵ〷摡㡡慣攰搹㘵㕢㜳㘵㜰搰昷ㅣ搶㙦搸挷挱㝢㐲㌱㘴戳㝡㑦愶挵㍥㑥戱㌳ㄳ晥愶〴攷㔰晦摥搶㔹㐸㈴㍡㌵戳ㄷ晢愵㥦㉤㌷㈴㐹ㄷ㤲攴ㄶ愰搵昸〰㌲㐸〹敤户ㅤ㈵捡㈸挱㜶㐹戰㘶㙢㤵摥扤㤴㤳㐹㡢晦戰㑤㡥昴㉢㘷敤〴㝣〷㐱搱㤹戱㥤扡戰攸㜷愶㠵㕦㠶㕦挱慥㡡㍥攵㤲愵愸搹㤰ㄵ敦ㄱ㔹搱搳搳㜶㤶㑥昱慤㐹㍥㘹㤱ㄲ愹扢㍤戵㌱攵ㅣ摥㘰㉡扡㈰㈹㔴㔲摣㐲㜵〹㐴捥㈳散㠶㠸改㐲挴㤴㠰㌸攳㠳捣㜶㌳ㅢ㐳㤶晢ㄵ㈴捤㕡ㄱ捦㔰㔸敦ㄲ摤搹㜳㜳㤹〲挹㈰摤㠳扦散㈸慣昶昲㌵晢㤸摤㡥慣挵晣愱昳㌱㠵ㄱ㈵挹ㄳ㡣㐸㙢挹戰捥搸攲㈲㜹㘰㤳㠵愰搲㘴㉤〸㍤㠷㔱愵愲㌵攵ㅤ昷挲㈹㍢㔸㐴ㄴ㙡搸㡡ちて㉣〸ㄷ摣攵挳昶㘹愹昳ㄶㄷ㐵挵戰㘶扣ㅡ㐴摢㤱愹昵㜰㈸挷晡㘰㑢捡㜳戹慥㈱㜵㜷㌶挶㄰㥡㍣ㄱ挳搷㑡㑦散㥡㍣摦㍣昴つ㌶㌰㍡㙢㠷㔵搱㙦愹㑤挷㜲挱〲ㄶㄱ㌵愸昴㕡戳ぢ扥㄰㔳㐵敢㤰㙦㔷慡戶㉢㐸っ搸㤸っ搴ㅤㄵ攷㄰㈱㤸昶ㄸ晦昳摣愲㌵敢㥢㙥戰㘸㌲㤸戸扣戹改㐹㠶㐴㜲搶㠴敤〶㜸㡤愴㈲换㠳搶捣㠲㜷ㄱ搱摡㥡攳ㅥ㌲ㄷ㠳㜵㐱ㄵ㌲扤㑡㤲㌴㥡慥改扡㔶搰ぢ摤搲㠷〷昲㑣㘶て㝥戳捣㈴慤㌲㌹晡换㔳戴㌷敤晡㈸㍥㐳㍢㥤㜳ㅡ㐰攴愸㕥搹㤳㉡㠵戹㔳㡤㍢搹攷㉥㘴昷ㅤ㍡㝤愴ㄱ㤵㝢㕢昱敡ㅣ㍤晣㈹㌲㕥戲㐵㍤〸㐲晦摣㈶挵㉡慣㈳攷㘰〷㠲攲㝣㙡㘵扦㍥㑢挲㤰晢㌶㌵㡡〷ㄱ㐵ㅡ戰㡥㥡昳愲㡡㔸戴㘳㠶㥢搴〳捤㔸挷慣〶㔱摢愴攷㌸㈶㔹㡢㙣㌹㔳㌶挹挱攳戵搰㍢㘶扢㠶㠵㑣昲㕦㔴㘵㕥㐲㤵㜹㐹㔶つ㔸愷ㄸㄶ㤴㘵㡥攵㥤㌳㝤㍢㕣㜰散㜲㠱てっ摤慤ぢ㥥挴㈶愷攴㡤㔳㉣㌳㐶㕡慣昹搳㌰搹㠲ㄲ挸㕤㠲ㅣ㈵敡㐸㝥㜰慥慥攵昱愳㜵改㔸㠲㠰㤱㕥㔲攳㙥㡣㤶㤳㌷㈳㈰㜲㘴扡ㅣ摦扦戸晣ㄸ㙡㤴㕦㡥㔴㑦㘱ㄱ㜸〴ㄳ㐲㥥敥敤扣㜵摡戵㐳㔰㡦ㄴ㍢㘸㠷㔳〱㐸㡥っ㐵㜹扣扤㕡㔲㌵搱㘹戴慥ㄵ慥㙦㙦㙡㔲ㄳ搷戵户㈷昵挶㡥ㄵ㥡㤵㐶㐹㈸㤲搵㠰愴㘶㔹㘱㡥敢㐹搵㘸㔲㜱挷摡㐶㑢㜳㥢㌶昰㑥㈹昲㌶ㄴ㤳攴㤹㡣戱㕦㌲ち㠲扣攴づ攸㈸晡敢搳搹㈳ㄱ慤愱つ搰㐷㍤愵敡㡡㔱㌸昰〸慥㥣㔴㐴㕦昴㠴晤扤㈹㉡㥥愸㠵㑤㉤收愵攱愸㘵扣㕡㍤攱挲㑡㈸㥢㝥㘵㥤㙣㘹慣㑤㘹ㄸ戹㍢扢搵晥ち扤㠹㡤ㄸ㙤㐳㠶㐴㔲晣挰搸㠶搸㕣㠹㘸㉡慤戳㈲㔱㕤慦㉥昰改㤸㌰㕤㐹㠱㤹戰㌲㈵㤶愴ㄹ搶戰攴㠷㘵㠷晡㘹㔱捡㔱挳ㅡ㥦て愰搲㐳捡昱愸㈴㌷戸㘱㥤愲㕢ちㄷㄸ㈰㜶愳搲㜴㌹㐴㔸户㍥〰㑦〶敢㠷㍡挰㠸ち㥢搰㍡愳〴捤愷㌰㙥昳㈲戸㜷扡愴㈸〴愹㈵搳摦て㘸㕦㝥㠱改㕢〷㌲㜱㈱摡㐴っ㜵愵㔸て㈰㙥㌲㉡挹㕤㌴ㅣ〷换㤵㘴㤳㐲㙢㈰慥愳㠹㔱愴挹攷㠷戸挱挳㌸搶㈰户㑤ㄵ㜷摣㐲ㅢ摡戴扡扣挹㍡攲㤶慢戵㡡㤰慡㌸㤶搵㔲㈳慦ぢ㝡挹敢㝦㙡㌷愵攰㈵㐲捡ㄱㅣ愵戸㘴ㄲ愹㝢扢摢昸㌰扡㑢㈱㠷㌱㤴㙣㘳昰㌱挵㉤㈷㠳㘱㙤㜷ㄴ㘸ㅦ㙥㙥㕣㕥㤰ㄷ攷㈰搲摡慡㈸换㡥攲㉥㕥㍤㠲㉣㜷㕢〲散愸㜷搴愳捤㥥愸㍡㙣慢慡㜵㐱㈳慣㔳〹扣㝣ㅥ挶㐸㤷扢㠳㠳㘴㉥㐷㤱摤换㡦挹挷捣攵〳㤱昱愱㌱扥换㔳㔰〶㔸挵㐶愲挱慤㌷慣㙥㡤㤱㕦㕡摥挶㍤挸㌴㠶㠰㘹搰〲㔲ㄹ㌸ㄳ㈸慦㙥攰㌰ㄸ㤹ㄲㅤ㑤〶㔲ㄹ愳ㅣ㠶挳ㅥ㐴挳㙥攲㐱㝡搶㠳ㄲち户挸㑢㘱昱扤挴㔱〷㐷㈰捦摦摡㔲㌹㙤㠶戸晡攲㙥㙦愹ㅥ慦㔴㘸敥挲㍦户㉥愸㡡㙢ㅢ捡ㅣ摤搲㜲㈱㑢慥㠹昶摤㑤㉤つ搱㐵挱㍤㔳愵挳㘶㔸㕥㤸〹㤷搵愵慤㙥㔹㈲昷㘳昸㈳㔶㝣㍢㙤收慣换㑢愸㑢挴㝤摦㜹搷扢攸捡㜹攵〲摥昸愳ㄵ㙢昴昶㜲㤲㝤㤹㌷昱㈳㤳㥥挹晤〸㈳慥㘵摡ㅣ愰攱㈰攱㌸㌲㈹㘹㌰㠲㜲ち㥦挰㜶慦摦ㄸ㈰㥦㙣㘹攱ㄳ㈹〸㌶ㄸ挵㍤昷㡥㌱㡡昶㐳㤰㤵捣愲㡥攴挰昹㌷戰昵戵ㅦ愰㠶〴㤷㈷㉣㐵扡ㅢ搲㐹㈷〵㜹㜴扤㠳㤷㐱晥㝦愸ㄴ敦收ㄵ户搳㝦㘱㌳㙢慦戵㤲攸㍡㤲攸搵㠸㐴挰㜵㈴改㜳っ挴扥愵㤰㌷㘷扦㜱搴㝣搷慦昵晥て㡦㥡昷㤱㍢㤰愴㌵㠶愰摡づ㤴敢挶㠰摥㘶っ散㐴戳㌴〶敥㘷ㅦ挶敢㤵㌱㄰㜹㍢㡥愱㘲㜵㘳㠰㔱扣ㄴ㤳㉦ㄱ㔴㑤㌸㌰㜸搶摡敡搰ㄳ㜶ㄸ搷㙢㐵㠰挸㍤搴㔳㌰〹摦搳戶昶敡㘹搳㌷㥤敤戲晥㤰㉦愰戶晣㔹摣搷㤶㕤搸攳敡ㄵ㕢㘴愷ㄵ扣ㄲ戱㍦㝤挳㜳戲戶㕢敡愰㤴㑡捡㔱慦ㄵ戴晣摢昰㠹㘸㍣㈱㘴ㅥ搹昲㥤㐳㝦㜸昸㌳〷㜸㉦㉤攲搵ㅣ〳挱摤〴攷㘹㌹㈰㝣㥢戸ㄲ㜲㈵㍦扦㌹㠶て㤱散挵慡㤸㌰㝤㘹敦〴㠶ㄳㄷㄵ攳㈵ㄸ㔳㌱摦㝡㌰㈶㜱挳㐱ㄹ㤳愵ㄶ挷愶晣㝣㐹㍡〳㑢㠹㠹㑢敦㕤ㅣ㈰搴㍡慡慣㉥敤捡摣昷愰㜴摥攲㐴㥡敤㐱㥥㉦㤹㌴敤扢慤㕡㙤ㅦ戵㥡戴㌵戴㔱㐰挴㔲㑡㙦㤷㔲っ晤㑢㈹㌵㡤㐲慥㠴㉣㈵㠶搶ㅡ捣攵挹㝦㐳〸㠸晡昵扥㉥㍦㔵〱ㄶ㐱挵搸敢摥敤搹㤵㔶㘷慣㥡ㄸ㤴㤵愷㡦㤳㈸挸㘳ち㉢ㄸ愵㤵戵愷㔰㠸㔳㙥っ愵㌵㍢㥥昸㤲愲愳㐲㙣㙡㘳攷ㅣ㝡搵晡㥣㝢摤ㅡ敥㜸㐰捦攴愵挲㜰㌷戳ㅡ㐷㑦ㄹ㡤㔳愰㝤慡㡡昹愰㉡搶㍢昵㐷㑤搰㔹敥㜶㥣㍦ㄱ收攳昷㐰㙣ㅦ㙤っ㝤㘵㙢ぢ㜵㥣摢㡢〵昲ㄷ昶搷㜵㈹ㅢㅢ㙦攵㡥㠱㠴㕤ㄳ㔴㐱㕤〲㥦㐱ㄷ㘹捦㙢㐶愳挸㜷㘹ㅡ愳搱昱捥敡㘹摦㔹㡣㔳换㥤㌵㑢㘸〶慣㥢昴晦ㄹ㔴慣慡晦㌵㐶搹㈴挹ㅥ㠸ち㝣挸㌱㔲戲㙡㜰㠶ㄸ㠱てㅢ㘱ㅡ㜹〴㌶㘴㤱挱㙤㔵㥡挱㈷慡慡㔹㑡㜰㜸戸戲慤㤷㈰敡㝤㘹摢昶㜷ㄴ㠰㡣〲攵扥〹ㄱ搴戱㍦㈷摤㝥㡥捤㝦ㄴ搵㕢㡥搹㘵摦ぢ㍣㉢ㅣ㤹㐱㜸㜷㠴㕦㤸㔹戰㜹挶戵㙦戴ち戵㥢㠰㠹㠱〷搱攷昸〹〸散攳㈲㝣愷愲㡥㡣㈱慣㉤㘶挱慦㡤㠶ㄲ㠱㈴㙡㠷攰ち敢㘴捤慣攲〳搵ㄳ昰㙡㠶慣㕡ㄷ捡㑥昹㤶㕢敦㘲㄰㜵戸㡤㜵㍦㍣㍦愲㕡㐲ㄸ㑣㉥攱挱㡦ㄳ慦慤㌸㘸㠶㡤搶ㄶ㄰戲㍢敦㕡㕦敥敢愰改摡摥搲捣㌲㝣㈷扦㍢敥㌳㍥捥ㅣ㜱ㅥ㝡㐷搷敥㡡攵㘸挳攰昳攸戳㙤扡扣㐶慢㜰㤴慤ㅥ攷敥搳敥㐱㕦昶㌷㍥ㄱㄵ昸愰搱㤷㜷㌷ぢ㕦挳㤲挸晣㈸㘷昲㘷㤱㜵收攸㤷〰搶攴ㅦ㈰㐷㙢㍣㔶㤰〳晢戴慦愲㥤ㄸ㔲㉢㉤戳づ挷っ㜹㝣㐰搹愸㈰㡢㤳挶攳㠳㝣晦㔷搰愱晥㝥散㥣㤴昷扦戰攲晢愹昸攵晡ㄶ攲挱昱㜷㈸㔶ㅣ㠶㡤㈷攳㈱㘶攷㤹㔵搹ㄸ敢㡦㐱㡡㐴捡㤹扣ち㈰扣〶㐷㈹搳慦愳扦㙦ㅣ昸攵敢㑣㝦㍢愰㐹㈱㠸㈶挳㤱㄰㉡搳㈸〴攵㉡㥥㑦慥挲㐳㙤㘷㉣㍥户搲㉡㠶㈸ㅦ㜹敤挴戸㠰慣㌸愸㤱㑦攴慡晣愸挰㠷㈱㤲㔰㐲〵㈸〰㡡㌸㤶㔰㘱㔴㤰㔰㐴㌴愱㡡㐳㐳挴㠹㉡收㠸㠸㤴捦㜷愴㙤挴敢㡥昴搸攴㤵换㌵慦㌴㘲挱㠹㝣慤敢㐲㉥㐴㕥昲㡥攲㍣摦㘵ㅣ㕦㝢愶㤵㌰㍢㠱摢㍡㘳㈸㙢㤴㡣㐴㐴㙡㑦户〲㕦㤰㠴㐰ㄳ戹㐷〱㤳攱㈴昰㔳慤挰慦搴㠱摦㠸㠱挹㤸ㄲ昸昳慤挰て〲㌸收㐳㌵昲㄰㤹㌰㈲㉢昹㈵挵攴㤵㠷㠰挴攷搸㍣㕢攷㉣慡搱㝥㑢㔵㔳㠰捡㔸㜱㔵㉡搲〱摣晥昰昱㐱昴㔱㕣㘶挲㥤て挸㕡昵晦㈲ㅣ挱㈵愷㈹㌳㌴昱扤昳ㄲ愲换扥㈱㥦搸㌹㙦㥤昰㔱搱㙢ㅤ〹㜰戴慡慣㉢㙥㠱㔵㤰攵㤵㡣㠸㘹昴㡥㕣㤳㘲㐱㌶昰ㄱ㐷挵㜴㕥ㅡ改㑥㠷挸㐸㑡㔶㝢戲㑥攴挷ㅢ㝥㜵攳ㄱ捣ㄳㄲ㔳捥ㄷ扡攲㔱ㄴ㔴攴㘵ぢ慢㠶㈸ち㈸慤㡣㑦㈲㉢昶㘸ㄴ〲㈴㝦晥㌱㘴㠳昱㝦㐶㌱戲㈴扤㈵扡昶㜸晣㡥扦敥搹㉥挵㍢㠲㍤ㄹ攳〹㜶昸ㄴ戲ㅥ戸㘹㌵㠵ㅢ扣敢搳愸㐹扥㡢〲㐵扥敢戳㈸ㄴ㝢㜲㥣摡㥡㜱挴ㄵ㜴愷慥㡣㈷搱㔵攳挲㌹㠶昱戹愸挰㠷ㅣ㔷㝤㜷㘷〳㤹攷摦昸㥢㝤㐴㌲㥢㍥捥扦ㄷㅦ摢㉦㜳慤㍤昸扦㐶㜲搲㥡捦敡ㅦ敡㙥㉣戲㍣つ㜱昹㝢〹㌸㝥ㅢ攳㜰㕤つ挳㤲㈳㔲昳ㄸ㑦㈱搳㥥㐰㐶慣ㅢ㑦昳㠹昴㤱㈸㜹㈶㉡昰㐱㈳㜱㠸ㄶ㉤挴㍣㌸ㄷ搹晤ぢ慣㤱㠸㐴挱昸㈲戲㌸つㄱ愱㤲慣捦愲㔰散ㄹ攴㥢愸㝡昴㑢㕡昹㙣攵散搹㝦つ㘶㐷慥捥㝥攴㥥㠱ㄷ摥昸挵ㅦ㥦晦捤挷昶晦攵摦㉦扥昸㥢㍦㍤晦晡扦㝦㌴扦晦㘷慦扣昲搳晢㕥㝡晤㡦㥢慤㤷昵敦晦敢攸换㡦㡥㥤㝦昴㠲㜵晡搶㐳㡦㝥昴愱㤳㘳搳㔷㡣昶昴昴昶扥㝦昸攷㔷摤㌲昴昸㠵㔷戵㥦晣㙥㥢慢挹挹攳〵挶㜳挸攲㌴挴㐵挸㘹㝣〹〵㑣㠳㌳㝥㌷愷㌱㐴㈴㈸㠱愹㜱攵ㄲ㘷㙥㠴戳〹㔴ㄴ戴捣㔰㍣㐳㡤㤳㤲㄰㑥㌳㐴晦㝦〰㡥㑤㠸挱</t>
  </si>
  <si>
    <t>㜸〱捤㕢つ㜰㕣搵㜵摥扢搲慥昶慥㈴㙢晤〳收捦㈰〳慥つ㜲㔴㐹戶戰つㄸ㔹㤶㉣攳攰㝦挹㈶ㄹ㐲搵㈷敤㕢㘹昱晥挸晢㔶戶攴昰攷㔲㠲㤹㑣㤳㘰㌳㐹㠰㤰㑣㈶扦㄰㌰㘱㘸愶㈹〵搷〴㐸挰㈱〴挸て慥㈱〱㌲㤴㌲晣ㄵ㤲㐲摢戴㠴㝥摦㜹敦㐹㙦摦㍥挹戲㐳㘷戸搶㥥㜷敥戹攷晥㥣㜳敦㍢昷㥣㝢㥦㐳㉡ㄴち㝤㠰挴㈷㔳㈵㤱搳扡㐷慤愲㤹㙤散挸㘷㌲㘶㝦㌱㥤捦㔹㡤敤㠵㠲㌱扡㌶㙤ㄵ㉢挰㄰敤㑤愳摣㡡昴㕡改㕤㘶慣㜷㠷㔹戰挰ㄴ〹㠵㘲㌱ㅤ㘶戹昳㑢戸ㄹ捤㕡扡㤲〰㕣㈱㑤〶㕤㐵㄰〳愸搱〰㍤ㅤ㉢㌷昴㕤㠱敥扡㡢昹㠲戹戰㝥慢摤攸昲收收挶收挶挵㑤攷㉤㙢㙣㕡㔸摦㌱㥣㈹づㄷ捣攵㌹㜳戸㔸㌰㌲ぢ敢㌷づ昷㘵搲晤㤷㤸愳㍤昹㙤㘶㙥戹搹搷戴愸捦㔸扣戴㜹㜱㙢㙢㙡搹戲愵㌵㜱戴扣扥㘳攵挶㠲㤹戲㍥慣㌶慢搹收㠶㡥㤵㡤敢捤攲㠷搵㘶つ摡㐴㤳㥤昹慣㤱捥㝤㐸㡤㐶愸昴搶㑥戳㍦捤搹㌱捤㐲㍡㌷搰㠸㘱㤷㈸ㅡ戹㈵㡤敤㤶㌵㥣ㅤ攲㐴㜷㤸㤹捣㘶㌳挵㔹搱搹㑥慢戸搱㈸㘴慤㥡㉣昵㘷ㄶ捣㕣扦㘹㑤换慥ㅡ改㌷㌳づ愳ㄵ换㙥㌵ち敢㡤慣㔹㐹愴㉥㙢捦攱㥡愴㤹㉢愶㡢愳戵搹㉤㤶戹搹挸つ㤸㘴㠹㘴㔷て愷㤳慡戲ㄲ㝦愱㡡昹㐱㈳㤳㠹挲㜸戲ㅤ㠳㐶愱㈸㌹㑥㘱㜳㄰慦㘷戹㠸ㄴ㈵攳攲㤲慡昷搵攲㥣㜵愷戳㤷㤸㠵㥣㤹㘱㈷㥣挹〶ㅦ㤳㈸挸㥥㠷㌱㑤戹攲㜰㤶㔴戵昳㜶㔰ㄶ昶ㄲ慤〵㤸戳㍥㕦挸㘲㐱慥㌳㡤摣昲收愵慤㑤㑤ぢ扢㡢挹㑥㜳㠷㘴昴㌴戰攸㍡㌲㈷〰㈲㕤改ㄱ㌳愹愷㤳㌸〳㐰㔵扥㠹㔷搰摢㉥〷ㄶ敥㌵挲扤㝤攱摥晥㜰㙦㌲摣㙢㠶㝢㔳攱摥㠱㜰敦㘰戸㌷ㅤ敥扤㈲摣扢つ㍣㙥㡡㔵㔵㠵㥤㜴昸㙦敦㤸扥昶㘷㐷摡㍦扦昵て㙦㕣昷摣扡搹㡡㙦㥤扣戴戳㠰㙣敡㈹愴㌱ㅤ挳ㄹ愳戰㜰㙤扥㘳戸戸扣愹戱㜹挹挲㜵改ㅣ㤱㐵捤攷㉤㕤扣戸愹戵㜹搹㜹㑢㤷㉣㔹戸㌶扤捤捣愴㑤㑢㤸㤶戵㉥㕣㘷㡣㠰慢愵㜵改愲收搶搶㘵㡢㤷㌶㉤㙡㙥㔹愴㑦㐰戳晡㐴㠰攸㙣㠰ㄸ㔶㐱摡攸换㤸晡㈴搲㑦〶㔰敡ㄵ㠸㐷ㄱ扦昷㤷昷摦昸捣敦摥㕥昵晤㕦捣㝤敦㔷摦扡㙡㥥愲㌱㤰戱㥤ち愴㐴㠷ㄸ㑤㡢慢挲愶挶愶收ㄶ㝤ㅡ摢㥢〳㄰㍤ㅤ攰ㄴ户㥦晡つ㌰㍦㠳愶㤱慣㕦㌵㌲㘴收㉣搳搲㘷㤰戳ㅥ㐰愹ㄷ㥣㥥㌷つ扣扣昷㤵㌷㘷慦扢敦昷㉦㝣戳㙤昳㥢㉤㡡ㄶ㐸㝡㍥ㄳ㠸慦攷愶㔶㑦捦㑤慤晡㉣戰攸戳〱愲昳〰㘶㜴愵㜳㐶慥ㅦ㉦搳㜸㡦㝦㐱㡥昹〰㑡ㅤ㜶㝡㥣扦攳晤㜷㜲搵搷慣扤㜵攰摢晦愹㕦散㍤愲㘸敥愴挷㜳㠰㥣敡㕤㉦㑢㤶㡤㉦ㄷ攰晡㕣戶搶〰㄰㕤〸㄰㤳搵㜲㝥换昹晡㘳愴㌷〲㈸昵戴搳换攳敢㘷攷ㄷ摣㜴攲挵㝦㜷昳ㄹ㡦㍣扥晡挲捦㈸扥戹搲㑢ㄳ㄰㥦㕣㉤㕥㡤戶戴攸㘶戶搷〲㄰㕤〴㄰改㌱㐶愰扣挵㈴戶〲㈸㜵挸改攴戳晢㜷㝤㘷挶捤㜷㜷晣攰摣扢昶敥摤㜴攳攱㥡㈵㈸摥攴扣〶㥤〵㘳㈷㜴㌱㙥戳㕡ㅡ㌱㕦㔳㌱搶戰搵愹搶搴㤲㔴㜳㜳戲戵挹㔸㘴㐴昸㤶㑣搵㉡昰㍤慡㐹㕤㥡捥㈵昳㍢挵㑣㥣戶搲戰捣㜱慢搱攰㤴慤捣て攷㤲搶愹挱㠵摤㐵愳㘸㥥攲㉦ㅢ㙦愴慣㕡㌷㡣愸㘹㐹㝦愷晢慢㙤㌵㌲挳㘶晢㐸摡㉥㥥攳㉢㠶〹捤昷㑤㕣摡㔵㌰户㡦㤵㤶㡤愸ㅤ㥢昰づ㘹扢㑣㑡扢挸ㅥ㔷㝤挷㘰摥㌲㜳㌲扣㠶散挶㜴晦㌶戳搰㙤㜲ぢ㌷㤳㈲敡〹㉣㜲散㜸挳㠶ㅣ〴㠵㘵㑥㥥改愵愶㔶㡤ㄴ捤㕣搲㑣㘲扣㐳㘶愱㌸摡挳㤷昹挴ㄲㄶ扢㑦ㄴ㥣㕣㐲敥捡昷て㕢ㅤ昹㕣戱㤰捦㤴㤶戴㈷㜷攰㡤㌱㤳敢昲㐹ㄳ愶扦㤲㈹愴㐲ㄵㄵ㑡㠵捥つ戲扦㙣搷㙡㤴㠹昰㑣㌱㜷㠲㤳㑡㤷㕤攳㘶㐸〷㈹㌲㈶搷㘴昸散愳㌴㈶敤戲㤹㜳㈶㘶昴挸㐴㝦㠷摣ぢ㈶收㤶㌱㡥捤摣晦㉦㜳㌸㍣搳㤱㝥搵づ散慦ㄷㅢ戹㘴挶㉣㑣敡慤㈹㡥㐸㉦〵㠸晣〴㙦昳㠴摡攳㈶愱㐶搴㘸㘴㘷㍡㔹ㅣ㡣づ㥡改㠱挱㈲㘸昰攸㘲㌱慡戶㉣改昳㐱搲ㄷ㄰㕣〸㄰㡦㠷愲换挹ㄴ㡤敢㡢散㝣㠴ㅢ摥戱敦摣昴ㄹ戵㜸ち㜰敢慣㐸戶㉢㕦戰㉡㉡㠲愴扣搸戰〶㡢㕣㥥㤳ㄶ㜲㡦搶㙤〴㉢〰㈲摣㜵㡦敡ㄸ㜰攴㤵昴㝦㙡戳㥤㘶捡㠰搷㈹㙦户㌲㈲㔹摢㤱改㌴慤㝥㑤㡦㘷つ摥㤵㤱㈸㌰扣晣㌵㔹慥㝥㜳愴搸㘹ㄴ㡤慡㉣㝣㈷捣㤲〶㔳㠳搴戲㌱搶慣ㄵ㥡㕢㍢敥攴搰㐲㐲㔰㑦㉢搵㐲戰㕢挲㡢㠳昷㈵㔴攱挰挹㠵挰搸改㐴㐴晤ぢ扤搴〷㠲㙢㤶㕣㙤收㝡㐶㠷㑣㡢散戱攸愴慡昴扦㕥㙣㙣㐳㝦摦㤶㘲㍡㘳㌵㘲愴慢ぢ昹攱愱て戳ㅤ戶愵摢〱摣ㄴ㌹㠰㔵㍣㜵㤹ㄸ捤㔴敤攰摣昴昶㠶㘲㙣㡤㤴㘸〷㠰攳㠴㜱捤愲挹て昰㤰愴㔷攱ㄱ搷攴搰挱㘵ㄱ扡㙣挷攲㌵搲挹愹挹㐲㑦㍤〵㔳晣攰㤸㘴愰昳摡散愵昹挲戶扥㝣㝥ㅢ㔷搵㌴挹㔹㠳愶㔹愴㙦㔹敤昸搲攲㌳㉢㔵㔱㔱攲㈰㝡㥣㔰㝡愵搱㌵〰戵敤㤹㑣扤摢愲ㄵ晤㌸㐸ㄵ昰㜲愳㤷〰愹㕥㘹㘰㌷ㄸ㙤ㅣ挹㔸㈳敡敦㈱㌰晤戱㕦扤搳㝣攱戳㕦摢扦攱㜳戵㤷㕦㤴㜹攱搴㍤敡㍥愷愰捣㠹愴㤳㈷㑥散㝡㈰敡㕥戰搱㥣〰㉦㑤㝡㈳昲㝡ㄳ挱㘶〰ㄸ〵㔱㈲㙣㐲㡦㥤㔵㜴ㄴ昹㜶改㉤〴㕢〱ㄴㅤ㐵昱㠵㉦〵攲㈶昵㕤戴捦挹㤶〹晢㈴挸攳㥥㘵搹扣㕣㠶攲戸㈶㔳昹㥣㐹㤹愲ㅦ捡㜹搳搴㤳愶㘶㌴戵愲扥㡡ㅥ〲㌵㜱扢㔳㔰收戲搲つㄵ㑤㈴㔹晦㌶戰〵㙢㈲挵㍥〶〸〶〱㍣㥡戸挲捥慡㌹㜸㡡㈶戶㤱㈹〳愰攸戸㡡㈶戲㐰摣愴昶愲㡦㌱㑤攴㐱㥥捣昷㉤搳捤㜶㔴㠸㙢㔶㉢搷㡤㤴愹㝡㤴〵改㘶捦㐴扡戹挱㈹㈸㜳慡捦㐲㑢愲㥢㕤㐰搴昵ㄳ敡收㑡ㄴ敢慢〸慥〶昰攸收㕡㍢慢攸㙣㡢㙥㜶〳搱㝦〳愰攸㘲㡢㙥慥〳攲㈶㜵愵㔷㌷搷㠳ㅣ攴㥤㤷改攴〶㌰挶㌵搹换㜵㈲㘵㙡㍥㥢㘲戹㙦扤ㄴ㈶搲挹㜶愷愰捣敤㍦ㄷ慤㠸㑥扥〰㐴攵㈷搴挹㕥昶戶㡦攰㘶〰㡦㑥扥㘸㘷㔵〳㥥愲㤳㉦㤱改换〰㡡〱㠱攸攴ㄶ㈰㙥㔲㈹慦㑥㙥〳㜹㍣㠲㈸搳挴敤㈸㡥㙢㌲㤵㙢㐲捡㔴㈳捡㠲㌴昱愹㠹㌴㜱㤹㔳㔰ㄶ㥡㌴愳㈵搱挴户㠱愸㑦㑥愸㠹敦㜲㌴㜷㄰摣〹攰搱挴㕤㜶㔶戵攰㈹㥡戸㥢㑣晢〱ㄴ愳ㄶ搱挴㍤㐰摣愴㌶㝡㌵㜱㉦挸㑥㡣㔳愶㠶晢㔰ㄶ搷攴㈸㔷㠳㤴㈹㐶㐴㐱㙡攸㥡㐸つ慢㥣〲㝦昰ㄴ愱㌳㜶っ㑥㙦㌵〷㤵摡㥡㌶㜷㜲㤷㥥㤶挲㠱㑡挷戰㔵捣㡢㑢㔱㥢敡捣慦捦ㄷ㍢搳搶㔰挶ㄸ㥤㤹㜲㤰㑢〷捤ㅣㅣ晥〲晣㝥ㅦ㉤㍦㌴㠴㤳㠷㔴㜷㝥戸搰㙦慥改晣㈸〴〴㤰てㄳ㈸戱㐰㔸㈱ㅤ㥦㡦㡢㜰㔵㘱慤㈰㠵㈲昴㑣晤慥㡡ㅣ敢㜸挲ち㐱ㄹ㐴搶㡤㙢戴㈷㕤捣㤸搵㈹㜱改〵㡦愵愰㐵㐴㔱挹慡㔴捦㈰㌶敦捥摡搴敡㐲㍡㤹㐹攷㑣㑥挶㉣㥢㜵慤㌹㠰㠸㘹㘳摥㑡昳〴慤㌶搵㔳㌰㜲搶㄰㥤扦晥搱ㄹ㈵㌹昱ㄲ㈳愹㤵改㥣㠵㙥㘴ㄶ㠹搷愵扡〷昳㍢㜱摡㍡㥣捤慤㌶㠶慣㡦挴慣㜰摦戵㤳㑣㡤ち慢㜰㔸挵挲戱攳㥤㥦攸〳㘸㙤愶㝤散㔱㡦㜵㕡㉣愴晢㠶愹㌰改㠴慦㜴㈵㠱捣㘱㈸㜲〱㌰扦㥢攷㤹㐲㕦㡣挶戱㤶ㅣ㔲〶㠶ぢ㘳㐷搸㜱戰敢〷㔹攷〰挰挷㔷㙦㔹㌳㝥㝡昱㘷ㅤ㌷㐷ㄸ〹㑤㌹㔸ㄴ㥦捡㕥㐲っ㈰戹愲昰㘶㘲㈵㌰攷㕦㤶昱㤴昰㜰㠵㑥ㅢ㐷扢㄰㙦搴愴搶ㅡ㝤㘶〶㘱㔲搶㈸㑥戳㌳㡣㔷㜱ㅣ㘹㌹㘵ㅤ昹㙣搶攰㤲攳愱㙡㜷扦㤱㌱㘳愹昶攱㘲ㅥ挷㝥㍡〵㈰敢搲㈱ㄹ㈳㈰ㄹ㈳㜶㐰㤳摡捣攳ㄳ挱搹㔶㝥〰㠷㝢挵挱㙣扡㍦挶っ㡦㌸㍥ㄲ㙢ㄵ昶㠳〱慣㥢㕣㕢攲㡦㤰散㌸〵搳摤㠸㐳〵慡㡥搳㡦ㄵㅤ㔶㔱晣㔳挷ㄹ㕤挳昲挸愶愱て愲戵〸愳㔷㥡㈲㐹㙦扢昷㉡㙦㕦〳㡡ㄸ㈷挵攰㤸挵晡㈱〷㘱愶㤲昱改愴愱㔷ㄵㄸ攲㙢昳㐶戲换攸挷〵㐹㤵㜳㍤ㄲ挳搴搲搴ㄴㄲっ㠶㍢㜰扥㠲㜳㥢ㅤ改愴㔹㠸㤱搰㡤晢㤹㑡㠶搱㔱㝢づㄱ㄰㔴㠴㈲㤱敡㔸㔰㕦㙢摣戶捥㜶㠲ぢ敦晤捦㥡戲昶摦搸戴㤴愳㠶㔸戲㐵晤〸愸㝥ㄸ㐰慤〰㘰㠹㡦攱ㄱ㤰昴愳〰㤱㜶〰晦摣㤴挶愵㠸㕥㌵㤸㉡攵㘲㠱ㄱ㌳㥤㝦〹戵㈳㈲㐸戵㈷㐴㡥摡搱㜱捣扤慤㠸㜶㘳㤵㥢挹戸㙤㕦ㄹ㡡㜳㍡挲攱㑡㑣㜵搴㝦扣㔸搶㉤ㅡ换㜶㥢ㄲ㍢㉢捡ㄵ晤㌱㐰㉤㕦ㄶ戴摦㙢ㅦ摣晢摤㠷㜸㕣㍦〶慥㔰㕣慤〲㜴㐵㥦㑤㡡慤㥢挷㠱敡㐳〰㙡㍤〰ㅤ〰捦㜶愵ㄸ㌳㜱换ち㐵㝦ち㌰㝢晣㠴晥愸㘶㔲㙤㐲〵㥡㑡晤〴㠰摡っ㐰ぢ㌴戶㈲㥦〴㝥昴ㄵ挹搰㡣㡢㔰晦摣㐱㤸㔱㡣捦㕣㔱㠰扡愲㍣〵㔴㍦つ愰ㄸ扢〵㌰㍣㐳㠶㕦㤰㠱攱ㅣ愷㍡晡㑢㠰㠴慢㐲㑣愴㝤㍦㄰愰挵㕦㠳ㄱ㕡扣っ搰㙤搹愳挵㘷㐱搶㠷〱ㄴ㐳㉦扦ㄶㄹ㙦搹㕡晣ㄷ㘰㔳摤㘸搴〰㤸㐵㠳㐷㠰㈸㠶㙡㈵ㅡ㝣ㅥ㠴愳㙢昰ち搶挵㑦晦挶㐱㐴㠳摢㤰㜱挵〰敡㙡昰户㐰昵ぢ〰㡡㌱㕦〰挳㡢㘴㜸㠹っっ〳㐵㠳扦〳㜲愶㕦㠳〱㌷ㅦ〱㍡㝤ㄹ㔵愱搳敤㠰㙥㕦㈷㤱㘲慦捣㝦〵慡㕦〱㔰扢〰晣㍡扤ㄲ㌴㕢愷晦〶㙣捡㍡扤ち捣愲搳㔷㠱愸慢〱㑡㜴晡ㅡ〸㐷搷改戵慣㡢㥦㝥摤㐱㐴愷扢㤱㜱挵〰敡㡡昱〶㔰晤㈶㠰㘲慣ㄸ挰昰ㄶㄹ晥㥤っっㅦ㐵愷㙦〳㌹挵搵㘹挰㥤㑥㠰㉥㝦㡦㉡搰攵つ㠰㙥ㅦㅥ㕤晥〱㘴晤ㅦ〰敡ぢ〰㝥㕤敥〵捤搶攵扢挰愶慣换㝤㘰ㄶ㕤扥〷㐴摤っ㔰愲换晦〲攱攸扡㘴〸㈹扡晣㙦〷ㄱ㕤㝥〹ㄹ㔷っ愰慥㉥晦〸㔴晦て㠰晡㌲㐰〰挳晦㤲攱㝤㌲㌰散ㄴ㕤晥〹挸搸ㅢ㍥㜶㕦ㄵ愰㐱ㄹ㐶㕣摤づ㝥户㘵捦ㅢ㑥㐳慤挳〰㡡㈱愲㕦㠳㡣ぢ㙤つ㔶㠰㘵捡ㅡ㘴㈴㈹ㅡ攴户つ敡㑥攴㑡㌴ㄸ〵昵攸ㅡ㘴攸〹㐶㝣戴挰㐶㥣㡣㘲晣改㡡〱搴搵㘰っっ㕡㤳㜱㝦㌰㐳㥣っ搵㘴㘰戸摡㡥㕦戴〶戹戱㙤挶扥㠹ぢ㔰摦㌴㜰㘱〱㌲㈴㜵晢昵愸慦づ愵㍡〱愰ㅥ〴〳㔹昵㜴收㠰㔴攰ㄷ㌹〸攰摦㜷换㝣㈲㍡㔲昱ㄴ扤愳敥攲㈸慥㜱〵攵㍥㙣㘳昴㈸散㘲㜸〷昹〲㜴㕡改扦㔴ㄸ慢扢〴㑤㔵捦昲㕤搸㐸㌵㤶ㅣ挰㉦昲搶㥦捡㉦㈵挶敡㜳攰攳愷户慣挳ㄴ㥤〹晡慣㜵改晥㐲摥捡愷㡡昵摤㠸戶敡㜹〱㠶ㅤ愰愹㍤昲〶㕡っ散㤳㠲㔵收昸ㄹ挲づㅥ〸挷户攵昲㍢㜳㌲㥡㠸挵㝢㐰昶愶慢慡搸㑤ㅣ㍦㐹㘷㐱㜹㠹㠷㠰戲戲㍥〱㉣戵ㄵ〹㝡㍡㑣㠹㠷敤㘷㈸昱㠸㡢搰扤㘱㡡搰ㅦ㤸慡慦挱戶㔵㥦敡㔷㐹㘵㔶㔶㔵愹㜹扥摢愶㌲ㅦ㘵散戸㍥ㅡ愵㡢ㄲ㜹つ㈲㑦慤ㄲ㘵ㅣ搷㈸㉢㜳㘱攸搹愰敢㤳〰攲〹扡㉡ㅣ㔰昴㘴㘴愷㜷慣散㉤晤愰㈳㝡ち挸㌳㐰挶戹戲㝢搲捣挵ㄱ㍤ㄵ昴ㅡ搰挵㍤挳ㄷ㈴㔶昴㌴㔰愶㠱攲㠹搵ㄲ㠷㥣搶昵ㅣㄴ捡〹慣㝣ㄵ㈱摦㐷㈸昱㘱㌸㥣戹㈸挴㥦㡣㑤搱㠷㌹㠸㥦晡㉤愴攴㜲〱ㅥ搲㕣〳㥣㙥昵㍣㈸㥣昲搲㈹愳㈷㈳㔳㌶て㝣㤸㌲㝡㉤㑣〹㝡㉥㑣〹扡㈹㑣〹扡㉡㑣㡡捥〷愷㑤ㅤ㐱㜳㔴㘹ㄸㄹ㍤ㅦつ攸〵〰昱挴戳挸㑢愳㔴㡤愶㈲㌴愵搶ㄴ㌴㜱搸㉤晣ㄸ㐹㤷戰敡㠹〴っ昲搴ㄱ〲收㥡〱㠹㔰敢敡㜹㠰㠳㐴㥥㐴㘷攵㤲㍤〱㙡戹㘴扦㐱〵ㄹ㐴㉢摡㠱㘴昴㈶㤸ㄲ㉦搸捦㔰攲㐵ㄷ㜹挹㐱搴换㐰㐴戲㐳㡥㘴㌲改㑢搰㠰㕥ち㄰㑦搰ぢ㤸㔰戲㔷摣挲攵慣㈰㤲捤〱㐹扥挷㔰慦〲〳ㄹ㤷㌴㠰㐴㐴戲搷㠰ㅣ挴㑦ㅤ〸㤴散㠱㐰挹㕥㐷〵ㄹ挴㉡戴〳挹戸愷㌳㈵戸慦㌳㈵戸㠹㌳㈵戸㤱㌳㈹㙥挸㈲搹晤㕥挹㔶愳〱㝤㌱㐰㍣挱㍤㜹㐲挹戸㔷㑢攱㍡㔶㄰挹捥〶㐹扥昷㔰戲摦㌲户〹㠵昸戳㝦摣㙦て㌲戳㍦㔰戲扢〲㈵攳慥㉢晤㙣㐱㍢㤰㡣㍢㉣㔳㠲扢㉣㔳㠲㕢㉡㔳攲㝤晢㠹捥挰㉡㤲摤改㤵散㔲㔰昵㈷〰攲〹敥㤵ㄳ㑡挶㍤㔴ち㉦㘷〵㤱慣〱㉤换㤷㈵㑡昶㐱收っㄴ攲捦㥥㌳敥㠳〷㤱㔱㕦つ㤴散㉢㠱㤲㜱㌷㤴㝥㘸㍤㈱ㄹ㜷㍥愶〴㜷㍦㐱戸搵〹挲敤㡥㐹㜱てㄳ挹㙥昵㑡㌶〰慡ㅥ〴㠸㈷戸㡤㑤㈸ㄹ户㌷㈹捣戲㠲㐸搶㠲㔶攵㕢㤶〴㜷扢〴㜳摢㠱搴搶㐵㘸戰㉦昰㔹搳攰㔳愴〶晦㘷て慢昰ㄹ挳㈸㉤㐰〵挲㘷㍢攸慣っ㥦㝦㝣㙤搱㕥搳㍥昱ㄷ昹ㅣ愴晥㌳摡㠱㐴ㅥぢ捥ㄶ捦挰㑦㕢愰搷搱㡣㐷㤰㡢攲攷㐹㙦搳㔵㘰㕡㈱㌰ㄴ㜳㥥㠹ㄵ㜵戴昹㔲攳㜲㌵㜷㙦㝢攴挵㙢扥昶捥㥤ㄷ捣扢晤㥥て㥣攷㌵㔲㘳晡㌳㜶㡤㔷扦戲㐲搱㜰捦〰搵㝦㌱㜲㈳挴ち扣㐸摢攳ㄴ昸慦ㄴㄳ戴昲㌲㔹愳㐰㙡敢ㄴ㑤㌵㈷㑣㝤〶㌵愸㈵ㄱ散搳愰搴搱〸㔳愸㈹ぢ㈶挳づ捤㕡㔱㐷换㉤㌵㕤〱ㅦ㝥㜷挱愷㍥晦愳㐷摢㕣〱ㅦ扤晣戹㈳戱攷づ戶扤㐷昲扢㡦戵捤摣昵搶摣㡢昶㍣搵愶㘸挷㠳〴摤㍤㤱愰搷㍡〵晥ㅢ挳〴㡤扥〸扡ㅢ〸〴愵攵ㄶ㐱慦昶ち㝡ㅤ愸㜵戴挹挷㌶㠳㌴攰㤳捥攰て㑦扦晥昵㑤㍦㍣搰昶挷慢慦㜸愰戸㙦㑦㥢愲ㄹてㄲ㙣㜴㈲挱㐶㥣〲晦㜵㕦愲ㅤ㉤㠹㘰㌷〲㠱㘰㌴摣㈲搸づ慦㘰㥦〵戵㡥㈶昹搸〴愳晤㥥㔴戰㕢㙦㘱扡愳敤搳戳昶慦㝥㘹㔷戱㑤搱㡡〷〹戶㝤㈲挱㠶㥣〲晦㥤㕤㠲㈶㕦〴扢〹〸〴摢㠲㠷〸㤶昳ち戶て搴㍡㕡攴㘳ㄳ㡣收㝢㔲挱㘴昱㍥㝦㘰㠵㍣扦扦㘷㠵愲ㄱてㄲ㉣㍤㤱㘰㠳㑥㠱晦ち㉥㐱㡢㉦㠲摤〲〴㠲搱㙣㡢㘰㈹慦㘰户㠱㕡㐷㠳㝣㙣㠲搱㝡㑦㉡搸㌹㝣挵ㄶ㍣搱㜶晦㥡㥡㜰挳つ㕦㙣㔳戴攱㐱㠲ㄹㄳ〹昶搷㑥㐱搹愵ㅡつ晥搱㉥搵㍣ㅦ敦搵㐱户㤱ㄴㅤ搷敡㤴㑤ㄶㅢ㥤敡㑡㘷㌲ㄲㄲ搴攰っ扣㠰て㈶搶攲慡〷㈷摦昸㙡搸昱㠳㜱〵挴㈳㐵昷㤴㔵㑢㡥㤵愳愹つ〵ㅣ扢㔶愵搶㔸戸愲㑢挶昰昹㑦戱㠸㉦㡤㍦ち〷攴〸搲㉡戹㤷㘱㌷攳㈷㜷攱挰昸㠸㠱捦㈴㜷ㄷ攳晡㜰扦㡡ぢ昳攸晣昸㙥敢愲㕦挷㝣戹ㄱ㝣搲㜳ㄹ㔴愹晥ち㔳㙣扢扤搷㠶㍥㤰㌱㠷挲㈱晤つ昰㐷扦〹挰て㕡挴㘹〱㠸敢㙦㠱㘲ㅦ扥㉦㈷㙢㠴摢愰㕦㌸㐶慣㕤㤴摥昷㙤㕢㜵㌵㈵㜶㤳攲㉥挴㔵ㄴ晤づ㠰昷㄰戶㜴㜸㥦〸ㅣ摥ㅤ愸愳㌹扣昱愱㝤㡦㈴㡥㑡㐰㐸㜱㈳攳昰摣愴㜶㈳㈳ㅤ摥つ㈴㔸ㄷ㥢〳㍢扢〷晣扥捥敥㈵挹搳ㄹ㌷㤳㤲捥㘸愱愵戳晢㠰〴㜷戶㌶戰戳ㅦ戰攵㔲挹晥㠱㈴㑦㘷㌴昰㈵㥤摤〴㠲㜴昶㡦㐰㠲㍢敢ち散散㥦搸㜲㘹㘷て㤲攴改㙣ㅦ昲㈵㥤搱㤲㐹㘷晦っ㈴戸戳ㄵ㠱㥤㍤挴㤶㑢㍢㝢㤸㈴㑦㘷㌴㠴摥捥㈲㕣㠶㔳㝥㐷挰ㅢ㥡〹㙢攲晣ㅦㅡ摥㤶㌵㘴昸㍦㘸㠲㉥㕦㑡㉦㈷ㅦ㐵㕤挵挵捤㌶昴㡦ㅤ㠴ㄹ挵愵挶㘱攸㥦㤰捡㔵㠶扦㤰㝥捣㐱㤸㔱㕣㈱挲昳㌸愹昷㍡㐵晡㤰㠳攰ㄱ㔲㥣㔸攱昹㈹愹㥣㔳㤲昵ㄳづ挲㡣攲㝣〸捦捦㐸攵㔴㤰慣㥦㜴㄰㘶ㄴ搵㈸㍣㍦㈷昵㘱愷㐸㍦攵㈰㜸㠴㤴㠸挳㥡㑦㌳敢愴〴挵ㄲ㔷晥ㄹ㈰戵ㄵ㑡〴㐲㘱㈹ㄷ〵ㄳ慥㕦摡㕣㈲㔲ㄹㄷ㐵ㄳ慥㕦摢㕣㈲㔴ㄹㄷ㠵ㄳ慥挳㌶㤷㠸㔵挶㐵昱㠴敢㠸捤㈵㠲㤵㜱㔱㐰攱㝡㕥戸ㄲ慥㘸㡡搲挸㥥㝡ㄶ㤶ㅤ晤搸㤵愸ㅢ㐳㐰㐷〱愴攰㑣㕦〱挷㉣〵㜳㝤〵ㅣ愶ㄴ搴晢ち㌸㌲㈹㌸挳㔷挰挱㐸挱改愵〵搵晦〷昵挰挰搱</t>
  </si>
  <si>
    <t>㜸〱戵ㄸ㑢㙣ㅢ挷㜵㤷㍦敤㑡㤴㐵㑢戶㘲挷㙡愵愶戲㕤挷ㄲ㐱㡡ㅦ㔱づㅣ㤷㈲㘵㠹戶愹ㅦ攵昸搴㡣㠷扢㐳㤱昲㜲㔷搹㕤慡㔲ㅤ愰㐶㑦㉤ちㄴ㐵㜳㘹㤳挰㈹㝡㑥づ㡥㕣㈰改愱戹ㄴ㐱㕤搸㜰〳戸ㅦ戴つ摡〲〱晡〵ㅡ㈰㐵㔰愰㠷昶扤㈱㤷攴㑡っ㕢㌵改㤰㥣捦㥢昷㥦㤹㌷㙦㈸㠸㠲㈰晣ぢち戶㔸㝣搸ㄹ㈹散㔸㌶慢㠶㌳㠶愶㌱挵慥ㄸ扡ㄵ㑥㥢㈶摤戹㔲戱㙣㉦㈰〴㐸〵收㉤㍦戱㉡㕦㘲ㄲ搹㘲愶〵㐸㝥㐱㤰㈴搹〳昳挸〴㝦㈱㘷㈰㈳㔵搰〷搵㕡㘶㜶愹戸〱㕣ぢ戶㘱戲㠹戱㘷敡戴攷愳搱㜰㌴ㅣ㡦㈴㘷挲㤱㠹戱㑣㑤戳㙢㈶㍢慦戳㥡㙤㔲㙤㘲㙣戹㔶搴㉡捡㘵戶戳㘶摣㘰晡㜹㔶㡣挴㡡㌴㥥㡡挶ㄳ㠹搲捣㑣㉡〸愲㠵挵捣散戲挹㑡搶㈷挴搳㡦㉡㈷戲㑣愹愰㙤㡣㤹ㄵ㝤㍤㥣㤹㠵㙦㥢晥㘱㤰愸㔶ㄴ㌰㈵扣㔴挰㝥愱捣㤸摤〷㤴㝤㠴㜷戹㐶㠷挸摣戶挲戴っ搳戴㔵㔰㜰㤰㠰㘳㙢㔵㝤挹慣㌰摤愶攸㕦㤹㤴愹㤵愵㌶戳晡戰户挰愸ち㝥ㄹ㈲摣㐹㙡ㅤ扤〰㉡㌰㉢搴㠰慤ㅡ㕦慣〳摣㐸㜳㕢挰戲ㅤ愹づ攸慦㕥戵搸㉡搵搷搹㈲慤㌲㝦㜵扥㔶㔱㝤戸ㅣㅥ慦挷㉢㜸㈷㍢㤹挹㔵㙦ㄹ搸㌲〷㥤ㅤ敤㐴搱敥㤸捣散㜴搸㘵㌵㑡ㄳ㐵戱搳摥㕡愰㔶搹愶㐵㡤㜵㥤ㄴ晢ㅡ摢㤲㉢て摣攴〰㔶㍤㔰㐱改㤵㈵㕥换㌸昰㝤〸㕢扡ㅤㅤ㔷挴㐳愸㠷ㄴ㍤㐴昱㄰搵㐳㤸㠷㤴㍣㘴摤㐳捡ㅥ㔲昱㤰つて戹㠱㤴㡤㈲昵昴㜸ㅡ攵改搱挱慦扤㝦㉤扣昰搶慢愳㥦捤㤲㤷㝦ㅢ㐴㕥换㤹搹〵愶㙤挲ㅡ㝤㔲扢つ㙤㌹搸㌲㠴㠱㘲㤰慣戲㜵㤳㔹戸㐵昳捣㉥ㅢ㉡㙣愰㘵搸㈸㠶扡戶戳挹㠲愴挰愸㘵攸㔴慢搸㍢㠷㐸ㅤ愳㤰㑦愷㙢戶㜱戸㌵慣ㄳ㔸づ㐲搶㡤〰挳㍤〸㠵戹〲㜲ㄸ㜰㌸挰㔰摢㉣搳㈶扤㝢㍡扢㝦㝡㤶搹㌴搴愰捥慥㉤ㄶ㐸扢㐲㜵〰㌲㜴愱㈰㡤㈳㤱愳㉣㤷㉢晤㡥〶摣㈲㐷㝥㈱敤㔲愷㤰㥥愷搵㙡㔳扢㠵㙢ㅣ搹㘱㠵挳㜶攵㘱摣㉥〹㠶㥣扡㈹㈹㡦慡㌶㈵攵㕤戴㠵晣ㅥ㐹ㅣ戹㈵挹㡤扤㜰㉤敦㤶㔴愷㜶搰戳㙢㘹敥㤶㤶ㄳ㘰㡣㥡戶㈳戸ㅤ㤹㈶㉥昹挸〱㥣搴挲捦敦㘱〸㘳㌷挳㍣㜱㌳捣敦㘵㤸慦㌳㐴ㅦ㔴㈱㜰㈹改搵㕣㍥㝤ㄴ㈳〵㌳㤹慥㌰敢散㤲㥥㈹㘳㥣㔱㥦㘸㠷㤶收戶㙤愶慢㑣㕤㌶つ㌸㌵昶捥ㅡㅥ昷㘱ㄷ㑡ㅡ㙥㥡㉤〶ㄳ挷㕤攰㡢㠶㔲戳㌲㠶㙥㥢㠶收㥥㐹慢㕢ㄴ㘴慡㜹㐳㘵〲㡦㘶㡤搳摢慤昱㝡㐵㔱㄰㥦散ㄴ扥ㅡ㈷㍡摣㍡㍦㜳㝡慤㡡挷晤㙣㌷昴戶㈳㠶㘷づ昱㐵〹㍥〱㌱㠰摦晤㑤ㅤㅣ㄰㠷ㅡ昱㡣㠷攸〵慡慢ㅡ㌳㍢㐵挰收搵㉢㘲攴ㄵ晣㝦㠷攰㜶〰〳昰㈲敥搹愲㕡㡤ㄱ㈲㐸愸ㅥㄶ晦〷挰攵㈰㜶㜵㘶〳捥〴㜳昹㌵晦攲㜷戰扣㜹㐱㜴㍡㑥扢て昰㤱ㄳ晦て㑣㐷㤸搳㝥愴㡣㈶㐲慦㝣〸㡣敡敤ㄵ晣㜸户ㅣ晣愶㐳㙦挸晣㡡㠵㠴挵昲㔷㉦ㅡ愶攵昵㜶㕡搹晦敥攲挳㥢㔳ㅥ挰㉡〴㤵て敦戹慥捣㔰敢摥㉢〶㔵㉦㔲捣㑣㝡ㅡ㈹㤶㤴㌱慡㥢搴㘴㘶〸挵㘶攰搰挰㘱摣慡㐰愲㈱㈱愰〰愹㥣てㄵづ㍣㠳㝢挵ㄲ〴慦㔷昰晢晢愴㑥戲㜲づ慦昱づ愹㘲㙥ㅦ晦扦慥愴㉥愰㔷㝡㝢㜱晢挹㠷戱ㅡ㠴㑡挴摢ㅡ敤㐱〴㘸ㅣ㠴㈱攸捡㐷愰ㄲ㜱㈵㜰㡢挹㐷ㅢㅤ扥摦搰ㄹづㄹ〲ㅡ㝣㠷ㄱ昱㌱㐴㐴㐷㜵㐰㌸㠶〸挷愱ち愱ち愸㤱㈴㈱扤㠴戸㐲〸㔵攲㡢昷㌸㜴攴ㄳ〸㐲㑤戰㠴㔰ㅢ㉣㈱㔴㠴慦挸〸㜴晡扤㈱ㄴ㡡㍣〲㥦㠲敡㘴㘶㌶戳㑡㤲㐹㌵㤲㉣㑥㈹搳搳昱㜸㝣㡡挲㈷ㄱ㡢挵㈸㑤愵搴㔴㤲㤶㔸㠸敢〸攸昲愷愱ち愱㔶挸㐱ㅥ挵ㄱ慡挷㐷㌸攷㐷㑤㑥㜵㡦㍥㤸ㄵ收㈰ㅤ㐷挵〶挸晣搵㕣ㄶ㤲〲挵㠰愴㥣愹㝥㍥㠶㜴ㅤ㘲敦戶㥦攸㤰晣昵㄰摤㠰㑣㤳〶㌹㜰ㄳ愳戲㙥㑢㠴㙤㉢㕡㑤㘵㍥愲搱昵㐳㐴㌵ㄶつㅢ昶㉤㔳愸㘵扢戲㠸㍥㤲戳㥣㠸㌷搰㑣㉦敡㈱昳㄰戹〲攸换㡣摥挸愱扣挷㥡搳㜹慡搷愸戶〴㉡㤹戰摦づ㤳戴扡㔱㐳㐴㔳〱搹ㄵ㡤つ戹㈱㝣〳ㅥ㘹挰ㅣ㉤㌸㌰搸〰慥ㅡ㌵㕤㜵昸昰〱㥦ㅥ㜴愶㤹㘵㥢㤰㤶攷㉢晡㍥㄰摤〶昷愲㠳敢换㠸㙢挹㔳㔳〹㤲㔳㐹㍣㐸㐴慣㐷㝡㐹㡣㜴㕢㥦扤愶㍡㔷㐴㈰搰㔵㔴㥤㡣㕢收㔰㐸㠱〰㤷ㄸ昸っ愸㍥愶㉡㤴挵搴㐴㙣㥡㑥㈵攳㌳㤴搱㈲㡢愴搴㤹㘸㑣㔱攲㌳㉣ㄵ㐷晢〲㑦㐰㈵搵㥦〹㘳搱㠶搱㠲昸㉥㐴㝥㡣晥㠸㈲〶愱㐲㠶㠲晦㌷〰㍡戰㈹攸挸晤㤷ぢ昲ㄳ㠴摦昱㈳㡤㍤晦慦晦搳㘵戳挷摥㙥㙣㤱攱晢㕣㜹㘸扦㉣攲㌱挵㔳㈲〴㑥㐱㌵㔶愲戱㘴㉡㍥愳㈴㡡戱㔸扣㔴㡣ㄴ搵㔸㙣㕡㤹㑥㈶㤳㉣㤹㥡㠹㤴㌸收㘹愸昷晢攵㤷㝢晤㠲っ〵昱ㄷ〰㐶摦攰愰㕥㕡㠶㠹㍦㠷〹㌴捥㤹慡户㉤昵晣ㄸ㈵㥥敡戴㐱㌰挹戱昰㜹搵㑣㥤昶收㐸㜳㤰昳散㘰㍣昲㐲㔸昶昳つ敥昳㥣晢摦㜸攱㈶挲散㠱晦㝥〶ち㝦っ㍥敥挵㐱㡥㌹昸挹ㄳ挸ㅥ㠳㔶挷㑤搴敤㙤㠸㙦㥦愳搵㥣〵㡦㘳㜸㔱慤ㄹ改收㑢昵㌰户ㅡ攰㘷㥤晢昴㘴ぢ㤲㉥㕡昰㡥戶㤹㐳戶㘴㌶改晡㕢㔸㄰㍦㡥戶㐶㤸㐸戲㙤ㅢ〳攰㠹ㄶ㌴愷㕢㤰㤴㌲搵攱㘸挱㑢搵攷昱㡡㑦㜷㜲㜶扢㈵戰㝣晢㥦晦㘷㥤㠷㍥挶㤵ㄳㅤ㉥挸搹㡡捤㜳㍡ㅥ㜷㘴扣㌷〲昸㤸敢㍦㍦㥥ㄹ㡦㈵捦㡤愷㤷愱昱扦〳慢昴㌱ㄵ㜰慦ㄴ㡡挳搲㉢㐷愰ㄶ㐷愱㐲ㄹ〸ㅡ挰挵晢㌳晣㍣摢愲㜲㕤扤㝥晤ㅦ〳扥戱挷㝤摢摦扥㤵扤戵晢挲晣挶㘲㝡㘳攵捥㌷㘶㡦㝤昳晥晤㠷扢㠹昸愳搸愳㔸㌴戲晢㈸昶搳㤵捤昰㠳㌳㘷㈶㉦㝤晦挱攵挹挹㌳㤷敥扦戳㈲㝤㉥晦㤳㝢㔷㍥㕣㝣㉤㜸敦攱攲㠳摤㝣㝥㉡戲㜸㈹㝥㈷ㄲ㡦㈶昲扢㜷敦㕥ㄷ㡦扦㜵㉢晡挶敢㙦㡣㈷慥㍤㥣戹㜰晡㜴攲㑤㕦㜹攳捥敤㥢ㅢ捦㙥慣㤴㕥扦扤㔴㝡㉥昷ㄵ㙡摦扤扣㘱㥥晡昱て搷扥㕢㝥昶〷户㜷㠷㐲改㜷扦昷㠷搱㤱扦ㅤ㝢敦㑦㝦昹攳㑢慦㝣慢昷敥㔰㌸㝤㜲晥敤户愷扣㕦戸㌷晣㡡㙣㉢搱ㅢ捦㍦㔷扡晡攴晣昳挷㝦昴捦㠹㘰昰㔷搹愷㈶捦つㅦ昹敡挸挸换㘳ㅦ㝣㕥㜸敦收㔶愴㘷昸晥挴㡢搹㤷〲㔳㕦㍦㈱摣晥晤捤㍥ㅦ㝡愱摢昲攰ㅦ㐰㍤㔵㐲昱㥦㉦愹㑡㌴愶慦摢攵收扦㕤㤰㘵㐹昰㜷㔷ㄴ㤰ㅣ挷づ攰〰㝤捥搳㠹扥㝦〳㘲㌱昳搳</t>
  </si>
  <si>
    <t>㜸〱敤㕣㕢㙣ㅣ搵ㄹ摥ㄹ敦慣㜷㝣㠹㑤散㈴㈴摣っ㈴摣ㅣ㉤㜱㐸㠰㠰搲攰㑢㥣ㄸ㜲㜱㘲㈷ㄴ㔱㔸挶扢㘷散㐹㜶㘶㥤㤹㔹㈷愶㐰㔳㤵ㄶ㔰㕢㈱攰愵㈰㑡ㄱ慤㔰晢㔲愹㝤㐰搰搲㠷㑡㤵㕡戵㔰昵〱㔵敡㐳㈵㡡慡昶愱㔵ㄵ愹㉦㍣㈰搱敦㍢㌳扢㍢扢敢ㅤ㍢ㅢ㘸㥤捡攳昸攴捣戹㥦晦㝥晥晦㡣ㄳ㑡㈲㤱昸ㄴて晦攷㤳㘴收敡愹㐵捦ㄷ㜶㘶戴㔸㈸㠸㥣㙦ㄵㅤ㉦㌳散扡挶攲㈱换昳摢搰㈰㤵戵㔰敦㘹㔹捦㝡㕣愴戳ぢ挲昵搰㐸㑢㈴搲㘹㕤㐵㍤〷攱㙦㙦昹㐵㘷慦慥㈴㤲改搱㤱愳㌳愷㌰敡㤴㕦㜴挵昶㠱㤳㐱摦扤㐳㐳㤹愱捣慥ㅤ㜷敥挹散搸㍥㌰㕡㉡昸㈵㔷散㜵㐴挹㜷㡤挲昶㠱挹搲㑣挱捡㍤㈰ㄶ愷㡢愷㠵戳㔷捣散戸㘳挶搸㜵昷搰慥摤扢捤㍤㝢敥敥挲搴㠹㈳愳㈳㤳慥㌰扤捦㘸㑣㡤㑢摥㌵㈶㜲ㄶ昷㈶㠴㙢㌹戳㤹搱ㄱ晣㡢慣ㅦ㙦㜷㘵愶收㠴昰㌹戵㜰㠵㤳ㄳ㥥㡥㡥㥤昶戰攷㤵散㜹〲㑦户挷戱搵㥣攱昹㥡㍤㉡ち〵摤㉥㡦㥡戶㡦〲㜶〵㘳戱换㥥ㄲ㡥㘷昹搶㠲攵㉦愶散㘹っ㤴敦戶㑦㜸攲戸攱捣㡡㈳㠶㉤㌴晢㐰挹捡㈷㠳㈷搱㜶㜳㜹㠸攸挲攴昶㌳挳㥥㍤㍡㘷戸㜲㐵ㅥ〱ㄳ搳㜶摣捤搵戶扤戱昹戸㕣扡㥣㠱㘳㙥㙢摥づ㌵㈷つ户搲㜲戰㜹换㜰昳戵㉢戸扤㜹晢〸㡣㙡晢摣摡扣㡦〴㘵㙤㙢愵㌳愴㙦〹㔱㙣㐶㑦㌱㘹㘷㤲㘶㐲〴敡ㅤ㑣㍡㤹㜴㈱㔱㤲晦〶㤷㐴㍢戲㑡捤ㅡ㙡㜶㐶捤收搴㙣㕥捤ち㌵㙢慡搹㔹㌵㍢愷㘶㉤㌵㝢㑡捤㥥㐶㥢昲㤳㙥㙦㔷挳㐷㝢愹晦挹户ㅥ晤晥挴㕢昷扣昲扢昹ㄷ㕦㔳扡搶愱搱戱㜰㔱㘳慥㜱ㄶ愴㔶愵攲㥤㤹ㅤ晣㔹㥥㉢挰ㄴ收㙥昳㉥㜳㘸㈸扦㝢㠷㜱㠷愱㜱㕢㌱挸慦㈱㤴㕥戴敤㌲ㅦ戴㥣㝣昱慣挴摤搵㈳㠶㈷慡㠰ㅢっ敢㐶㡡㈵㈷敦㕤戵㜴攵㤴㙦昸㘲㑢㝤㕤㜵㤰㠶㙥㔳㘰㉢攱挹昹慥慤敦㜶搲㈸㤴挴昰㌹㉢愸扥愶慥摡㥥㜴㡢㌳捤㙢挷㕤㜱愶㔲摢戰愲㘱〸戵〵㌹㜶挳㉥㠳慡㘰㕤〳愳㜳㐵㑦㌸㜲㜹㠳昶愴㤵㍢㉤摣㈹㐱㤱㈸昲㜲慢ㅢ㔸ㄵ㜲晤攰㔱〷ㅢ〵户收㙦㠸㤶㥡晢捦昹㘰㘶㤱挷㝡攷㠵敢㉦㑥ㅢ㌳〵戱戱愶㐹㌰㈷㉡㌶搷ㄴ㡦ㄷ㜳㈵㙦戴攸昸㙥戱㔰㕢㌳㥣㕦㌰㈰㘹昲㠷㡢㜹㤱㑣㈶愴㔰㠰挰㙤㙢㔳㤴挴㙤捤㜹㐱㈲㈲㠲㘲㌲昲㤵戵㘴㤷㌹㡥摤㘱ㄷ〵㐱㥡㔴户㉥㌳ㄸ搷㉢㘵㑣っ〷㐶昶㐴晤挱㐹㙦㔹㘶搸ち收㍥摦挶慡摡ㄷ敥㝥晦㠲㜰晣㠳㠶㤳㉦〸㌷㔶晢㈹㕣㤱摥㠳㐴扢〰㠱搰ㄴ㝡㔴㜵捡㌹㘵㔱㍢㙢攵晤戹搴㥣戰㘶攷㝣㤴㐱㐳愶搳〴㙤挳愳㕦㠱㈲㝤㍤㤳㍥㈴ㅤㅤ㠹㔴㍦ㅢ愵㍡昰㈴㌴㑡愷ㄸ㕥慥ㄱ攴散㔷挳换㕤收戸㔵昰㐵㈰㤴㝢㑣㘰㈴搰㙡ㄲ㝤摤㈴㔱搷挸〵ち愳摦ㅣ〵㤵ㅡ㤶攳㉦㔶昹戶㠱㑢〲㈲㕡㤳〵慢㑥ㄶ㔰ㄴ搴捡㠳ㄸ㕥〳搱搴㐹㠳昸挶ㄱ㈲㈲ㅢ挴㘸㜶㡣㕣㑢㘴㙣ㅦ㈳㈳搰㍥㑡㠴㙣扤愳戹㡣㈰戱㌷ㄲ㈹㍢㌵攵挷㌵㘹戶㤴㉤ㅦ㐸戳つ〰㥣扥㤱挹㈶㈶㔷㌲搹㡣㐴昹ㅢ㈴ㅣ愵ㅣ昲戵㡦㝥ㄵ摥昵慢㤹㕣㠳〴昲㐹愷捣〹㐵ㄵ㙤愸㤵搸㤱㙣搷つ㍢㔹ㅡ挵㠱㈸愲㘵㕣戱㌳扢㙤㠹攸搰敡㕣ㅤ扡㌶㈹㜵散㑤捤㘹㌳扡ㅤ㔲㘴㑣搳攸㕥㤷㘹ㅡ〵〴㥢戶愸户慥㐳㔷㝤㠰挹昵㐸〲挵㐲㘳㜷㘵搶㍣捤挹换挲㈴ちっ愱ㄶ㤵㝢㐸挴㌴晦㘳〴㕣挳搱㘵捤㝥愶㈹㌸㘸㕥昶昶昳昶收扣ㅤ㈲扤㑥㘷慥改ㅣ晡㡡㉥搲㠲扥〱散愵晣戹愹㝥搹㡡㙡㝤ㅢ㤳㥢㤰搴改ㄷ㥥扣㉦搶㑢㈰㑤㘲㍢㠲戹昵昴戸㐸ぢ㜷㝡㜱㕥㐸敤搳㘵㑥ㅢ敥慣昰攱扤㤸ㄸ㠳ㅤ㕣㜴㕤㔱挰㠱㌶㉦ぢ㜸㜶搹㔴㕢攸㡤扢㐵㥢攵㙢昶戱㜷㔹㈸㠶㘴㔲㙤㑢搴搹挷㌱㜶㘶挴摦ㄴ愱ㅣ敡摦㍢㥡ぢ㠹㐸愷㕡昲㘲扦昸戳攵㥡㈴㘹㐱㤲摣〲戰敡户㈲㠱㤴㔰晥搸㔴愲っ戲搹㜶搹慣搶㕡愵㜷㉦收㘴㔲攷㍦㙣㤰㈳㥤㠱戳㜶〴扥〳慦摢㥥戲散㡡戰攸戴㈷㠵㥢㠳㕦挱㉡㠸㡥挰㈵㑢㔱戳㈶㉢㉥ㄳ㔹搱搶搶㜰㤶㡥昱慤㐹㍡愹㤳ㄲ戱摣ㅥ㕢ㄹ㜳づ慦ㄲㄵ㕤㤰ㄴ㉡㌱㙥愱㡡〴㈲攵戱敤㥡㠸㘹㐱挴㘴〰㌸晤㜶㈶㍢㤸っ㈱搱㝥て㐹戳㔲挰㌳ㄴ搶扥㐰㜷㜶㌶㥢㐸ㄳつ搲㍤昸㝥㔳㘱戵㡢搳散㘶㜲㈷㤲㍡昳㠷捥挷ㄸ㐲㤴㈸㡦㄰㈲慤㈵摤㍣㘹㠹戳愴㠱㜵㈶㠲㑡愳㈵捦㉦摡㡣㉡㜵㥢㘳挵㈳㐵㝦捣昲收ㄱ㠵敡㌳挳捣㠳㜳挲〱㜵戹戰㝤敡捡㡡昳昳㈲慦㥢㔳挵ㄲ㐴摢挴搸㙡㌸㤴㘳㝦戰㈵攵戹㕣㔵昰戴㜶㌶挶㄰㡡㍣ㄱ挳搷㑡㑦散㡡㍣摦㍣昴昵㔴㈱㍡㙤昹〵搱㘹〶㑣挷㝣摡〴ㄴㄱ㌵挸户㥢搳㜳慥㄰㘳摤收〱搷捡ㄷ㉣㐷㄰ㄹ戰㌱ㄹ愸㍢㈴㘶ㄱ㈱㤸㉣㌲晥㔷㜴扡捤㘹搷㜰扣㜹㠳挱挴挵昵㌵㙦㌲㈴愲㤹㈳㤶攳㘱ㅡ㠹㐵收㝢捣愹戹攲㔹㐴㙢㑢戶㜳挰㤸昷㔶〵㔶㐸昴挱㈳㔱愳愸㡡慡㉡㘹㌵摤㉡㝥㜸㈰㑦㈴㜶攲㌷挹㐴攲㉡愱搱㕦ㅥ愳扤㘹搷㠷昱ㄹ摡改㕣㔳ㄷ㈲㐷㤵挲戶㔸㈹㑣㑥搵敦㘶㥦㍤㐸敥㍦㜰㘲愲ㅡ㤵扢愴㜸戵㐶て㝦㡣㡣㤷㘴㔱〹㠲搰㍦户㉥㈰ㄵ㤶㤱㜲挰㠱挰㌸摦敡挹慦挳㤴㙤㐸㝤敢慡搹㜱㐴㤱扡捣㐳挶㡣㈸㈰ㄶ㙤ㅢ晥扡攰㠵㘶慣㙤ㄴ扣戰㙥戴㘸摢〶㐹㡢㘴㌹㤵㌳㐸挱挳㈵扦㜸搸㜲㜴ㄳ㠹愴扦戰挸㌸㠷㈲攳㥣㉣敡㌲㡦㌳㉣㈸昳ㅣ慢㌸㙢戸㤶㍦㘷㕢戹㌴㕦ㄸ扡㕢ㄵ㌴〹㈶愷攴㉤㍦㘵㤹㌱㔰㘷捤㥦㠰挹收㘵㠰敥っ攴㈸㐱㐷昴㠳㜲㔵㈵㠵ㅦ愵㐵挷ㄲ〴㡣昴㤲敡昷㘲㌴㑤摥㡣㠰挸㤱捦㠵昲晤㡢ぢ㕦㐱㐹攰㤷㈳搶㘳㐸〴ㅥ挱㠸㤰愷㝢㍢㘵㥥㜰㉣ㅦ搸㈳挶挶㉤㝦捣〳捡㤱㈰㉢㡦户㕢㈴㔶㈳㥤〶㉢㕡攱扡挶慡ㅡ㌵㜱㙤㘳㝤㔴㙦㙣㕤愲㍡搰㈸ㄱ㐵戲㕣㈳愹㔹㤶㔸攳㙡㔲㌵㡡㔴摣㘵㙤愳挴戹㑤慢㜰愷ㄴ戹〴挵㈴㘹㈶愱敦㤵㠴㠲㈰㉦愹〳㍡㡡晥晡㜸昲㠸㐴㙢㘸〳㜴㔰㑦〵㘵摤㘱㌸㜰〲㔷㑥昲愲㈳㝣〳㝦慦ぢ戳㐷㑢㝥㑤㡤㜱慥㉦慣ㄹ㉥ㄴ㡥㍡戰ㄲ㜲㠶㥢㕦㈵㉣㡤扤〵ㅡ㐶㜲㘷慢摡㍦〰㙦㠴ㄱ㐳㌶㘴㐸㈴挶てっ㌶〴㜳㐵愲愹戴捥扡〹敡㑡㜱㥡㙦㠷㠵攱㐸っ㑣昹昹㌱戱㈰捤戰慡㈵摦㈷㍢㔴㑥㡢㔲㡥敡收昰㡣〷㤵敥㔳㡥㠷㌹挹攰扡㜹㥣㙥㈹㕣㘰㠰搸つ㜳㤳㌹ㅦ㘱摤捡〰㍣ㄹ慣ㅥ散〰㈲㐱搸㠴搶ㄹ㈵㘸㉡㠶㜰㙢㌷㐱摥㘹ㄱ愳㄰愴愶㝣晥戵㑦㜹攵㘵㍥㍦摡㤷㈸㘷㐲㈶㘲愸㉢挶㝡〰㜲愳㔱㐹㜲㔱㕦㌹㔸ㅥ㐸㌶㈹戴扡捡㘵㌴㌱扡㘹昲戹㍥㙥昰㌰㡥搵㐳戶㈹攰㡥㥢㙦㐱㥢ㄶㄶ搷㤹ㄳ㑥慥㔰捡ぢ愹㡡换戲㕡㙡攴㔵㠱㉦㜹晤㉦攰愶ㄸ戸㠴㐰㤹挰㔱㡡㕢㈶㤲㕡户扢昵㉦愰扢ㄴ㜲ㄸ㈳㤰㙤っ㍥挶戸攵㘴㌰慣攱㡥〲敤挳昵搵换ぢ昲攲ㅣ㐴㕡㐳ㄱ㘵搹㈱摣挵慢㐴㤰㈵户㐵㥡ㅤ㉡ㅥ㉡搲㘶㡦ㄴㅤ戴㠲愲㔵㠱㈳散㌳㄰㜸愹ㄴ㡣㤱ㄶ戹㠳㠳㈴㉥㠴㤱摤ぢ㕦㤱慦㠹ぢ晢㐲攳㐳㘱㝣㤷愷愰〴愰ち㐶愲挱慤㔶慤㙥㠵㤱㕦㕡摥晡㝤㐸ㄴ㠶㠰㘹搰愲㘵㘰攰㡣㈰扦扣㠱挳㘰㘴㑣㜴㌴ㅡ㐸㘵㡣戲てづ㝢㈰つ摣挴㠳昴㜴ㄱ㑡挸敦㤷㤷挲捡昷ㄲ〷㙤ㅣ㠱㡡敥挶扡挲㐹挳挷搵ㄷ㘷㜳㕤昱㜰㍥㑦㜳ㄷ晥戹㔵㠱㔵㕣摢〸捣搱晥扡ぢ㔹㜲㑦戴敦㙥慣慢〸㉦ち敥ㅣ换ㅣ㌴晣摣摣㤴扦ㄸ㕣摡㙡㤵㈴戴㕦挰ㅦ戱攴散戴㤹㤳づ㉦愱㉥㄰昶ㅤ愷㥤攲㔹㐷慥㑢昳㜸攳㡦㔶慣摥摥捥㐵㜶㈴㍥挵㡦㝣搴㠴昶㉥㐶㕣挹戲㌹㐰搵㐱挲㜱攴ㄳ㐸㠳〱攴㘳攸〴戶㝢攵挶〰改愴扦㡥㑥愴㈰㔸㈳ㄴ㘷昶㌳㈳ㄴ攵攷㐰㉢㠹㈵㌸㤲〳收㙦㠲昵㤵㥦愱㠴〸㤷㈷慣〰㜵搷挷愳㑥ち昲昰㝡〷㉦㠳晣晦㘰愹捣捤㑢戲搳㝦㠱㤹㤵㜷敡㔱㜴㉤㔱昴㜶㠸㈲挰㍡㤴昴ㅡ〳戱ㄷㄵ昲收敡搷㡥㥡㥦晢戵摥晦攱㔱昳㝥㔲〷ㅥ㘹㡤㈱愸戶ㄵ昹㡡㌱愰㌶ㄸ〳摢㔰㉤㡤㠱〷搸㠷昱晡挰ㄸ〸扤ㅤ㠷㔱戰扣㌱挰㈸㕥㡣挹ㄷ〹慡㐶ㅣㄸ㍣㙢㙤戴改〹㍢㠸敢戵挲㐳攴ㅥ敡挹ㅢ㠵敦㘹㔳㘳昱愴攱ㅡ昶㘶㔹㝥挰ㄵ㔰㕢敥㌴敥㙢换㉥散戱㘵挹ㅡ搹㘹〹慦㐴搹㥦扥收㌹㔹搹㉤㜵㘰㉡㜸〲㐷扤㤲㔶㔲㤷攰ㄳ㔱㜸㐲㐸㝣戹晦挷〷晥昲昸搳晢㜸㉦㉤愴㔵㡤㠱攰㔶㠲昳戴ㅣ㄰扥㡤㕣〹搹挰捦㙦づ攳㐳㈴㙢扥㈰㐶っ㔷摡㍢㥥㙥㤷戳〱攱㐵〸㌳㈰扥搵㘰㑣攲㠶㐳㘰㑣㘶敡ㅣ㥢昲昳㈵改っ捣㐴ㄶ㉥扤㜷攵〰愱搲㔴㘵戵㘸㔷㙡㍦㠵搲戹挸㠵搴摡㠳㍣㕦昲㔱㤴㥦搴㙢戵摤搴㙡搲搶㔰〶搱愲㉣愵搴㐶㈹挵搰扦㤴㔲㤳挸㘸ㄹ㈴㌱㌱戴晡㘰㉥㑦晥㙢㐲㐰㔴慥昷戵昸愹ち愰〸㉣㤶扤敥慤㥥㕤㘹㜵㤶㔵ㄳ㠳戲昲昴㜱っㄹ㜹㑣㘱〱愳戴戲昴㌸㌲攵㐷ㅢ㐲㙥挵㡥㈷㑥搲㙤〷㈱戶㠰戱㌵㥢㕥戵づ㝢扦㔳挲ㅤて攸㤹㤴㔴ㄸ捥㝡ㄶ攳攸㈹愳㜱㐱搳㡥愰㠸㘹㑦㤰慤㜴敡っ慢愰戳㥣捤㌸㝦㈲捣挷敦㠱㔸㍦㔸ㅤ㝡㐳㝤つ㜵㥣搳㡥つ昲ㄷ昶搷戵㌱㡣㡤㔹挹㌱㤰戰㉢㙡㤵づ㉥㠱㑦愱㡢戴攷ㄵ扤㥡攵㕣㡡挲㘸㜴㤹戳摡ㅡ㌹㡢㜱㙡挹㔹搳㙣捤㠰㜵㡤晥㍦㠹㠲㘵昵扦挲㈸㥢㐴搹㠳㘱㠶㉦ㅡ㈳㈵换〶㘷〸ㄱ昸戰ㄱ愶㤱㐷㘰㕤㘶ㄹ摣づ㜲㔳昸㐴㌵愸㤶ㄲㅣㅥ慥㘴晤㈵㠸㑡㕦摡戶㥤㑤〵㈰愳㐰摡て㈱㠲㥡昶攷愲ㅢ捦戱愹㠷㔰摣㝦搸捡戹㐵慦㘸晡〳㔳〸敦づ昰ぢ㌳ㄳ㌶捦戰昲㘶扤㔰扢ㄱ㤰攸㝡ㄸ㝤㡥ㅣ㠵挰㍥㈲晣捦㉡敡挸ㄸ挲捡㘲ㄶ晣摡愸㌷ㄲ㐸愲㜶昰慥㌰㡦㤵㡣〲㍥㔰㍤ち慦愶捦愲㔵愱散〲摦㜲晤㕤っ㠲づ户戱ㅥ㠰攷㐷ㄴ㌲〸㠳挹㉤㍣晣〸攱㕡て㠳摡戶攱摥㍣戶㙣捤扢搶愱晤〰㌸㕤搹㉣戵㈴挳㌹昹摤㜱㠷晥〸㔳挴㜹攸ㅤ㕤戹㉢㤶愳昵㠱捥挳捦戶改昲ㅡ㉣挰㔱戶㠲㌸昷愳攸慡摣挷〴扦㝡㌶捣昰㐵愱㍦敦㕥㘶㕥挷戶挸〰挸㈷㔲〶㤲收㔴晤摡㔲㔴慤昰㘸㐱㉡散㔰扥㡢㝡㐲㈹搸㙤㥥㘵㌸㙡挸㈳〴昲扡㐰㔲㝥ㄴㅥ㈱攴晣慦愰㐳㘵晥㔹㤴㌶㥦晦㍢㑢捥㑦攵㉦昷ㄷㅤ扦户慣㍣昴㔳愸搶㑦㌳㈹㌰戱㤱昴㤶㜵㐸て挵㈲㘵㑤㉡〸㈲扣戳て㜹㍣㝦〸晦晦㜰摦晢敦昱昹攷㍥㐵ち㐲㔴搵敥㠲㠲㔰敥攲㠵攸㉥收㔱摡㝣ㄷ捦㉦戵㡢㕥捡㐸慥㐴㜷㤱㜴户㈹愴ㄵ戹㉢㉦捣㐸慣㐹㠴戲㔵捤㕥㠹㔸搹户㠴っ晡ㄲ昲戲敦㐲㤸攱㑢㙦戹㡢㐶㠸挴㝣换㈳つ㈵摥㝤愴晢㈶ㄵ昸㕦㔳㠱㝡㑣摢愱攳㜵㔵〸㠹搰㘵摥㔴戶愷㕡っ敡㉢捦搵㘳㘸ㅢ挰㔹愱㤰挰㌴㈵㐵ㄱ㤰捡戳昵㡤捦㐸搸愳㡡㘴ㄴ㌴㈶攵挹挶捦搴㌷㝥愳搲昸挳㜲㘳㔲愸㙣晣㡤晡挶て愳㜱㤹㈰挳㔰㈶愹㈵挶攸㤵挷㠰挸〷搹㍣㕤㙢㈶ㄵ㘹愷ㄹㄴ㔳㠴捡㘸㜱㐱慡搲㉥摣晦㜰昱㐹昴㈱㕣㘷挲慤て㐸摢攰㉦㈳㑣攰㥡搳㤸攱ㅢ昸攲㜹〱昱㘵㔷㤷㙦散㥣㌲㡦扡㈸㘸㌷㈷㍣ㅣ慥昲慢㡡㐴㘰ㄷ㈴㜹㈹㈳愴ㄴ戵㈹愹挴搸㤰㔵㜸㤴攳㘲㉡慦㡤戴愶㐵㘴㉣㈵愹㍣㕤挱散昹慡㘷㕤㝦ㄲ敢㠴扣㤴敢㠵戶㜸ち㤹㈰昶搲捦愲㕥ち〲挹攵攷㤱〱㤷㤳搹㠹晥搴㔷㤱昴㤴晦ㅣ挵挰㠲昴㤷愸捡㔳攵㌹晥戱㜳戳ㄴ敥〸昷㈴昴慦戱挳搳㐸摡攰愸㔵〲搸㘰慥慦愳㈴㍡ㄷ〵㠷㥣敢ㄹ㘴扡摢㌴㉥㙤挵㌰攲づ㕡㔴㔸捦愲慢挲㡤㜳っ晤戹㌰挳ㄷ敤㍣㤲㝢㥢㥢挸㍣〱㤷扦摡㐷㉣戳收昳晣晤昸摣㝥㤱㝢㙤挳㕦ㅢ搱愴㍤㥦㔴敦㘹㙤㉣㤲扣挶昵昰㜷〱㌰扥㠴㜱戸慦慡㘹挹ㄱ愹㜷昴㙦㈲㔱㠸㈸㐲㕤晦ㄶ摦㠸ㅦ〹㤲㙦㠷ㄹ扥㈸㐴捥㜹㘶㕣慣㠳㙢㤱摤㥦㘷㠹〴㈴㌲戵㡡㠲〰㤵㘸㝤〱㤹敥戶ㅥ捥㐴挵愳㥥㔳㜲㡦攵ㅦ㝢散攳㥥攴挰㤶攴ㄷ敦敢㝡昹挳摦㝥昴攲〷㕦摡晢昷㑦㕥㝤昵㠳扦扥昸摥㈷敦捥散晤昵ㅢ㙦晣敡晥敦扤昷搱㝡昳㜵昵慤㡦て扤晥挴搰改㈷捥㤸㈷㙥㍢昰挴㐳愷㡥つ㑤㕥㌱搸搶搶摥㝥㜳摦㙦慥扣愵昷晣㤹户㤵㕦晥㘹㤳愳挸挵㘳㠲摡㘵㜰ㄳ㜲ㄹ㉦㈱㠳㘵㜰挵㥦敢㌲戸摤昳昸㔵ち㈱愰㐶昰㤲㠶㥢㠱ぢ㤰ㄵ愷㙢㉢㍡晦〳散昳㠶㤴</t>
  </si>
  <si>
    <t>㜸〱戵㔸㙢㙣ㅢ挷ㄱ扥攳㑢㜷㝡搲㤶慤搸戱㔲㌳慤㥣挴戱㐴㤰搴昱攵搴㜵昹㤰㈵摡愶㕥㤴攳㕦捤㜹㜹户ㄴ㈹ㅦ敦攴扢愳㉡搹〱㙡昴㔷㠱〲㐵搱晣㘹㤳挲㉥㡡㈰㐰㔱ㄴ愸㈳ㄷ㐸晡愳晤搳〶㜵㉡挳〹攰ㄶ㙤㠲〲㉤㄰愰慦〰つ㤰㈲㈸搰ㅦ改捣㤱㐷昲㈸㥡慥㥡㜴愵㥢摢㥤㥤㥤昹㜶㜶㜷㜶㜸っ换㌰捣挷㔰昰㡤挵㠳㤵昱挲㤶㘱搲㙡㌰愳㈹ち㤵捣㡡愶ㅡ挱㤴慥㤳慤昳ㄵ挳㜴㠳㠰㑦慣㐰扦攱ㄵ㡤捡㔵捡㠹ㅢ㔴㌷㐰挸换㌰ㅣ挷扢愰ㅦ㤵攰攳户ㅢ㍣㡥ㅡ昴〰㔹挹愴ㄷ㡡㙢愰戵㘰㙡㍡㥤っ㍣㕢ㅦ㝢㉡ㅣづ㠶㠳㐲㈸㤶っ㠶㈶〳㤹㥡㘲搶㜴㝡㑡愵㌵㔳㈷捡㘴㘰戱㔶㔴㉡搲㌹扡戵愲㕤愶敡㈹㕡っ㑤ㄷ㠹㤰〸ぢ搱㘸㈹㤹㑣っ㠲㘹㘶㍥㤳㕥搴㘹挹昸㤴㜴㝡ㄱ㜲㌴㑢愵ち捥㡤㔲扤愲慥〶㌳㘹昸㙦挳ㅦ〴㡢㜲㐵㠲愹〴ㄷち㔸㉦㤴㈹㌵〷㘰攴㠰㘸㔵㉤㐴挳攲捣愶㐴㤵っ㔵㤴㘵〰戸㕦〴挷搶慡敡㠲㕥愱慡㐹搰扦扣㔸㈶㐶㤶㤸搴ㄸ挰摡ㅣ㈵㌲昸㘵㔴戴㥣㈴搷挵ぢ〰㠱ㅡ晥〶㙦㔹晢㜲㥤攱ㄴ㥡搹〰㤵敤㐲㜵挶㔰昵㠲㐱㤷㠹扡㑡攷㐹㤵㝡慢戳戵㡡散挱攵㜰扢摣㉥挶㍤搵㙤㥡ㄶ昴搶〴㕢搳㐱㘷㠷扢㡤㘸㜷㑣㈶ㅤて㍡㘶㡤搶㔸㤶敤戶户收㠸㔱㌶㐹㔱愱㍤㍢搹㠱挶戶戴挰㠳㌶摥㠷愴慦慥㤷攷攰摤捦昳㐸ㄹ捦㐷戰愵摢挵㜱㐵㕣㈲㜱㠹㐵㤷㈸戹㐴搹㈵㔲㤷㔸㜲㠹慢㉥戱散ㄲ㉢㉥㜱捤㈵㕥〶ㄹ扢㜰㝤㝤慥㐶昹摤扢搲晢㡦㙤㕣挹扣昲攳摣挲换㐴扢㌹㠸扡ㄶ㌳改㌹慡慣挳ㅡ㝤㕡扢つ攷戲户㘵〸挲㠸晤攲㌲㕤搵愹㠱㕢㌴㑦捤戲㈶挳〶㕡㠴㡤愲挹㉢㕢敢㜴㔰㉣㔰㘲㘸㉡㔱㉡收搶戰㔸㤷㈸攴㔳愹㥡愹敤㙢㌵敢〳っ㕢㈰敢ㄴ㠰㘶㠷㐰㘱愶㠰ㅡ㐶㙣つ搰㔴搶换愴㌹摥搹㥤摤摤㥤愶㈶昱㌷㐶㘷㔷收ぢ㘲㍢愰㍡〳ㄵ㍡㐴㜰㡣㙤搱ㄲ㔹㉣㔷㠶㙣〴搶㡣㙣晢㠵㤴〳㑥㈱㌵㑢慡搵㈶扡戹㡢㤶戰慤ち㥢敤攰愱摤㙥〹㥡搶攸愶愵㍣㐲㙤㕡捡㍢挶ㄶ昲ㅤ㤶㉣攱㤶㈵愷昴摣挵扣搳㔲㝤戴㉤㥥㕤㐹㔹㙥㘹㌹〱摡㠸戴㕤挰改挸㤴攸戰㡦ㅡ挰㐹㉤昹㝣㠷㐲㘸㍢ㄵ收㐵愷挲㝣愷挲㝣㕤㈱晡愰ち㠱㑢㑡㉤攷昲愹㠳ㄸ㈹愸㑥㔵㠹ㅡ㈷ㄶ搴㑣ㄹ攳㡣晣搹㜶㙥㘹㘶搳愴慡㑣攵㐵㕤㠳㔳㘳㙥慤攰㜱ㅦ㜳㠸愴攰愶搹愰搰㜱搸挱㍥愳㐹㌵㈳愳愹愶慥㈹捥㥥㤴扣㐱挰愶㥣搷㘴捡㔸搱捣㍥扥㍤摥㙥㌷换㌲散搳摤挲㔷攳㐴〷㕢攷㘷㐶慤㔵昱戸㥦攸㈵摥㜶挴昰捣愱㍣换挱㥦㡦昵攱晦敥㔷㥤敤㘳㐷ㅢ昱捣ち搱㜳㐴㤵ㄵ慡㜷㡢㠰捤慢㤷挵挸换㜸晦〹挱㙤てㄳ挰㡢戸㙦㠳㈸㌵㉡㡡っ㠷昰㌰搶㜸㍦〴㉤㝢㤹搷㙥㌵愰〵㈲㍡ㄲ敢㥡㝦昱㍢㔸㕥㍦捤摡ㄵ晢扤㡢昱挰㡥晦㠷愴㙤捣㝥㍦搰㐶㔳愰㥦ㅦ㠶㐹昵昷㌳㕥扣㕢昶㝥搳愱㌷㜸敢㡡㠵㠴挵昰㔶捦㘸扡攱㜶㜷㕢搹晦敥攲挳㥢㤳ㅦ㐱攲〷攲挱㡢慥愷㌲㐴摤㝦㕥㈳昲ㄹ㠲㤹㐹㕦㈳挵攲㌲㕡㜵㥤攸㔴昷愳搹っㅣㅡ㌸㡣ㅢㄵ㐸㌴㌸㘴ㄴ㈰㤵昳㈰㘰摦戳戸㔷っ挸つ摣㡣搷㍢挰㜵戳㤵戳㜵㑤㜴㐹ㄵ㜳扢昴扦扦㤴㌸㡤戳攸敦挷敤挷敦㐳戲ㅦ〸㡢搷㌵捥〷〵攰㘵ぢ㡣㐲㤵㍦〰㠴挵㤵挰㉤挶ㅦ㙣㔴慣晤㠶捥戰㠷㈱愳愱㜷っ〵ㅦ㐱㐱㜴㔴ㄷ㠱㐳㈸㜰ㄸ㠸ㅦ㈱㈰㈲㡥挳㌴㡦攳㜰捤㌸づ㜵㜱㌸㡥昱㈳㍣换昱㡦㐲㠵㍦㠲㘴ㅣ挹㘳㐰晣㠸て㡢ㅦ㌱㘲昱㈳㍣㑢晣㌳㔰ㄹ㜲晢ㄱち㙡昳ㅤ〵㜲㉣㤳捥㉣㡢㜲㉣㤲愴攱㐴㈹㑥㘵㐹㠸ㄴ㐳愴ㄴ㡡㈷〵㐱づ挷攴㠸㈰〹戲摦㐲づ攲㝣〰㠸ㅦ戱愲〶晥㜱㙣㈱㘸慢ㄵ㠰㡡ㄷ㌱㍤搱㍢㈶㘱慥㤸㠳㈴ㅤ㠱㡤㠸戳ㄷ㜲㔹㐸ㄵ㈴つ㔲㜵㉡㝢慤㌶㈴昱㄰㤱㌷扤愲ち㈹㘱㥦愸㙡㤰㝦㤲㐱㡢戹㡥戱㕡㌵㌹㤱㙥㑡㑡㑤愶ㅥ㔱㈱慢挳愲慣捤㙢㈶散㘶㉡ㄱ挳㜴攴ㄶ〳㘲捥戰攳攰㐸㌳改愸〷搲㘱昱㍣㠸㉦㔲㜲㌹㠷昶ㅥ㘹㜶攷㠹㕡㈳捡〲㐰搲㘱ㄷ敥ㄳ㔳昲㕡つ〵㜵〹㙣㔷ㄴ㍡敡攴㔸摢昲㐰㠳㘷愳戰㤸㠳つ收戲㔶㔳㘵㕢㡦搵戰扡昷摢摤搴㌰㜵㐸搶昳ㄵ㜵ㄷ㡢㙣㠲㝢搱挱昵㘵挴戵挴攵㠴㌰捥挲戳㤷㌸㔹㡦晦ㅣㅢ敡戵㍥㥤㔳戵㉦づ㥦慦愷愹晡㌰㙢㘶昶〸捥攷㐳㡢㡣敦㜳㐰〲挹㜰㌲㑥㠸ㅣ愷〲〹ぢ㤱戸㤰愴㐵㈹ㅥ㉥ちㄱ搸㘸搳昱㐸搴㤲㥣㐰㙡〵㙥㝣扦ぢ昷〰摥〵挸㙣ㄵ敦㍢挰摡昳ㄴ搰㠱捥慢愶愵昱㡦搶〱挷戶昷昷て扢㝡㍡收搹㑢㉤㉡晣愰〱晥㠳慦戰㜸㔰昱㜴㌰扥愷㠰〴〴愱ㄴㄵ㈲昰㙢㉡㈹㈷㠴㈲〱㌷㐴㠸㄰㥡㠶昳㤶㈴攱㘸㑣㐲捤扥攳㐰㠶捥㘰晥㔲づ愴㜵㄰づ㌴㜶〲挳晥戶搳㌹搰晥㤸㘱㝦〳ㄴㅤ〴〳ㅢ愵㌵㍢昶㍥㜴攰っ敤慥晡扢つ㈳挶㤱㍡挶㈹愸〵攲㔱ㄲ㤲㈲ㄱㄲ㤷愳㤲㈰㤱㘲㈲㤹愴㠲㤰っ挷挲㔲㔴㑥㐶㤲ㄸ㥡㝣㤸散て攷㑣㐸攴㠹摡〹昲㙤㌰㘶慦㈰㉢㠰攰て攰㘱搸户㠰晤㐰㤰昷ㅥ〶ㄲ攳㕣ㅤ㘴〴㙡〱〸㔶ㄱ愹㐸ㄳ戱㔲㈲㈹㠴㑢㔲戲ㄴ㡦挵㠴㐴㌴ㄶ㠹挶㘸㌴ㄹ挱㈸敡㥢㐶戲㔸戹㝡㤵戴㍣戸搳〹敥㠷㈰挴戰扦敥〵敥捤㠷㠰昳㘲㤰㝤愶摢昹挲捣搱挰摦慣捤㝣戴㌳昱㥣㠱㐴㜲ぢ㕤敡㠶扢捥㙢挵〷㡦敢攴晦愶ぢ捦㈰愶㘴搶㜳〷㐰㝦〲㍤捥㍤㡥ㅡ㜳昰昰〹㔴ㅦ〰搲昵㉣昶晡挱㡤㐹摥挱㙡捥㠰㉦づ昰㌳㜵㐵㑢㌵㝦晥敦戳㘶つ晣ㄳ㜶㤲㜲慣挵㐹ㄵつ昸㌸㘱㔲㝢搸㠲摥ㅣ㌷搴㤲㠲昰㝢戰搵挲散㥣㙥㥡㜸㝦ㅣ㘹㜱㜳慡〱㤹㍥㤵㙤㡤〶挴ㅣ㡦换捤㝥愱㥢戳摢㘷〲换户晢㥢捡〹晢敢〹㠶攵㈳㕤戲㡥㜴挵戴ㄲ㘵㉢㙣昳㐷㐱捡㜷ㄲ挸搰愹㠹昴㠴㄰㍡㌹㌱㌳ㄱ〹㑦㝢㝦〹慢昴〹〱㌸㔷ち捤㘱改攷㍦て㤴㝤ㅣ〸摡㐰搶〸㉥摥摦攰㜱㙤戲搲㈵昹搲愵㝦㡤㜸〲㡦㝡㌶扦㝤㍤㝢㝤晢㠵搹戵昹搴摡搲慤㙦愴て㝤㜳㘷攷摥㜶㔴戸㍦㝤㝦㍡ㅣ摡扥㍦晤搶搲㝡昰敥昱攳㔳㘷㝦㜲昷摣搴搴昱戳㍢㙦㉦㜱㑦攵摦扣㜳晥愳昹ㅦつ摥戹㌷㝦㜷㍢㥦㡦㠴收捦ち户㐲㐲㌸㥡摦扥㝤晢ㄲ㝢昸攷搷挳慦扤晡摡㐴昴攲扤攴改㈷㥦㡣扥敥㈹慦摤扡㜱㙤敤戹戵愵搲慢㌷ㄶ㑡㔷㜲㕦㈵收敤㜳㙢晡ㄳ扦晡搹捡昷捡捦晤昴挶昶愸㍦昵㠷敦晦昹攸昸㍦づ扤昷搷扦晦攵愵㥢摦敡扦㍤ㅡ㑣ㅤ㥢㝤攳㡤㠸晢㑢㜷挶㙥昲愶ㄴ扥晣晣㤵搲㠵愷㘷㥦㍦晣㡢㝦㑦づづ扥㤳㝤㘶敡攴搸㠱慦㡤㡦㝦㌷昰攱ㄷ㤹昷慥㙤㠴晡挶㜶㈶㕦捣扥攴㡢㝣晤〸㜳攳㑦搷〶㍣攸㠵㕥换㠳㠱愲慦㉡ㄲ晣㥣挸㔵㐵㠵慡慢㘶戹昹〹ㄱ㔲㔷づ扥㈱㥥〲㈱摢戱㈳搸㐰㥦㕢㜹搹挰㝦〰昰慦㑡㠹</t>
  </si>
  <si>
    <t>㜸〱敤㕣㕢㙣ㅣ搵ㄹ摥ㄹ敦慥㜷㝣㈷㜶ㄲㄲ㈰ㄸ㐸戸㌹㕡攲㤰㐰㔲㤴〶㕦攲挴攰挴㑥散㠴㈲㑡㤷昱敥ㄹ㝢㤲㥤㔹㘷㘶搶㠹㈹㠵㔴愵〵搴㔶〸晡搰㐲㘹㡢㘸㠵摡㤷㑡敤㐳〵㉤㔵㔵愹ㄲ㔵〵㔵ㅦ㔰愵㍥㔴愲愸㙡ㅦ愸慡㐸㝤愱ㄲㄲ晤扥㌳戳扢戳扢摥戱戳㠱搶愹㍣㡥㑦捥㥣晢昹敦攷晦捦㌸愶挴㘲戱㡦昰昰㝦㍥㜱㘶慥㥤㕥㜲㍤㘱愵㐷ち昹扣挸㝡㘶挱㜶搳㐳㡥愳㉦㑤㤸慥搷㠲〶挹㡣㠹㝡㌷㤱㜱捤㐷㐵㉡戳㈸ㅣㄷ㡤ㄲ戱㔸㉡愵愹愸攷㈰晣敤㈹扤㘸散搵ㄱ㐷㌲㌳㌲㍣㌹㝢ㅡ愳㑥㝢〵㐷散散㍦攵昷㍤㌰㌸㤸ㅥ㑣敦搹㜵搷晥昴慥㥤晤㈳挵扣㔷㜴挴〱㕢ㄴ㍤㐷捦敦散㥦㉡捥收捤散晤㘲㘹愶㜰㐶搸〷挴散慥㍢㘷昵㍤晢〶昷散摤㙢散摦扦慦〳㔳挷㡥㡤っ㑦㌹挲㜰㍦愶㌱ㄳ㕣昲㥥㔱㤱㌵戹㌷㈱ㅣ搳㥥㑢㡦っ攳㕦㘸晤㜸扢㍢㍤㍤㉦㠴挷愹㠵㈳散慣㜰㌵㜴㙣户㠶㕣户㘸㉤㄰㜸㥡㌵㠶慤㘶㜵搷㑢㔸㈳㈲㥦搷慣搲愸㈹㙢ㄲ戰换敢㑢ㅤ搶戴戰㕤搳㌳ㄷ㑤㙦㈹㘹捤㘰愰㕣愷㜵搲ㄵ㈷㜴㝢㑥ㅣ搳㉤㤱戰づㄷ捤㕣摣㝦㘲㉤户㤴㠶〸㉦㑣㙥㍦㍤攴㕡㈳昳扡㈳㔷攴ㄲ㌰ㄱ㙤挷㥣㙣㜵摢㥢ㅡ㡦换愵换ㄹ㌸收㡥挶敤㔰㜳㑡㜷捡㉤〷ㅡ户っ㌶㕦扤㠲㍢ㅡ户て挱愸扡捦㙤㡤晢㐸㔰㔶户㔶摡〳晡㤶㄰挵㘶戴㈴㤳㔶㈶㈹㈶㐴愰搶挶愴㥤㐹〷ㄲ㈵晥㉦㜰㐹戸㈳慢搴㡣慥㘶㘶搵㑣㔶捤攴搴㡣㔰㌳㠶㥡㤹㔳㌳昳㙡挶㔴㌳愷搵捣ㄹ戴㈹㍤愹搶㔶㌵㜸昶㝥晢扡㙦敡晦㝥㘲晣㔷摦敦㝡㜳摦攸戹昷㍢扡搰攸㜸戰愸㔱㐷㍦〷㔲慢㔰昱敥昴㉥晥慣捣ㄵ㘰ち㘳慦㜱户㌱㌸㤸摢扢㑢扦㔳㑦㜰㕢ㄱ挸慦㈲㤴ㅥ戴敤㌰ㅥ㌰敤㕣攱㥣挴摤戵挳扡㉢㉡㠰ㅢ〸敡㠶ぢ㐵㍢攷㕥戳㝣攵戴愷㝢㘲㙢㙤㕤㘵㤰扡㙥搳㘰㉢攱捡昹戶搵㜶㍢愵攷㡢㘲攸扣改㔷㕦㔷㔳㙤㑤㌹㠵搹挶戵㘳㡥㌸㕢慥慤㕢搱㄰㠴摡愲ㅣ扢㙥㤷㝥㤵扦慥晥㤱昹㠲㉢㙣戹扣〱㙢捡捣㥥ㄱ捥戴愰㐸ㄴ㌹戹搵㡤慣ち戸㝥㘰搲挶㐶挱慤戹ㅢ挳愵挶愱昳ㅥ㤸㔹攴戰摥〵攱㜸㑢㌳晡㙣㕥㙣慡㙡攲捦㠹㡡㉤㔵挵㘳㠵㙣搱ㅤ㈹搸㥥㔳挸㔷搷っ攵ㄶ㜵㐸㥡摣搱㐲㑥挴攳㌱㈹ㄴ㈰㜰㕢㕡ㄴ㈵㜶㝢㘳㕥㤰㠸〸愱㤸㡣㝣㜵㌵搹愵㑦㘰㜷搸㐵㕥㤰㈶搵敤㉢っ挶昵㑡ㄹㄳ挱㠱愱㍤㔱㝦㜰搲㕢㔷ㄸ戶㡣戹㑦戶戱慡昶〶扢㍦戴㈸㙣敦㠸㙥攷昲挲㠹搴㝥ち㔷愴㜵㈳㐹㕣㠴㐰㘸〸㍤慡㍡攵扣戲㤴㌸㘷收扣昹攴扣㌰攷收㍤㤴㐱㐳愶㔲〴㙤摤愳㕤㠵㈲㙤〳㤳㕥㈴㙤㙤戱㘴ㅦㅢ㈵摢昰挴ㄲ㤴㑥ㄱ扣㕣㈵挸搹慦㡡㤷㍢㡣㌱㌳敦〹㕦㈸㜷ㅢ挰㠸慦搵㈴晡㍡㐹愲㡥㥥昵ㄵ㐶㥦㌱〲㉡搵㑤摢㕢慡昰㙤ㅤ㤷昸㐴戴㉥ぢ搶㥣㉣愰㈸愸㤶〷ㄱ扣〶愲愹㤱〶搱㡤㐳㐴㐴㌶㠸搰散ㄸ戹㥡挸搸㍥㐲㐶愰㝤㤸〸搹㝡㔷㘳ㄹ㐱㘲慦㈷㔲㜶㙡挸㡦敢搲㙣㌹㕢摥㤷㘶ㅢ〱㌸㙤ㄳ㤳捤㑣慥㘶戲〵㠹昲㌷㐸㌸㑡㌹攴慢ㅦ敤ㅡ扣㙢搷㌲戹づ〹攴㤳㐶㤹ㄳ㠸㉡摡㔰慢戱㈳搹慥ㄳ㜶戲㌴㡡㝤㔱㐴换戸㙣㘷㜶㕡ㄲ搱㠱搵戹㌶㜴㙤㕣敡搸㥢ㅢ搳㘶㜸㍢愴挸㠸愶攱扤慥搰㌴っ〸㌶㙤㔲㙦㕤㡦慥㕡㍦㤳ㅢ㤰昸㡡㠵挶敥敡慣㜹㥡㤳㔷㠴㐹攴ㅢ㐲㑤㉡昷㠰㠸㘹晥㐷〸戸扡愳换扡晤㑣㔳㜰挰戸攲敤攷㥤㡤㜹㍢㐰㝡㡤捥㕣搷㌹昴ㄵ㕤愲〵㝤㈳搸㑢昹㜳㐳晤戲ㅤ搵摡づ㈶㌷㈳愹搱㉦㍣㜹㕦慡㤷㐰㥡挴㔶〸㜳ㅢ攸㜱㤱ㄶ敥捣搲㠲㤰摡愷挳㤸搱㥤㌹攱挱㝢㌱㍥ち㍢戸攰㌸㈲㡦〳㙤㑥ㄶ昰散戲戹扡搰ㅤ㜳ちㄶ换搷敤㘳昷㡡㔰っ昱戸摡ㄲ慢戱㡦㈳散捣㤰扦㈹㐴㌹搴扦㜷㌶ㄶㄲ愱㑥搵攴挵㝥搱㘷换㜵㐹搲㠴㈴戹ㄵ㘰搵㙥㐳〲㈹愱晣戱愱㐴ㄹ㘰戳㥤戲㔹戵戵㑡敦㕥挴挹愴挶㝦㔸㈷㐷摡㝤㘷敤㌰㝣〷㙥愷㌵㙤㕡㘵㘱搱㙥㑤〹㈷ぢ扦㠲㤹ㄷ㙤扥㑢㤶愲㘶㕤㔶㕣㈱戲愲愵愵敥㉣ㅤ攱㕢㤳㜴㔲㈳㈵㈲戹㍤戲㌲攲ㅣ㕥㈱㉡扡㈰㈹㔴㈲摣㐲㘵〹㐴捡㘳摢㜵ㄱ搳㠴㠸㐹〳㜰摡ㅤ㑣㜶㌱ㄹ㐴㤲昸㍤㈴捤㙡〱捦㔰㔸敢㈲摤搹㤹㑣㉣㐵㌴㐸昷攰摢つ㠵搵ㅥ㑥戳㤷挹㕤㐸㙡捣ㅦ㍡ㅦ㈳〸㔱愲㍣㐴㠸戴㤶㌴攳㤴㈹捥㤱〶扡っ〴㤵㐶㡡慥㔷戰ㄸ㔵敡㌴㐶ぢ挷ち摥愸改㉥㈰ち搵㙢〴㤹〷收㠵つ敡㜲㘰晢搴㤴ㄵㄶㄶ㐴㑥㌳愶ぢ㐵㠸戶昱搱戵㜰㈸挷晥㘰㑢捡㜳戹慡攰㘹敥㙣㡣㈱ㄴ㜹㈲㠶慦㤵㥥搸㔵㜹扥㜹攸敢慥㐰㜴挶昴昲愲摤昰㤹㡥昹㤴〱㈸㈲㙡㤰㙢㌵㘶收ㅤ㈱㐶㍢㡤挳㡥㤹换㥢戶㈰㌲㘰㘳㌲㔰㌷㈱收㄰㈱㤸㉡㌰晥㔷戰㍢㡤ㄹ㐷户摤〵㥤挱挴愵つ㔵㙦㌲㈴㤲㌰㠶㑤摢挵㌴ㄲ㡢捣㜷ㅢ搳昳㠵㜳㠸搶ㄶ㉤晢戰扥攰慥〹慣㤰攸晤㐷愲㐶㔱ㄵ㔵㔵㔲㙡慡㔹晣昰㐰ㅥ㡢敤挶㙦㥣㠹挴㔵㉣㐱㝦㜹㠴昶愶㕤ㅦ挴㘷㘸愷㜳㑤ㅤ㠸ㅣ㤵ぢ㕢㈲愵㌰㌹㔵摢挷㍥晢㤱摣㜷昸攴㜸㈵㉡㜷㔹昱敡〴㍤晣ㄱ㌲㕥㤲㐵㌹〸㐲晦㕣㤷㑦㉡㉣㈳攵㠰〳㠱㜱扥搵㤲㕦㥢㈱摢㤰晡扡㉡搹㌱㐴㤱㍡㡣〹㝤㔶攴ㄱ㡢戶㜴慦换㝦愱ㄹ㙢改㜹㌷愸ㅢ㈹㔸㤶㑥搲㈲㔹㑥㘷㜵㔲昰㔰搱㉢ㅣ㌵㙤捤㐰㈲改㉦㈸搲捦愳㐸㍦㉦㡢㍡㡣ㄳっぢ捡㍣挷㉡捣改㡥改捤㕢㘶㌶挵ㄷ㠶敥搶〴㑤㠲挹㈹㜹㑢㑦㐹㘶昴搷㔸昳㈷㘱戲戹㘹愰㍢つ㌹㑡搰ㄱ晤愰㕣㔵㐹攲㐷㘹搲戱〴〱㈳扤愴摡㍤ㄸ㉤㈱㙦㐶㐰攴挸攷㘲改晥挵挵㈷㔰攲晢攵㠸昵〸ㄲ㠱㐷㌰㈴攴改摥㑥ㅡ㈷㙤搳〳昶㠸戱㌱搳ㅢ㜵㠱㜲㈴挸捡攳敤㔶㠹搵㔰愷㠱戲㔶戸扥扥慡㑡㑤㙣慢慦て敢㡤敤换㔴晢ㅡ㈵愴㐸㔶㙡㈴㌵换㌲㙢㕣㑢慡㐶㤱㡡扢愴㙤㤴㈸户㘹〵敥㤴㈲㤷愱㤸㈴捤挴戴〳㤲㔰㄰攴㈵㜵㐰㐷搱㕦ㅦ㑤ㅥ愱㘸つ㙤㠰㌶敡㈹扦慣㌳〸〷㡥攳捡㐹㑥戴〵㙦攰敦慥㈰㍢㔹昴慡㙡昴昳扤㐱捤㔰㍥㍦㘹挳㑡挸敡㑥㙥㡤戰㌴昶收㙢ㄸ挹㥤捤㙡㝦ㅦ扣㈱㐶っ搸㤰㈱㤱〸㍦㌰搸㄰捣ㄵ㡡愶搲㍡敢㈴愸换挵㈹扥ㅤㄵ扡㉤㌱㌰敤攵㐶挵愲㌴挳㉡㤶㝣慦散㔰㍥㉤㑡㌹慡ㄹ㐳戳㉥㔴扡㐷㌹ㅥ攴㈴㠳㙢挶〹扡愵㜰㠱〱㘲㌷挸㑤㘵㍤㠴㜵换〳昰㘴戰㜶戰〳㠸昸㘱ㄳ㕡㘷㤴愰挹〸挲慤摥〴㜹愷㐹㡣㐲㤰ㅡ昲昹攷㐱攵挵ㄷ昸晣攸㘰慣㤴〹㤸㠸愱慥〸敢〱挸つ㐷㈵挹㐵扤愵㘰戹㉦搹愴搰敡㈸㤵搱挴攸愴挹攷㜸戸挱挳㌸㔶㌷搹㈶㡦㍢㙥㥥〹㙤㥡㕦敡㌲挶敤㙣扥㤸ㄳ㔲ㄵ㤷㘴戵搴挸㙢〲㕦昲晡㥦捦㑤ㄱ㜰〹㠰㌲㡥愳ㄴ户㑣㈴㌵㙦㜷㙢㥦㐶㜷㈹攴㌰㠶㉦摢ㄸ㝣㡣㜰换挹㘰㔸摤ㅤ〵摡㠷ㅢ㉡㤷ㄷ攴挵㌹㠸戴扡㈲捡戲〹摣挵㉢㐷㤰㈵户㠵㥡㑤ㄴ㈶ち戴搹㐳㐵㐷㑣扦㘸㑤攰〸晢昴〵㕥㌲〹㘳愴㐹敥攰㈰戱㡢㐱㘴昷攲ㄳ昲㌵㜶昱㘰㘰㝣㈸㡣敦昲ㄴㄴ〳㔴挱㐸㌴戸搵㡡搵慤㌰昲㑢换㕢扢ㄷ㠹挲㄰㌰つ㕡戴昴つ㥣㘱攴㔷㌶㜰ㄸ㡣㡣㠸㡥㠶〳愹㡣㔱昶挲㘱て愴㠱㥢㜸㤰㥥㈹㐰〹㜹㝤昲㔲㔸改㕥攲㠰㠵㈳㔰挱搹㔴㔳㌸愵㝢戸晡㘲㙦愹㈹ㅥ捡攵㘸敥挲㍦户㈶戰㡡㙢ㅢ扥㌹摡㔷㜳㈱㑢敥㠹昶摤㑤㌵ㄵ挱㐵挱摤愳改㈳扡㤷㥤㥦昶㤶晣㑢㕢捤㤲㐴攲㤷昰㐷㉣㍢㍢㙤收戸捤㑢愸㡢㠴㝤摢ㄹ扢㜰捥㤶敢㑡戸扣昱㐷㉢㔶㙢㙤攵㈲摢㘲ㅦ攱㐷㍥㙡㉣昱〶㐶㕣捤戲㌹㐰挵㐱挲㜱攴攳㑢㠳㝥攴㈳攸〴戶㝢昹挶〰改愴慦㠶㑥愴㈰㔸㈷ㄴ㝢敥㘳㈳ㄴ攵ㄷ㐰㉢㠹挵㍦㤲〳收慦㠲昵㤵㥦愳㠴〸㤷㈷㉣ㅦ㜵㌷㐴愳㑥ち昲攰㝡〷㉦㠳晣晦㘰愹挴捤换戲搳㝦㠱㤹㤵搷㙢㔱戴㡤㈸㝡㉤㐰ㄱ㘰ㅤ㐸晡〴〳戱㤷ㄴ昲收敡搷㡦㥡㥦昸戵摥晦攱㔱昳㍥㔲〷ㅥ㘹㡤㈱愸戶ㅤ昹戲㌱愰搶ㄹ〳㍢㔰㉤㡤㠱晢搹㠷昱㝡摦ㄸ〸扣ㅤ㐷㔱戰戲㌱挰㈸㕥㠴挹ㄷち慡㠶ㅣㄸ㍣㙢㙤戲攸〹㍢㠲敢戵挲㐵攴ㅥ敡挹ㅤ㠱敦㘹㜳㝤昱㤴敥攸搶ㄶ㔹㝥搸ㄱ㔰㕢捥っ敥㙢换㉥散戱㜵搹ㅡ搹㘹ㄹ慦㐴挹㥦扥敥㌹㔹摤㉤㜵㘰捡㝦㝣㐷扤㤲㔲㤲㤷攱ㄳ㔱㜸㐲㠸㝤扥敦挷㠷晦昲攸㤳〷㜹㉦㉤愰搵〴〳挱捤〴攷㘹㌹㈰㝣ㅢ扡ㄲ戲㤱㥦摦ㅣ挵㠷㐸收㐲㕥っ敢㡥戴㜷㕣捤㉡㘵㝤挲ぢㄱ愶㑦㝣㙢挱㤸挴つ〷摦㤸㑣搷㌸㌶攵攷㑢搲ㄹ㤸づ㉤㕣㝡敦㑡〱㐲愵愱捡㙡搲慥㑣晣ㄴ㑡攷ㄲㄷ㔲㙤て昲㝣挹㐷㔱㝥㔲慢搵昶㔲慢㐹㕢㐳ㄹ㐰㡢㤲㤴㔲敢愵ㄴ㐳晦㔲㑡㑤㈱㤳㐸㈳㠹㠸愱搵〶㜳㜹昲㕦ㄷ〲愲㝣扤慦挹㑦㔵〰㐵㘰戱攴㜵㙦昶散㑡慢戳愴㥡ㄸ㤴㤵愷㡦攳挸挸㘳ちぢㄸ愵㤵愵㈷㤰㈹㍤㠹㐱攴㔶敤㜸攲㈴㥤㤶ㅦ㘲昳ㄹ㍢㘱搱慢搶㘶ㅤ戲㡢戸攳〱㍤㤳㤴ち挳摥挰㘲ㅣ㍤㘵㌴捥㙦摡收ㄷ㌱敤昶戳攵㑥敤㐱ㄵ㜴㤶扤〵攷㑦㠴昹昸㍤㄰敢〷㉡㐳㙦慣慤愱㡥戳㕢戱㐱晥挲晥摡ㄶ挱搸㤸㤵ㅣ〳〹扢慡㔶㈹晦ㄲ昸㌴扡㐸㝢㕥搱㉡㔹捥愵㈸㡣㐶㤷㌸慢愵㥥戳ㄸ愷㤶㥣㌵挳搶っ㔸㔷改晦㔳㈸㔸㔱晦㉢㡣戲㐹㤴㍤㄰㘴昸㤲㘰愴㘴挵攰っ㈱〲ㅦ㌶挲㌴昲〸慣挹㉣㠳摢㝥㙥ㅡ㥦愸晡搵㔲㠲挳挳ㄵ慦扤〴㔱敥㑢摢戶扤愱〰㘴ㄴ㈸昱㐳㠸愰㠶晤戹攸晡㜳㙣昲㐱ㄴ昷ㅤ㌵戳㑥挱㉤ㄸ㕥晦㌴挲扢晤晣挲捣㠰捤㌳愴扣㕡㉢搴㙥〲㈴㍡ㅥ㐲㥦㘳㤳㄰搸挷㠴昷㜱㐵ㅤㄹ㐳㔸㕤捣㠲㕦ㅢ昵㠴〲㐹搴づ敥㔵挶昱愲㥥挷〷慡㤳昰㙡㝡㉣㕡ㄳ捡捥昷㉤搷摥挵㈰攸㜰ㅢ敢㝥㜸㝥㐴㍥㡤㌰㤸摣挲㐳てㄳ慥戵㌰愸㙥ㅢ散捤㘵换收扣㙢㙤㠹ㅦ〰愷慢㥢愵㥡㘴㌸㈷扦㍢㙥搳ㅥ㘶㡡㌸て扤愳慢㜷挵㜲戴㕥搰㜹昰搹㌶㕤㕥〳㜹㌸捡㔶ㄱ攷晥ㅣ扡㉡昷㌲挱慦㤶〹㌲㝣㔱攸捦扢㠷㤹㤷戱㉤㌲〰昲戱愴㡥愴㌱㔵㝦㜷㌹慡㔶㜸戴㈰ㄵ戶㈹摦㐱㍤愱攴敦㌶挷㌲ㅣ㌵攴ㄱ〲㜹㑤㈰㈹㍤ち㡦㄰㜲晥ㄷ搱愱㍣晦ㅣ㑡ㅢ捦晦慤㘵攷愷昲㤷晢ぢ㡦摦㔳㔲ㅥ摡㘹㔴㙢㘷㤸攴㤹㔸㐸㝡㑡㍡愴㥢㘲㤱戲㈶改〷ㄱ㕥㍦㠸㍣㥥㍦〴晦扦㝢昰敤户昸晣攳愰㈲〵㈱慡慡㜷㐱㐱㈸㜷昱㕣㜸ㄷぢ㈸㙤扣㡢㘷㤷摢㐵て㘵㈴㔷愲㌹㐸㍡㕢ㄴ搲㡡摣㤵ㅢ㘴㈴搶㈴㐲搹慡㙡慦㐴慣散㕢㐴〶㝤〹㜹搹㜷㌱挸昰愵愷搴㈵㐱㠸㐴㝣换㈳つ㈵摥㝤愴晢㈶改晢㕦㤳扥㝡㑣㔹㠱攳㜵㑤〸㠹挰㘵摥㔰戶㈷㥢っ敡㉢捦搴㘲㘸〷挰㔹愶㄰摦㌴㈵㐵ㄱ㤰捡搳戵㡤捦㑡搸愳㡡㘴攴㌷㈶攵挹挶㑦搵㌶㝥愵摣昸摤㔲㘳㔲愸㙣晣㤵摡挶て愱㜱㠹㈰㠳㔰㈶愹㈵挲攸㤵挷㠰搰〷搹㍣㕤㈷っ㉡搲㜶挳㉦愶〸㤵搱攲扣㔴愵ㅤ戸晦攱攰㤳攸〹㕣㘷挲慤て㐸㕢晦㉦㈳㡣攳㥡搳愸敥改昸攲㜹ㄱ昱㘵㐷㤳㙦散㥣㌴㈶ㅤㄴ戴ㅡ攳㉥づ㔷戹㌵㐵㈲戰ぢ攲扣㤴ㄱ㔰㡡摡㤰㔴㈲㙣挸ち㍣㑡㜱㌱㤵搷㐶㥡搳㈲㌲㤶ㄲ㔷㥥㉣㘳昶㐲挵戳慥㝤〱敢㠴扣㤴敢㠵戶㜸ㅣㄹ㍦昶搲挷愲ㅥち〲挹攵ㄷ㤰〱㤷㤳搹㠹晥攴ㄷ㤱㜴㤷晥ㅣ㐵晦愲昴㤷愸捡攳愵㌹摥摦扤㐵ち㜷㠴㝢㘲摡㤷搸攱㐹㈴㉤㜰搴㉡㍥㙣㌰搷㤷㔱ㄲ㥥㡢㠲㐳捥昵ㄴ㌲㥤㉤〹㉥㙤搵㌰攲づ㥡㔴㔸㑦愳慢挲㡤㜳っ敤㤹㈰挳㤷挴〵㈴昷㌴㌶㤱㜹〲㉥㝤戵㡦㔸㘶搵攷昹㠷昰戹晤ㄲ昷摡㠲扦㌶㤲㤰昶㝣㕣晤㔴㜳㘳㤱攴ㄳ㕣て㝦ㄷ〱攳换ㄸ㠷晢慡㤸㤶ㅣ㤱㝡㐷晢㉡ㄲ㠵㠸㈲搴戵慦昱㡤昸㤱㈰昹㝡㤰攱㡢㐲攴㕣㘰挶挱㍡戸ㄶ搹晤㔹㤶㐸㐰㈲㔳慤㈸〸㔰㠹搶攷㤰改㙣改收㑣㔴㍣敡㜹㈵晢㐸敥㤱㐷㍥攸㡥昷㙦㡤㝦收摥㡥ㄷ摥晤摤㝢捦扦昳搹〳㝦晦昰愵㤷摥昹敢昳㙦㝤昸挶散㠱㌷㕦㜹攵㌷昷㝤敦慤昷㌶ㄸ㉦慢㍦晢㘰攲攵挷〶捦㍣㜶搶㌸㜹晢攱挷ㅥ㍣㝤㝣㜰敡慡㠱㤶㤶搶搶㕢㝡㝦㝢昵慤㍤ㄷ捥扥愶晣晡㑦㥢㙤㐵㉥ㅥㄳ㔴㉦㠳㥢㤰换昸〶㌲㔸〶㔷晣㠹㉥㠳摢扤㠰㕦㈵ㅦ〰㙡ㄸ㉦㈹戸ㄹ戸〰㔹㜱愶扡愲晤㍦㍣昷㠷㌰</t>
  </si>
  <si>
    <t>㜸〱戵㔸㕦㙦攳㔸ㄵ户昳挷戵摢㑥㥢改㙣㘷㔹㘶㘱戳搰攵摦捣㐶戱攳愴〹㔲㤹㑤搲捥㌴㘲搲㤶愶戳㈳昱㜲㜵㙤㥦㌴㥥㜱散捡㜶㑡换ぢ攲ㅢ昰ち㕦㠰捦㠰挴ㄳㄲ㝦〴㐸ぢㄲ㈰戱㉢㈱㍥挰㍥慣〴㠲挷攵ㅣ㍢㑥攲㌶㤳愱㘲戹㌳㍤昶㍤昷摣㜳㝥攷摣㝢捦㍤戱㈰ち㠲昰㈹㌶㝡㔲换搱换㥢扤换㈰㠴㘱愹敤㌹づ㤸愱敤戹㐱愹改晢晣昲㠹ㅤ㠴㔹ㄴ㤰㤸㡤攳㐱㥥〵昶昷㐱㘶攷攰〷㈸㤴ㄷ〴㔹㔶㌲㌸㑥㑡攸慦㤰㜴ㄴ㥡戵㥡㐳㜲搲㙥ㅤㅡ捦㔱㙢㉦昴㝣㜸㔰㝣㍦㥥扢愳慡㈵戵愴㤷㙢㡤㔲昹㐱戱㍤㜲挲㤱て㍢㉥㡣㐲㥦㍢て㡡㐷㈳挳戱捤㙦挳攵㠹昷〲摣ㅤ㌰捡ㄵ㠳敢㜵㔵慦㔶晢㡤㐶㝤ㄵ㑤ぢ〷敤搶㤱て晤攰㌳搲㤹㈷挸搵㕤㌰㙤昲つ挰户摤搳㔲扢㠵晦㘷昰㤷搰愲㘵㥢攸㑡改戰㐷敦扤〱㐰戸㠲㌳㔷㔸昴ㅡ㈱㕡㘳㝢ㄷ㈶㌸㙤㜰㥣㘳〴戸挱㌰戰愳愱㝢攸摢攰㠶㥣攲慢戰〱て㜶㜹〸挱ち扤敤〳户㌰㉥㜷㔸ㄴ㈴㉢ㄶ敦㈱〴〸ち㘳摥戱昷扤㤸㤱ㄶ摡㍢㐷㤵戳㐲㌱攳搶昰㘹〰挷摣㍤㠵〳㍥㠴晣昰昱挸戶㜲戴ㅣ搹㑣㌶㈳㘴摦㥤攷㘶〴㝤敡攰搴ㅤち戶㍡㙦挶㙣㘰摡慤敤㔲捡㙢戲㈶㡡攲扣扤戵捦㠳㐱挸つ〷ㄶづ㡡㉢攳㙤ㄹ㠱㐷㙤㡡㐴㘴㈹搶慢挸昸㕣㔶ㄴ愲㐲敥㕦戸愵㘷挵㘹㐵㌲㡣㘷㤸㤱㘱㘶㠶㔹ㄹ〶ㄹ搶捦戰搳っㅢ㘴㤸㥤㘱捦㌳散〵捡㈴㑤㕥㕡捡㡣摢摥㡦㉥㝥昸昱摦晥㝤昰搳摦晣㕣昹敥㉤昱㜲㤵㜴ㅤ戵㕢晢攰㥣攱ㅡ㝤㔶扢㡤㝣戹搹㌲㤴㜰挶〶㍢㠶㔳ㅦ〲摡愲㕤〸〷㥥㠵ㅢ攸〸㌷㡡㘷㥤㕣㥥挱㉡敢〱て㍣㤷㍢㜶㜸戹挶㘲㠹㕥户搹ㅣ㠵摥敤㘹㌷㥥㄰㈴〲扢㘹〱散㕥ㄱ攸敤昵㐸挳㝡愲〱扢捥搹㠰㑦收愷㠷㜷慦て户㈰攴㠵昱散摤㤳㠳ㅥ㥢〵ㄴ㌳㐸㘱㑡㠴收㈴ㄶ㈳㤱愳㠱㝤㉢㐱㄰㜹㤴搸敦㌵㔳㜰㝡捤挷㝣㌸㥣愰摢㝦ㄶ〹㈷慡愸㍢ぢㅥ晢戳㤶戰ㅢ捤㥥㔸敡ㄲ搴㠹愵㙥㙡㙥慦㝢挵㔲㈴㍣戵㤴㤶摥㝦搶㑤㕢㡡㘷㈷攲扢㈷捤㈸㉣搳㈰㘰㥦㤰捥ち愴〳搹㘴㈹晢愴〱㠳㌴㤵敦㕥㔱㠸晤戴挲㉥㑢㉢散㕥㔵搸㡤ㄵ㔲っ㠶㤸戸捣收㜱愷摢摣愴㑣〱㍥戸㈶〴昷て摤昶㠰昲㡣昵愵㔹㙥㝦敦㈲〴搷〲敢挸昷昰搴㠴㤷㈷㜴摣敦愶㐴㥡㜸搳㥣〳づ扣㤱㘲㍦昲捣㔱搰昶摣搰昷㥣昴㐸搳㍡攷㘸搳敡㝡ㄶ〸㔱㌶㑢㡥敦㠲㘷㌶㉢㡡㠲昸㡤㜹改㙢㝣愲㑢搳昳戳攷㡥㠶㜴摣敦㉦ㄲ㥦㌹㘲㜴收㐸㕥㤴昱㥦㈴㑡昴晦晡㈳㘶㑢攲㥤㜱㍥㡢㔲昴㍥㜷㉤〷晣㜹ㄹ㜰㜲昵㡡㤴㜹挵晣㍦㌱戹摤挰〱扡㠸㤷捥戹㌳〲挶〴㤹攰㔱捡捣晦〳戵摣挴慦敢㙡㔰ぢ㘶㜴㈲搱㌵晦㤳ㅦ㔳晢搹㐳㌱㜹㐹㥥搷ㄸ㉦ㅤ昸㝦㐸㈶挶㤲攷㑢㙤㑣〴㤶㤵㌵㜴㙡㜹㔹挸㔳愰㙥㝥搳㔱㌴㤴攸㡡挵㠲㈵挸てㅦ㜹㝥㤰捤捥㕢搹晦敥攲愳㥢㔳㔹㈷㔲㐰㤲愳㡢㙥愱㌲㐲扤晣挴攳搶㈳㑥㤵挹搲戸挴㤲摢摥昰㡣晢攰ㄷ挸㙣ㅢてつㅥ挶㜳ㅢぢつ㤹ㄸ㍤㉣攵㜲〴㔸㝡㥦昶㑡㠰戵㐱㔶挸攷㔷攴㜹戶㍡㠹慥慤㌹愵㘲攷㥡晥㡦扦㔳㝦㐸㝢㜷㜹㤹戶㥦㜲㥢挸〶ㄲ㤱慥㙢昲㠷〴昰㤱〸摣挱㔷攵㌵㈴㈲慤〴㙤㌱㘵ㄳ㐹搲㐴ち㐶㌲㡤㐶挷㝡敦攲慢昲㍡ㄲ㤱〲㌵㐷攰㜳㈴昰〶㤲〲㐱㈰㐴戲㑣搱㤵㘵㉡昶㘴㤹㔶㑥㤶㐹愳㑣戳㠵〲㠱㈴㌱攵昳㐴敥ㄱ㜹㤳挸ㄷ㠸㝣ㄱ㐹㠱愰㔲㉢㄰㕣㙡㠵〴㘹㠱攰㤰㉥改㉤㈴敦戴㕢敤㘳挶ㅢ㝡慤っ㘵戰戴戲慡㙢ㅡ㙦搴ㅢ㌵慤㙡攸㔵㔳㠵㡡搱㔷ぢㄱ㝡ㄴ㔷㡡㐸ち㠴㌷昲晥㙤敡ㄱ昰愸㔷挴㤷㍣㈱晡捡攲扣㐴昵㘲〷ぢ㜵㐲戴捥ㅥ㍦敤散㘲戹㘰㝡㔸慥㠳㤵㡦晡㔸挸㘳㔶扥挸㌳ㄷ换挲㈵收㝡㔸㠳昲搵㠸㜹㐶昹摡つ㘵〶ㄷ愶㌳戲㈰挷ㅣ㝥扡挶㉣敦挰ぢ㜱㐷㠳挹㠳㌰㔵㕦慣戰㑥㤰攴挲昵㐹攱ㄱ㈷搳㌵昶〴挵㡦㠰扦攸㤰扤搷㈷挳㕤敥㡥戸㜳㠸㤰㝣摣㠹户㔹搳㝡㍥㈲㐱摦㐴摢戶〳㜷搲㥣㘸㙢扥㌶收㈵㈸㈲收敡㤸㜹散㡤㕣㉢搱ㄳ㜵愲攱㡤㘴ㄸ㠲搰挷㠲扤㙢扢搷㔸晣〲挳㑢〱挶㐳㌶㈶㔱搱㉡㘳搹㉡㡢㌷挹㤵昱ㅤ㈰㡢攵㐵敢㜳搵搵攴昲㤰愴㠵愶攲㘹㤱㘷挹っ㔹㤲㈲㡢搲㤷ㄱ㜶戱㙥㘹愰愹摢㕣搵㙡㥡㕥㉦搷㜸愵㙦㠰㙡㐰㑤㔵愱慡㜲㑥慥㐹㕢㐴愳攴㑤捦㡦昰㉥愰晢㠰㤸搳㤶晦㄰㔹㌷㜶㠱〲㤸扥㙥愶ㅡ晦ㅥㅤ㜲敡攷晦晡慡敢攷㡡㥦㡢搴㤲挲㑦挶攰㍦昹㠱㐸挷㤴㑥㠷㈸㝤つ㘹㤱敢晤㉡慦㔶㜹慤㘲ㅡ扡㘹㘸㐶戹㕡搱敡㠶㔶慦愹㜵愸昵㉢愴㔹晡㍡㤲捤慥攷摡㈶晦㙡㔰㙣攲㝥攴愷㔰㝣㠶〴〷愲㈶晥攵㙡㤰戰晦愹㈰晥ㄹ㈹〵㉡㤱ㄳ㠴愹㤷攲㥦㜰㠰㍣㥤づ搲摢っ㔶捡㈶㌱搶㜷昱慤搸搷昵戲㔶㌶っ㡤昳㡡づ摢慡㔱搶㔴つ㙡扣㙡㥡㡤㍡搷㠱ㄲ㤴㐴㠵晦㕤㍣㐷㜸㔰㝣㥢㍢㐵㑣攳㔶愹ㄸㅤ慣昱昶ㄵ挴㍦愲搱搴㡡㘲ㅦ挱晥〱改㑢挱㝥㠰㠳ぢ挱㔲搶㡢挱㙡〴戶㕥敢㌷㙡扣愱攱戶敡敢㠶づ扣慥㘲㤴㙢摢つぢ捣㥡戹慤㔳㑥㤵㉡㐸㤴㈷㥥㠹㌸摢㐷㥤〹扥摦愳慤㌹昸㝥户〸摦㙦㕦㠵㡦ㄲ㜲㡣㙦㥢昰搵㌴慤摦㠷㡡㔶攳㔰挳㍤㔰攵㡤㍥㘶摥㙤㕤敢㔷㡤㝥㔵搳改㜰㑢㜵㈴ㅢ㌱扥愷㉥っ捦ㅣ敦㜲㠸愹㘷〲昴搷昳㠱晥㙡ㄱ搰㕦扥〲㘸扥㠸㐶攷ㅥ慣㐵扦愰改ㄷ攲收戰ㄳ攰㈷〴晣摤㜹攲㌵㈷扦攷㙦㐷㈹づ昹昷㤳慡攳㥤㈹愷㘹〴昸戵㈱㠴㘴摡愱㍦㤹㜷㙢㉡㠵戹㜴㜳摡愳㜲ㅢ㉥㐲扡っ敥㑤戹ㅤ㌷挰搲ㅤ慣㐴㘳㠰〹㈴㤷挹㡡摦㥡㤷攵㘶㍤挱㝡晥晡㐷㤲晢挹攷㄰㕡㠶㝢㜳捡㠸㤶ㅤ㐶㤵㉦㡤㡢捡㕢㐸愵ㅤ㈴慢㍢㕢慤㉤戵昲捤慤㐷㕢搵㜲晥ㄷㄸ敡晦搱㝥㍡戳㤰㌵㙡换捡㐳愴攲摢㐸挸〶戱㜲挴㔹㠴㤴㌶晣搲㤰㜱晡㔴㈶て㤹〳敥㘹㌸㤸㝣ㅥ挳戲㑣挶敦㘳敦㤱㈶晣愳戶晥ㅥㄲ戲ㅦ㔵ㅢ㉢晦〱慤㉡搸㠵</t>
  </si>
  <si>
    <t xml:space="preserve">Monica’s Bakery is a rapidly growing bakery in Albuquerque, New Mexico. It opened in March of 2012, and Monica has kept careful records (in an Excel workbook) of the sales of her three main products: French bread, Italian bread, and pizza. With these records, she can better predict her sales, control her inventory, market her products, and make strategic, long-term decisions.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</si>
</sst>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7" formatCode="&quot;$&quot;#,##0.00_);\(&quot;$&quot;#,##0.00\)"/>
    <numFmt numFmtId="8" formatCode="&quot;$&quot;#,##0.00_);[Red]\(&quot;$&quot;#,##0.00\)"/>
    <numFmt numFmtId="44" formatCode="_(&quot;$&quot;* #,##0.00_);_(&quot;$&quot;* \(#,##0.00\);_(&quot;$&quot;* &quot;-&quot;??_);_(@_)"/>
    <numFmt numFmtId="43" formatCode="_(* #,##0.00_);_(* \(#,##0.00\);_(* &quot;-&quot;??_);_(@_)"/>
    <numFmt numFmtId="164" formatCode="_(* #,##0.0000_);_(* \(#,##0.0000\);_(* &quot;-&quot;??_);_(@_)"/>
    <numFmt numFmtId="165" formatCode="mmmm\-yy"/>
    <numFmt numFmtId="166" formatCode="_(* #,##0.0_);_(* \(#,##0.0\);_(* &quot;-&quot;??_);_(@_)"/>
    <numFmt numFmtId="167" formatCode="_(* #,##0_);_(* \(#,##0\);_(* &quot;-&quot;??_);_(@_)"/>
    <numFmt numFmtId="168" formatCode="_(&quot;$&quot;* #,##0_);_(&quot;$&quot;* \(#,##0\);_(&quot;$&quot;* &quot;-&quot;??_);_(@_)"/>
    <numFmt numFmtId="169" formatCode="&quot;$&quot;#,##0.00"/>
    <numFmt numFmtId="170" formatCode="0.0"/>
  </numFmts>
  <fonts count="23" x14ac:knownFonts="1">
    <font>
      <sz val="10"/>
      <name val="Arial"/>
    </font>
    <font>
      <sz val="11"/>
      <color theme="1"/>
      <name val="Calibri"/>
      <family val="2"/>
      <scheme val="minor"/>
    </font>
    <font>
      <sz val="10"/>
      <name val="Arial"/>
      <family val="2"/>
    </font>
    <font>
      <b/>
      <sz val="10"/>
      <name val="Arial"/>
      <family val="2"/>
    </font>
    <font>
      <sz val="8"/>
      <color indexed="81"/>
      <name val="Tahoma"/>
      <family val="2"/>
    </font>
    <font>
      <sz val="10"/>
      <name val="MS Sans Serif"/>
      <family val="2"/>
    </font>
    <font>
      <sz val="8"/>
      <name val="Arial"/>
      <family val="2"/>
    </font>
    <font>
      <sz val="11"/>
      <color theme="1"/>
      <name val="Calibri"/>
      <family val="2"/>
      <scheme val="minor"/>
    </font>
    <font>
      <sz val="11"/>
      <name val="Calibri"/>
      <family val="2"/>
      <scheme val="minor"/>
    </font>
    <font>
      <b/>
      <sz val="11"/>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b/>
      <sz val="11"/>
      <color rgb="FFFA7D00"/>
      <name val="Calibri"/>
      <family val="2"/>
      <scheme val="minor"/>
    </font>
    <font>
      <sz val="11"/>
      <color theme="0"/>
      <name val="Calibri"/>
      <family val="2"/>
      <scheme val="minor"/>
    </font>
    <font>
      <sz val="12"/>
      <color theme="0"/>
      <name val="Calibri"/>
      <family val="2"/>
      <scheme val="minor"/>
    </font>
    <font>
      <sz val="10"/>
      <color rgb="FF0070C0"/>
      <name val="Calibri"/>
      <family val="2"/>
      <scheme val="minor"/>
    </font>
    <font>
      <u/>
      <sz val="10"/>
      <color rgb="FF0070C0"/>
      <name val="Calibri"/>
      <family val="2"/>
      <scheme val="minor"/>
    </font>
    <font>
      <sz val="11"/>
      <color theme="1" tint="0.249977111117893"/>
      <name val="Calibri"/>
      <family val="2"/>
      <scheme val="minor"/>
    </font>
    <font>
      <sz val="14"/>
      <color rgb="FFFF0000"/>
      <name val="Calibri"/>
      <family val="2"/>
      <scheme val="minor"/>
    </font>
    <font>
      <b/>
      <sz val="12"/>
      <color theme="0"/>
      <name val="Calibri"/>
      <family val="2"/>
      <scheme val="minor"/>
    </font>
    <font>
      <b/>
      <sz val="12"/>
      <color theme="1" tint="0.249977111117893"/>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theme="6" tint="0.79998168889431442"/>
        <bgColor indexed="65"/>
      </patternFill>
    </fill>
    <fill>
      <patternFill patternType="solid">
        <fgColor rgb="FFFAFBF7"/>
        <bgColor indexed="64"/>
      </patternFill>
    </fill>
    <fill>
      <patternFill patternType="solid">
        <fgColor rgb="FFF2F2F2"/>
      </patternFill>
    </fill>
    <fill>
      <patternFill patternType="solid">
        <fgColor theme="6"/>
      </patternFill>
    </fill>
    <fill>
      <patternFill patternType="solid">
        <fgColor rgb="FF85A644"/>
        <bgColor indexed="64"/>
      </patternFill>
    </fill>
  </fills>
  <borders count="37">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medium">
        <color indexed="64"/>
      </top>
      <bottom style="thin">
        <color indexed="64"/>
      </bottom>
      <diagonal/>
    </border>
    <border>
      <left/>
      <right/>
      <top/>
      <bottom style="medium">
        <color indexed="64"/>
      </bottom>
      <diagonal/>
    </border>
    <border>
      <left/>
      <right/>
      <top/>
      <bottom style="thin">
        <color indexed="22"/>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65"/>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rgb="FF7F7F7F"/>
      </left>
      <right style="thin">
        <color rgb="FF7F7F7F"/>
      </right>
      <top style="thin">
        <color rgb="FF7F7F7F"/>
      </top>
      <bottom style="thin">
        <color rgb="FF7F7F7F"/>
      </bottom>
      <diagonal/>
    </border>
    <border>
      <left/>
      <right/>
      <top style="thin">
        <color theme="0" tint="-0.24994659260841701"/>
      </top>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top/>
      <bottom style="medium">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theme="0" tint="-0.24994659260841701"/>
      </right>
      <top/>
      <bottom style="medium">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8"/>
      </left>
      <right/>
      <top style="thin">
        <color indexed="8"/>
      </top>
      <bottom style="thin">
        <color theme="0" tint="-0.24994659260841701"/>
      </bottom>
      <diagonal/>
    </border>
    <border>
      <left style="thin">
        <color indexed="65"/>
      </left>
      <right/>
      <top style="thin">
        <color indexed="8"/>
      </top>
      <bottom style="thin">
        <color theme="0" tint="-0.24994659260841701"/>
      </bottom>
      <diagonal/>
    </border>
    <border>
      <left style="thin">
        <color indexed="65"/>
      </left>
      <right style="thin">
        <color indexed="8"/>
      </right>
      <top style="thin">
        <color indexed="8"/>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bottom/>
      <diagonal/>
    </border>
    <border>
      <left/>
      <right/>
      <top/>
      <bottom style="thin">
        <color theme="0" tint="-0.24994659260841701"/>
      </bottom>
      <diagonal/>
    </border>
  </borders>
  <cellStyleXfs count="9">
    <xf numFmtId="0" fontId="0" fillId="0" borderId="0"/>
    <xf numFmtId="0" fontId="7" fillId="4" borderId="0" applyNumberFormat="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5" fillId="0" borderId="0"/>
    <xf numFmtId="9" fontId="2" fillId="0" borderId="0" applyFont="0" applyFill="0" applyBorder="0" applyAlignment="0" applyProtection="0"/>
    <xf numFmtId="0" fontId="12" fillId="0" borderId="0" applyNumberFormat="0" applyFill="0" applyBorder="0" applyAlignment="0" applyProtection="0"/>
    <xf numFmtId="0" fontId="14" fillId="6" borderId="21" applyNumberFormat="0" applyAlignment="0" applyProtection="0"/>
    <xf numFmtId="0" fontId="15" fillId="7" borderId="0" applyNumberFormat="0" applyBorder="0" applyAlignment="0" applyProtection="0"/>
  </cellStyleXfs>
  <cellXfs count="160">
    <xf numFmtId="0" fontId="0" fillId="0" borderId="0" xfId="0"/>
    <xf numFmtId="0" fontId="3" fillId="0" borderId="0" xfId="0" applyFont="1"/>
    <xf numFmtId="0" fontId="8" fillId="0" borderId="0" xfId="0" applyFont="1"/>
    <xf numFmtId="0" fontId="9" fillId="2" borderId="8" xfId="0" applyFont="1" applyFill="1" applyBorder="1" applyAlignment="1">
      <alignment horizontal="right" wrapText="1"/>
    </xf>
    <xf numFmtId="0" fontId="9" fillId="2" borderId="8" xfId="0" applyFont="1" applyFill="1" applyBorder="1" applyAlignment="1">
      <alignment horizontal="right"/>
    </xf>
    <xf numFmtId="0" fontId="9" fillId="0" borderId="0" xfId="0" applyFont="1"/>
    <xf numFmtId="0" fontId="8" fillId="0" borderId="0" xfId="0" applyFont="1" applyFill="1" applyBorder="1" applyAlignment="1">
      <alignment wrapText="1"/>
    </xf>
    <xf numFmtId="0" fontId="8" fillId="0" borderId="0" xfId="0" applyFont="1" applyFill="1" applyBorder="1" applyAlignment="1"/>
    <xf numFmtId="43" fontId="8" fillId="0" borderId="0" xfId="2" applyFont="1"/>
    <xf numFmtId="0" fontId="8" fillId="0" borderId="0" xfId="2" applyNumberFormat="1"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43" fontId="8" fillId="0" borderId="0" xfId="2" applyFont="1" applyAlignment="1">
      <alignment horizontal="center"/>
    </xf>
    <xf numFmtId="0" fontId="10" fillId="0" borderId="0" xfId="0" applyFont="1"/>
    <xf numFmtId="0" fontId="11" fillId="0" borderId="0" xfId="0" applyFont="1" applyBorder="1"/>
    <xf numFmtId="15" fontId="8" fillId="5" borderId="19" xfId="0" applyNumberFormat="1" applyFont="1" applyFill="1" applyBorder="1" applyAlignment="1">
      <alignment horizontal="center"/>
    </xf>
    <xf numFmtId="0" fontId="13" fillId="0" borderId="0" xfId="6" applyFont="1" applyAlignment="1">
      <alignment horizontal="center" vertical="center"/>
    </xf>
    <xf numFmtId="0" fontId="0" fillId="0" borderId="0" xfId="0" quotePrefix="1"/>
    <xf numFmtId="165" fontId="8" fillId="0" borderId="0" xfId="0" applyNumberFormat="1" applyFont="1" applyAlignment="1">
      <alignment horizontal="center"/>
    </xf>
    <xf numFmtId="9" fontId="8" fillId="0" borderId="0" xfId="0" applyNumberFormat="1" applyFont="1"/>
    <xf numFmtId="0" fontId="9" fillId="0" borderId="0" xfId="3" applyNumberFormat="1" applyFont="1" applyAlignment="1"/>
    <xf numFmtId="0" fontId="9" fillId="0" borderId="0" xfId="3" applyNumberFormat="1" applyFont="1" applyFill="1" applyAlignment="1"/>
    <xf numFmtId="168" fontId="8" fillId="0" borderId="0" xfId="3" applyNumberFormat="1" applyFont="1"/>
    <xf numFmtId="43" fontId="8" fillId="0" borderId="0" xfId="0" applyNumberFormat="1" applyFont="1"/>
    <xf numFmtId="0" fontId="8" fillId="0" borderId="0" xfId="0" applyFont="1" applyFill="1" applyBorder="1" applyAlignment="1">
      <alignment horizontal="left"/>
    </xf>
    <xf numFmtId="9" fontId="8" fillId="0" borderId="0" xfId="0" applyNumberFormat="1" applyFont="1" applyFill="1" applyBorder="1" applyAlignment="1"/>
    <xf numFmtId="44" fontId="8" fillId="0" borderId="9" xfId="3" applyNumberFormat="1" applyFont="1" applyFill="1" applyBorder="1" applyAlignment="1"/>
    <xf numFmtId="9" fontId="8" fillId="3" borderId="0" xfId="0" applyNumberFormat="1" applyFont="1" applyFill="1" applyBorder="1" applyAlignment="1"/>
    <xf numFmtId="44" fontId="8" fillId="0" borderId="0" xfId="2" applyNumberFormat="1" applyFont="1" applyFill="1" applyBorder="1" applyAlignment="1"/>
    <xf numFmtId="168" fontId="8" fillId="0" borderId="0" xfId="3" applyNumberFormat="1" applyFont="1" applyFill="1" applyBorder="1" applyAlignment="1"/>
    <xf numFmtId="44" fontId="8" fillId="0" borderId="0" xfId="3" applyNumberFormat="1" applyFont="1" applyFill="1" applyBorder="1" applyAlignment="1"/>
    <xf numFmtId="0" fontId="8" fillId="0" borderId="0" xfId="0" applyFont="1" applyAlignment="1">
      <alignment horizontal="left"/>
    </xf>
    <xf numFmtId="44" fontId="8" fillId="0" borderId="0" xfId="2" applyNumberFormat="1" applyFont="1"/>
    <xf numFmtId="44" fontId="8" fillId="0" borderId="0" xfId="3" applyNumberFormat="1" applyFont="1"/>
    <xf numFmtId="0" fontId="8" fillId="0" borderId="0" xfId="0" applyFont="1" applyAlignment="1"/>
    <xf numFmtId="0" fontId="8" fillId="0" borderId="0" xfId="0" applyFont="1" applyAlignment="1">
      <alignment wrapText="1"/>
    </xf>
    <xf numFmtId="44" fontId="8" fillId="0" borderId="0" xfId="0" applyNumberFormat="1" applyFont="1"/>
    <xf numFmtId="0" fontId="8" fillId="0" borderId="1" xfId="0" pivotButton="1" applyFont="1" applyBorder="1"/>
    <xf numFmtId="0" fontId="8" fillId="0" borderId="6" xfId="0" pivotButton="1" applyFont="1" applyBorder="1"/>
    <xf numFmtId="0" fontId="8" fillId="0" borderId="6" xfId="0" applyFont="1" applyBorder="1"/>
    <xf numFmtId="0" fontId="8" fillId="0" borderId="7" xfId="0" applyFont="1" applyBorder="1"/>
    <xf numFmtId="0" fontId="8" fillId="0" borderId="14" xfId="0" applyFont="1" applyBorder="1"/>
    <xf numFmtId="0" fontId="8" fillId="0" borderId="1" xfId="0" applyFont="1" applyBorder="1"/>
    <xf numFmtId="0" fontId="8" fillId="0" borderId="2" xfId="0" applyFont="1" applyBorder="1"/>
    <xf numFmtId="0" fontId="8" fillId="0" borderId="3" xfId="0" applyFont="1" applyBorder="1"/>
    <xf numFmtId="0" fontId="9" fillId="0" borderId="0" xfId="0" applyNumberFormat="1" applyFont="1" applyAlignment="1"/>
    <xf numFmtId="0" fontId="8" fillId="0" borderId="15" xfId="0" applyFont="1" applyBorder="1"/>
    <xf numFmtId="44" fontId="8" fillId="0" borderId="15" xfId="0" applyNumberFormat="1" applyFont="1" applyBorder="1"/>
    <xf numFmtId="44" fontId="8" fillId="0" borderId="16" xfId="0" applyNumberFormat="1" applyFont="1" applyBorder="1"/>
    <xf numFmtId="44" fontId="8" fillId="0" borderId="17" xfId="0" applyNumberFormat="1" applyFont="1" applyBorder="1"/>
    <xf numFmtId="44" fontId="9" fillId="0" borderId="0" xfId="0" applyNumberFormat="1" applyFont="1" applyAlignment="1"/>
    <xf numFmtId="0" fontId="8" fillId="0" borderId="0" xfId="0" applyNumberFormat="1" applyFont="1"/>
    <xf numFmtId="0" fontId="11" fillId="0" borderId="0" xfId="0" applyFont="1"/>
    <xf numFmtId="0" fontId="8" fillId="0" borderId="24" xfId="0" applyFont="1" applyFill="1" applyBorder="1" applyAlignment="1">
      <alignment horizontal="left"/>
    </xf>
    <xf numFmtId="0" fontId="9" fillId="0" borderId="25" xfId="0" applyFont="1" applyFill="1" applyBorder="1" applyAlignment="1"/>
    <xf numFmtId="0" fontId="8" fillId="0" borderId="25" xfId="0" applyFont="1" applyFill="1" applyBorder="1" applyAlignment="1"/>
    <xf numFmtId="9" fontId="8" fillId="0" borderId="25" xfId="0" applyNumberFormat="1" applyFont="1" applyFill="1" applyBorder="1" applyAlignment="1"/>
    <xf numFmtId="44" fontId="8" fillId="0" borderId="25" xfId="3" applyFont="1" applyFill="1" applyBorder="1" applyAlignment="1"/>
    <xf numFmtId="0" fontId="9" fillId="0" borderId="25" xfId="0" applyFont="1" applyFill="1" applyBorder="1" applyAlignment="1">
      <alignment horizontal="left"/>
    </xf>
    <xf numFmtId="0" fontId="8" fillId="0" borderId="25" xfId="0" applyFont="1" applyFill="1" applyBorder="1" applyAlignment="1">
      <alignment horizontal="left"/>
    </xf>
    <xf numFmtId="44" fontId="8" fillId="0" borderId="25" xfId="3" applyNumberFormat="1" applyFont="1" applyFill="1" applyBorder="1" applyAlignment="1"/>
    <xf numFmtId="44" fontId="8" fillId="0" borderId="25" xfId="2" applyNumberFormat="1" applyFont="1" applyFill="1" applyBorder="1" applyAlignment="1"/>
    <xf numFmtId="0" fontId="8" fillId="0" borderId="27" xfId="0" applyFont="1" applyFill="1" applyBorder="1" applyAlignment="1"/>
    <xf numFmtId="0" fontId="8" fillId="0" borderId="0" xfId="0" applyFont="1" applyBorder="1" applyAlignment="1">
      <alignment horizontal="left"/>
    </xf>
    <xf numFmtId="0" fontId="8" fillId="0" borderId="24" xfId="0" applyFont="1" applyBorder="1" applyAlignment="1">
      <alignment horizontal="left"/>
    </xf>
    <xf numFmtId="0" fontId="8" fillId="0" borderId="27" xfId="0" applyFont="1" applyFill="1" applyBorder="1" applyAlignment="1">
      <alignment horizontal="left"/>
    </xf>
    <xf numFmtId="0" fontId="8" fillId="0" borderId="0" xfId="0" applyFont="1" applyBorder="1"/>
    <xf numFmtId="43" fontId="8" fillId="0" borderId="0" xfId="0" applyNumberFormat="1" applyFont="1" applyBorder="1"/>
    <xf numFmtId="44" fontId="8" fillId="0" borderId="0" xfId="3" applyFont="1" applyFill="1" applyBorder="1" applyAlignment="1"/>
    <xf numFmtId="43" fontId="8" fillId="0" borderId="0" xfId="2" applyFont="1" applyFill="1" applyBorder="1" applyAlignment="1"/>
    <xf numFmtId="0" fontId="8" fillId="0" borderId="0" xfId="0" quotePrefix="1" applyFont="1" applyBorder="1"/>
    <xf numFmtId="43" fontId="8" fillId="0" borderId="0" xfId="0" applyNumberFormat="1" applyFont="1" applyFill="1" applyBorder="1" applyAlignment="1"/>
    <xf numFmtId="37" fontId="8" fillId="0" borderId="0" xfId="0" applyNumberFormat="1" applyFont="1" applyFill="1" applyBorder="1" applyAlignment="1"/>
    <xf numFmtId="37" fontId="8" fillId="0" borderId="0" xfId="0" applyNumberFormat="1" applyFont="1"/>
    <xf numFmtId="164" fontId="8" fillId="0" borderId="0" xfId="2" applyNumberFormat="1" applyFont="1" applyFill="1" applyBorder="1" applyAlignment="1"/>
    <xf numFmtId="0" fontId="8" fillId="0" borderId="10" xfId="0" applyFont="1" applyFill="1" applyBorder="1" applyAlignment="1"/>
    <xf numFmtId="37" fontId="8" fillId="0" borderId="10" xfId="0" applyNumberFormat="1" applyFont="1" applyFill="1" applyBorder="1" applyAlignment="1"/>
    <xf numFmtId="164" fontId="8" fillId="0" borderId="10" xfId="2" applyNumberFormat="1" applyFont="1" applyFill="1" applyBorder="1" applyAlignment="1"/>
    <xf numFmtId="167" fontId="8" fillId="0" borderId="0" xfId="2" applyNumberFormat="1" applyFont="1"/>
    <xf numFmtId="167" fontId="8" fillId="0" borderId="0" xfId="2" applyNumberFormat="1" applyFont="1" applyAlignment="1">
      <alignment horizontal="center"/>
    </xf>
    <xf numFmtId="0" fontId="8" fillId="0" borderId="4" xfId="0" applyFont="1" applyBorder="1"/>
    <xf numFmtId="43" fontId="8" fillId="0" borderId="4" xfId="0" applyNumberFormat="1" applyFont="1" applyBorder="1"/>
    <xf numFmtId="43" fontId="8" fillId="0" borderId="11" xfId="0" applyNumberFormat="1" applyFont="1" applyBorder="1"/>
    <xf numFmtId="0" fontId="8" fillId="0" borderId="5" xfId="0" applyFont="1" applyBorder="1"/>
    <xf numFmtId="43" fontId="8" fillId="0" borderId="5" xfId="0" applyNumberFormat="1" applyFont="1" applyBorder="1"/>
    <xf numFmtId="43" fontId="8" fillId="0" borderId="12" xfId="0" applyNumberFormat="1" applyFont="1" applyBorder="1"/>
    <xf numFmtId="43" fontId="8" fillId="0" borderId="13" xfId="0" applyNumberFormat="1" applyFont="1" applyBorder="1"/>
    <xf numFmtId="43" fontId="9" fillId="0" borderId="0" xfId="0" applyNumberFormat="1" applyFont="1" applyFill="1" applyAlignment="1"/>
    <xf numFmtId="168" fontId="8" fillId="0" borderId="25" xfId="3" applyNumberFormat="1" applyFont="1" applyFill="1" applyBorder="1" applyAlignment="1"/>
    <xf numFmtId="43" fontId="8" fillId="0" borderId="25" xfId="2" applyFont="1" applyFill="1" applyBorder="1" applyAlignment="1"/>
    <xf numFmtId="37" fontId="8" fillId="0" borderId="25" xfId="0" applyNumberFormat="1" applyFont="1" applyFill="1" applyBorder="1" applyAlignment="1"/>
    <xf numFmtId="0" fontId="14" fillId="6" borderId="21" xfId="7" applyFont="1"/>
    <xf numFmtId="0" fontId="1" fillId="4" borderId="18" xfId="1" applyFont="1" applyBorder="1" applyAlignment="1">
      <alignment horizontal="center" vertical="center" wrapText="1"/>
    </xf>
    <xf numFmtId="166" fontId="8" fillId="0" borderId="0" xfId="2" applyNumberFormat="1" applyFont="1"/>
    <xf numFmtId="0" fontId="8" fillId="0" borderId="0" xfId="0" applyFont="1" applyBorder="1" applyAlignment="1">
      <alignment horizontal="center"/>
    </xf>
    <xf numFmtId="0" fontId="8" fillId="0" borderId="0" xfId="0" applyFont="1" applyFill="1" applyBorder="1"/>
    <xf numFmtId="9" fontId="8" fillId="0" borderId="0" xfId="5" applyFont="1" applyBorder="1"/>
    <xf numFmtId="17" fontId="8" fillId="0" borderId="0" xfId="0" applyNumberFormat="1" applyFont="1" applyAlignment="1">
      <alignment horizontal="right"/>
    </xf>
    <xf numFmtId="8" fontId="8" fillId="0" borderId="0" xfId="0" applyNumberFormat="1" applyFont="1"/>
    <xf numFmtId="170" fontId="8" fillId="0" borderId="0" xfId="0" applyNumberFormat="1" applyFont="1"/>
    <xf numFmtId="166" fontId="8" fillId="0" borderId="0" xfId="0" applyNumberFormat="1" applyFont="1"/>
    <xf numFmtId="17" fontId="9" fillId="0" borderId="0" xfId="0" applyNumberFormat="1" applyFont="1" applyAlignment="1">
      <alignment horizontal="center"/>
    </xf>
    <xf numFmtId="8" fontId="9" fillId="0" borderId="0" xfId="0" applyNumberFormat="1" applyFont="1"/>
    <xf numFmtId="170" fontId="9" fillId="0" borderId="0" xfId="2" applyNumberFormat="1" applyFont="1" applyFill="1" applyAlignment="1"/>
    <xf numFmtId="166" fontId="9" fillId="0" borderId="0" xfId="0" applyNumberFormat="1" applyFont="1" applyFill="1" applyAlignment="1"/>
    <xf numFmtId="9" fontId="8" fillId="0" borderId="0" xfId="5" applyFont="1"/>
    <xf numFmtId="170" fontId="9" fillId="0" borderId="0" xfId="2" applyNumberFormat="1" applyFont="1"/>
    <xf numFmtId="166" fontId="9" fillId="0" borderId="0" xfId="0" applyNumberFormat="1" applyFont="1"/>
    <xf numFmtId="0" fontId="9" fillId="0" borderId="0" xfId="0" applyFont="1" applyBorder="1" applyAlignment="1">
      <alignment horizontal="centerContinuous"/>
    </xf>
    <xf numFmtId="0" fontId="15" fillId="7" borderId="30" xfId="0" applyFont="1" applyFill="1" applyBorder="1"/>
    <xf numFmtId="0" fontId="15" fillId="7" borderId="30" xfId="0" applyFont="1" applyFill="1" applyBorder="1" applyAlignment="1">
      <alignment horizontal="center"/>
    </xf>
    <xf numFmtId="0" fontId="15" fillId="7" borderId="31" xfId="0" applyFont="1" applyFill="1" applyBorder="1"/>
    <xf numFmtId="0" fontId="15" fillId="7" borderId="32" xfId="0" applyFont="1" applyFill="1" applyBorder="1"/>
    <xf numFmtId="0" fontId="9" fillId="0" borderId="0" xfId="4" applyFont="1" applyAlignment="1">
      <alignment wrapText="1"/>
    </xf>
    <xf numFmtId="0" fontId="8" fillId="0" borderId="0" xfId="4" applyFont="1"/>
    <xf numFmtId="0" fontId="8" fillId="0" borderId="0" xfId="4" applyFont="1" applyAlignment="1">
      <alignment wrapText="1"/>
    </xf>
    <xf numFmtId="0" fontId="8" fillId="0" borderId="0" xfId="4" applyNumberFormat="1" applyFont="1" applyAlignment="1">
      <alignment wrapText="1"/>
    </xf>
    <xf numFmtId="0" fontId="11" fillId="0" borderId="0" xfId="4" applyFont="1" applyAlignment="1">
      <alignment wrapText="1"/>
    </xf>
    <xf numFmtId="0" fontId="10" fillId="0" borderId="0" xfId="4" applyFont="1"/>
    <xf numFmtId="0" fontId="17" fillId="0" borderId="0" xfId="0" applyFont="1"/>
    <xf numFmtId="0" fontId="18" fillId="0" borderId="0" xfId="6" applyFont="1" applyAlignment="1">
      <alignment horizontal="center" vertical="center"/>
    </xf>
    <xf numFmtId="7" fontId="19" fillId="0" borderId="19" xfId="2" applyNumberFormat="1" applyFont="1" applyFill="1" applyBorder="1" applyAlignment="1"/>
    <xf numFmtId="7" fontId="19" fillId="0" borderId="19" xfId="0" applyNumberFormat="1" applyFont="1" applyFill="1" applyBorder="1" applyAlignment="1"/>
    <xf numFmtId="7" fontId="19" fillId="0" borderId="20" xfId="2" applyNumberFormat="1" applyFont="1" applyFill="1" applyBorder="1" applyAlignment="1"/>
    <xf numFmtId="7" fontId="19" fillId="0" borderId="20" xfId="0" applyNumberFormat="1" applyFont="1" applyFill="1" applyBorder="1" applyAlignment="1"/>
    <xf numFmtId="0" fontId="20" fillId="0" borderId="0" xfId="0" applyFont="1"/>
    <xf numFmtId="0" fontId="1" fillId="4" borderId="28" xfId="1" applyFont="1" applyBorder="1" applyAlignment="1">
      <alignment horizontal="center" vertical="center" wrapText="1"/>
    </xf>
    <xf numFmtId="0" fontId="1" fillId="4" borderId="33" xfId="1" applyFont="1" applyBorder="1" applyAlignment="1">
      <alignment horizontal="center" vertical="center" wrapText="1"/>
    </xf>
    <xf numFmtId="0" fontId="1" fillId="4" borderId="29" xfId="1" applyFont="1" applyBorder="1" applyAlignment="1">
      <alignment horizontal="center" vertical="center" wrapText="1"/>
    </xf>
    <xf numFmtId="0" fontId="20" fillId="0" borderId="0" xfId="0" applyFont="1" applyBorder="1" applyAlignment="1">
      <alignment horizontal="left"/>
    </xf>
    <xf numFmtId="170" fontId="19" fillId="0" borderId="0" xfId="0" applyNumberFormat="1" applyFont="1" applyFill="1" applyBorder="1" applyAlignment="1"/>
    <xf numFmtId="166" fontId="19" fillId="0" borderId="0" xfId="2" applyNumberFormat="1" applyFont="1" applyFill="1" applyBorder="1" applyAlignment="1"/>
    <xf numFmtId="17" fontId="8" fillId="0" borderId="0" xfId="0" applyNumberFormat="1" applyFont="1" applyFill="1" applyBorder="1" applyAlignment="1">
      <alignment horizontal="center"/>
    </xf>
    <xf numFmtId="169" fontId="19" fillId="0" borderId="34" xfId="2" applyNumberFormat="1" applyFont="1" applyFill="1" applyBorder="1" applyAlignment="1"/>
    <xf numFmtId="170" fontId="19" fillId="0" borderId="22" xfId="0" applyNumberFormat="1" applyFont="1" applyFill="1" applyBorder="1" applyAlignment="1"/>
    <xf numFmtId="166" fontId="19" fillId="0" borderId="22" xfId="2" applyNumberFormat="1" applyFont="1" applyFill="1" applyBorder="1" applyAlignment="1"/>
    <xf numFmtId="169" fontId="19" fillId="0" borderId="35" xfId="2" applyNumberFormat="1" applyFont="1" applyFill="1" applyBorder="1" applyAlignment="1"/>
    <xf numFmtId="0" fontId="9" fillId="0" borderId="36" xfId="0" applyFont="1" applyFill="1" applyBorder="1" applyAlignment="1">
      <alignment horizontal="left"/>
    </xf>
    <xf numFmtId="44" fontId="8" fillId="0" borderId="36" xfId="2" applyNumberFormat="1" applyFont="1" applyFill="1" applyBorder="1" applyAlignment="1"/>
    <xf numFmtId="0" fontId="9" fillId="0" borderId="33" xfId="0" applyFont="1" applyFill="1" applyBorder="1" applyAlignment="1">
      <alignment horizontal="left"/>
    </xf>
    <xf numFmtId="0" fontId="8" fillId="0" borderId="33" xfId="0" applyFont="1" applyFill="1" applyBorder="1" applyAlignment="1"/>
    <xf numFmtId="9" fontId="8" fillId="0" borderId="33" xfId="5" applyFont="1" applyFill="1" applyBorder="1" applyAlignment="1"/>
    <xf numFmtId="0" fontId="21" fillId="8" borderId="26" xfId="8" applyFont="1" applyFill="1" applyBorder="1" applyAlignment="1">
      <alignment horizontal="left"/>
    </xf>
    <xf numFmtId="0" fontId="21" fillId="8" borderId="34" xfId="8" applyFont="1" applyFill="1" applyBorder="1" applyAlignment="1">
      <alignment horizontal="center"/>
    </xf>
    <xf numFmtId="0" fontId="21" fillId="8" borderId="22" xfId="8" applyFont="1" applyFill="1" applyBorder="1" applyAlignment="1">
      <alignment horizontal="center"/>
    </xf>
    <xf numFmtId="0" fontId="21" fillId="8" borderId="22" xfId="8" applyFont="1" applyFill="1" applyBorder="1" applyAlignment="1">
      <alignment horizontal="right"/>
    </xf>
    <xf numFmtId="0" fontId="21" fillId="8" borderId="23" xfId="8" applyFont="1" applyFill="1" applyBorder="1" applyAlignment="1">
      <alignment horizontal="center"/>
    </xf>
    <xf numFmtId="0" fontId="22" fillId="4" borderId="18" xfId="1" applyFont="1" applyBorder="1" applyAlignment="1">
      <alignment horizontal="center" vertical="center"/>
    </xf>
    <xf numFmtId="0" fontId="22" fillId="4" borderId="18" xfId="1" applyFont="1" applyBorder="1" applyAlignment="1">
      <alignment horizontal="center" vertical="center" wrapText="1"/>
    </xf>
    <xf numFmtId="0" fontId="22" fillId="4" borderId="28" xfId="1" applyFont="1" applyBorder="1" applyAlignment="1">
      <alignment horizontal="center" vertical="center" wrapText="1"/>
    </xf>
    <xf numFmtId="0" fontId="22" fillId="4" borderId="33" xfId="1" applyFont="1" applyBorder="1" applyAlignment="1">
      <alignment horizontal="center" vertical="center" wrapText="1"/>
    </xf>
    <xf numFmtId="0" fontId="22" fillId="4" borderId="29" xfId="1" applyFont="1" applyBorder="1" applyAlignment="1">
      <alignment horizontal="center" vertical="center" wrapText="1"/>
    </xf>
    <xf numFmtId="0" fontId="16" fillId="8" borderId="28" xfId="8" applyFont="1" applyFill="1" applyBorder="1" applyAlignment="1">
      <alignment horizontal="center"/>
    </xf>
    <xf numFmtId="0" fontId="21" fillId="8" borderId="28" xfId="8" applyFont="1" applyFill="1" applyBorder="1" applyAlignment="1">
      <alignment horizontal="center" vertical="center" wrapText="1"/>
    </xf>
    <xf numFmtId="0" fontId="21" fillId="8" borderId="33" xfId="8" applyFont="1" applyFill="1" applyBorder="1" applyAlignment="1">
      <alignment horizontal="center" vertical="center" wrapText="1"/>
    </xf>
    <xf numFmtId="17" fontId="21" fillId="8" borderId="33" xfId="8" applyNumberFormat="1" applyFont="1" applyFill="1" applyBorder="1" applyAlignment="1">
      <alignment horizontal="center" vertical="center" wrapText="1"/>
    </xf>
    <xf numFmtId="0" fontId="21" fillId="8" borderId="29" xfId="8" applyFont="1" applyFill="1" applyBorder="1" applyAlignment="1">
      <alignment horizontal="center" vertical="center" wrapText="1"/>
    </xf>
    <xf numFmtId="0" fontId="21" fillId="8" borderId="33" xfId="8" applyFont="1" applyFill="1" applyBorder="1" applyAlignment="1">
      <alignment horizontal="center"/>
    </xf>
    <xf numFmtId="17" fontId="21" fillId="8" borderId="33" xfId="8" applyNumberFormat="1" applyFont="1" applyFill="1" applyBorder="1" applyAlignment="1">
      <alignment horizontal="center"/>
    </xf>
    <xf numFmtId="17" fontId="21" fillId="8" borderId="29" xfId="8" applyNumberFormat="1" applyFont="1" applyFill="1" applyBorder="1" applyAlignment="1">
      <alignment horizontal="center"/>
    </xf>
  </cellXfs>
  <cellStyles count="9">
    <cellStyle name="20% - Accent3" xfId="1" builtinId="38"/>
    <cellStyle name="Accent3" xfId="8" builtinId="37"/>
    <cellStyle name="Calculation" xfId="7" builtinId="22"/>
    <cellStyle name="Comma" xfId="2" builtinId="3"/>
    <cellStyle name="Currency" xfId="3" builtinId="4"/>
    <cellStyle name="Hyperlink" xfId="6" builtinId="8"/>
    <cellStyle name="Normal" xfId="0" builtinId="0"/>
    <cellStyle name="Normal_Reliability" xfId="4"/>
    <cellStyle name="Percent" xfId="5" builtinId="5"/>
  </cellStyles>
  <dxfs count="26">
    <dxf>
      <numFmt numFmtId="34" formatCode="_(&quot;$&quot;* #,##0.00_);_(&quot;$&quot;* \(#,##0.00\);_(&quot;$&quot;* &quot;-&quot;??_);_(@_)"/>
    </dxf>
    <dxf>
      <font>
        <name val="Calibri"/>
        <scheme val="none"/>
      </font>
    </dxf>
    <dxf>
      <font>
        <sz val="20"/>
      </font>
    </dxf>
    <dxf>
      <font>
        <name val="Calibri"/>
        <scheme val="minor"/>
      </font>
    </dxf>
    <dxf>
      <font>
        <sz val="11"/>
      </font>
    </dxf>
    <dxf>
      <font>
        <name val="Calibri"/>
        <scheme val="minor"/>
      </font>
    </dxf>
    <dxf>
      <border>
        <bottom style="thin">
          <color theme="0" tint="-0.24994659260841701"/>
        </bottom>
        <vertical/>
      </border>
    </dxf>
    <dxf>
      <font>
        <name val="Calibri"/>
        <scheme val="minor"/>
      </font>
    </dxf>
    <dxf>
      <font>
        <sz val="11"/>
      </font>
    </dxf>
    <dxf>
      <font>
        <name val="Calibri"/>
        <scheme val="minor"/>
      </font>
    </dxf>
    <dxf>
      <font>
        <sz val="20"/>
      </font>
    </dxf>
    <dxf>
      <font>
        <name val="Calibri"/>
      </font>
    </dxf>
    <dxf>
      <alignment horizontal="center" readingOrder="0"/>
    </dxf>
    <dxf>
      <font>
        <sz val="14"/>
      </font>
    </dxf>
    <dxf>
      <font>
        <sz val="16"/>
      </font>
    </dxf>
    <dxf>
      <font>
        <sz val="16"/>
      </font>
    </dxf>
    <dxf>
      <font>
        <b val="0"/>
        <i val="0"/>
        <strike val="0"/>
        <condense val="0"/>
        <extend val="0"/>
        <outline val="0"/>
        <shadow val="0"/>
        <u val="none"/>
        <vertAlign val="baseline"/>
        <sz val="11"/>
        <color theme="0"/>
        <name val="Calibri"/>
        <scheme val="minor"/>
      </font>
      <fill>
        <patternFill patternType="solid">
          <fgColor indexed="65"/>
          <bgColor theme="6"/>
        </patternFill>
      </fill>
    </dxf>
    <dxf>
      <font>
        <b val="0"/>
        <i val="0"/>
        <strike val="0"/>
        <condense val="0"/>
        <extend val="0"/>
        <outline val="0"/>
        <shadow val="0"/>
        <u val="none"/>
        <vertAlign val="baseline"/>
        <sz val="11"/>
        <color theme="0"/>
        <name val="Calibri"/>
        <scheme val="minor"/>
      </font>
      <fill>
        <patternFill patternType="solid">
          <fgColor indexed="65"/>
          <bgColor theme="6"/>
        </patternFill>
      </fill>
    </dxf>
    <dxf>
      <font>
        <b val="0"/>
        <i val="0"/>
        <strike val="0"/>
        <condense val="0"/>
        <extend val="0"/>
        <outline val="0"/>
        <shadow val="0"/>
        <u val="none"/>
        <vertAlign val="baseline"/>
        <sz val="11"/>
        <color theme="0"/>
        <name val="Calibri"/>
        <scheme val="minor"/>
      </font>
      <fill>
        <patternFill patternType="solid">
          <fgColor indexed="65"/>
          <bgColor theme="6"/>
        </patternFill>
      </fill>
    </dxf>
    <dxf>
      <font>
        <sz val="12"/>
      </font>
      <alignment horizontal="center" vertical="center" wrapText="1" readingOrder="0"/>
    </dxf>
    <dxf>
      <font>
        <sz val="12"/>
      </font>
      <alignment horizontal="center" vertical="center" wrapText="1" readingOrder="0"/>
    </dxf>
    <dxf>
      <font>
        <name val="Calibri"/>
        <scheme val="minor"/>
      </font>
    </dxf>
    <dxf>
      <font>
        <sz val="11"/>
      </font>
    </dxf>
    <dxf>
      <font>
        <name val="Calibri"/>
        <scheme val="minor"/>
      </font>
    </dxf>
    <dxf>
      <font>
        <sz val="20"/>
      </font>
    </dxf>
    <dxf>
      <font>
        <name val="Calibri"/>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85A644"/>
      <color rgb="FF647D33"/>
      <color rgb="FFFAFBF7"/>
      <color rgb="FFF1F5E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0</xdr:rowOff>
    </xdr:from>
    <xdr:to>
      <xdr:col>6</xdr:col>
      <xdr:colOff>0</xdr:colOff>
      <xdr:row>10</xdr:row>
      <xdr:rowOff>38100</xdr:rowOff>
    </xdr:to>
    <xdr:sp macro="" textlink="">
      <xdr:nvSpPr>
        <xdr:cNvPr id="2" name="Rounded Rectangular Callout 1" descr="67fee5ed-5d08-401b-96b2-9618ceb3fefe"/>
        <xdr:cNvSpPr/>
      </xdr:nvSpPr>
      <xdr:spPr>
        <a:xfrm>
          <a:off x="5457825" y="1638300"/>
          <a:ext cx="0" cy="609600"/>
        </a:xfrm>
        <a:prstGeom prst="wedgeRoundRectCallout">
          <a:avLst>
            <a:gd name="adj1" fmla="val -80968"/>
            <a:gd name="adj2" fmla="val 53784"/>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6">
                  <a:lumMod val="75000"/>
                </a:schemeClr>
              </a:solidFill>
            </a:rPr>
            <a:t>Five years</a:t>
          </a:r>
          <a:r>
            <a:rPr lang="en-US" sz="1100" b="1" baseline="0">
              <a:solidFill>
                <a:schemeClr val="accent6">
                  <a:lumMod val="75000"/>
                </a:schemeClr>
              </a:solidFill>
            </a:rPr>
            <a:t> of monthly data</a:t>
          </a:r>
          <a:endParaRPr lang="en-US" sz="1100" b="1">
            <a:solidFill>
              <a:schemeClr val="accent6">
                <a:lumMod val="75000"/>
              </a:schemeClr>
            </a:solidFill>
          </a:endParaRPr>
        </a:p>
        <a:p>
          <a:pPr algn="ctr"/>
          <a:endParaRPr lang="en-US" sz="1100" b="1">
            <a:solidFill>
              <a:schemeClr val="tx2"/>
            </a:solidFill>
          </a:endParaRPr>
        </a:p>
      </xdr:txBody>
    </xdr:sp>
    <xdr:clientData/>
  </xdr:twoCellAnchor>
  <xdr:twoCellAnchor>
    <xdr:from>
      <xdr:col>11</xdr:col>
      <xdr:colOff>581025</xdr:colOff>
      <xdr:row>7</xdr:row>
      <xdr:rowOff>66675</xdr:rowOff>
    </xdr:from>
    <xdr:to>
      <xdr:col>13</xdr:col>
      <xdr:colOff>514350</xdr:colOff>
      <xdr:row>9</xdr:row>
      <xdr:rowOff>180975</xdr:rowOff>
    </xdr:to>
    <xdr:sp macro="" textlink="">
      <xdr:nvSpPr>
        <xdr:cNvPr id="4" name="Rounded Rectangular Callout 3" descr="67fee5ed-5d08-401b-96b2-9618ceb3fefe"/>
        <xdr:cNvSpPr/>
      </xdr:nvSpPr>
      <xdr:spPr>
        <a:xfrm>
          <a:off x="5867400" y="1743075"/>
          <a:ext cx="1171575" cy="495300"/>
        </a:xfrm>
        <a:prstGeom prst="wedgeRoundRectCallout">
          <a:avLst>
            <a:gd name="adj1" fmla="val -80968"/>
            <a:gd name="adj2" fmla="val 53784"/>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3">
                  <a:lumMod val="75000"/>
                </a:schemeClr>
              </a:solidFill>
            </a:rPr>
            <a:t>Three years of daily data</a:t>
          </a:r>
        </a:p>
        <a:p>
          <a:pPr algn="ctr"/>
          <a:endParaRPr lang="en-US" sz="1100" b="1">
            <a:solidFill>
              <a:schemeClr val="tx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647699</xdr:colOff>
      <xdr:row>2</xdr:row>
      <xdr:rowOff>152400</xdr:rowOff>
    </xdr:from>
    <xdr:to>
      <xdr:col>9</xdr:col>
      <xdr:colOff>733425</xdr:colOff>
      <xdr:row>6</xdr:row>
      <xdr:rowOff>76200</xdr:rowOff>
    </xdr:to>
    <xdr:sp macro="" textlink="">
      <xdr:nvSpPr>
        <xdr:cNvPr id="6" name="Rounded Rectangular Callout 5" descr="67fee5ed-5d08-401b-96b2-9618ceb3fefe"/>
        <xdr:cNvSpPr/>
      </xdr:nvSpPr>
      <xdr:spPr>
        <a:xfrm>
          <a:off x="6029324" y="647700"/>
          <a:ext cx="1685926" cy="704850"/>
        </a:xfrm>
        <a:prstGeom prst="wedgeRoundRectCallout">
          <a:avLst>
            <a:gd name="adj1" fmla="val -81505"/>
            <a:gd name="adj2" fmla="val -26115"/>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3">
                  <a:lumMod val="75000"/>
                </a:schemeClr>
              </a:solidFill>
            </a:rPr>
            <a:t>Forecasted</a:t>
          </a:r>
          <a:r>
            <a:rPr lang="en-US" sz="1100" b="1" baseline="0">
              <a:solidFill>
                <a:schemeClr val="accent3">
                  <a:lumMod val="75000"/>
                </a:schemeClr>
              </a:solidFill>
            </a:rPr>
            <a:t> from monthly data collected from pivot table</a:t>
          </a:r>
          <a:endParaRPr lang="en-US" sz="1100" b="1">
            <a:solidFill>
              <a:schemeClr val="accent3">
                <a:lumMod val="75000"/>
              </a:schemeClr>
            </a:solidFill>
          </a:endParaRPr>
        </a:p>
        <a:p>
          <a:pPr algn="ctr"/>
          <a:endParaRPr lang="en-US" sz="1100" b="1">
            <a:solidFill>
              <a:schemeClr val="tx2"/>
            </a:solidFill>
          </a:endParaRPr>
        </a:p>
      </xdr:txBody>
    </xdr:sp>
    <xdr:clientData/>
  </xdr:twoCellAnchor>
  <xdr:twoCellAnchor>
    <xdr:from>
      <xdr:col>7</xdr:col>
      <xdr:colOff>685798</xdr:colOff>
      <xdr:row>22</xdr:row>
      <xdr:rowOff>142875</xdr:rowOff>
    </xdr:from>
    <xdr:to>
      <xdr:col>10</xdr:col>
      <xdr:colOff>76199</xdr:colOff>
      <xdr:row>25</xdr:row>
      <xdr:rowOff>114300</xdr:rowOff>
    </xdr:to>
    <xdr:sp macro="" textlink="">
      <xdr:nvSpPr>
        <xdr:cNvPr id="7" name="Rounded Rectangular Callout 6" descr="67fee5ed-5d08-401b-96b2-9618ceb3fefe"/>
        <xdr:cNvSpPr/>
      </xdr:nvSpPr>
      <xdr:spPr>
        <a:xfrm>
          <a:off x="6067423" y="4524375"/>
          <a:ext cx="1790701" cy="542925"/>
        </a:xfrm>
        <a:prstGeom prst="wedgeRoundRectCallout">
          <a:avLst>
            <a:gd name="adj1" fmla="val -81505"/>
            <a:gd name="adj2" fmla="val -26115"/>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3">
                  <a:lumMod val="75000"/>
                </a:schemeClr>
              </a:solidFill>
            </a:rPr>
            <a:t>Cash</a:t>
          </a:r>
          <a:r>
            <a:rPr lang="en-US" sz="1100" b="1" baseline="0">
              <a:solidFill>
                <a:schemeClr val="accent3">
                  <a:lumMod val="75000"/>
                </a:schemeClr>
              </a:solidFill>
            </a:rPr>
            <a:t> flow based on monthly revenue forecast</a:t>
          </a:r>
          <a:endParaRPr lang="en-US" sz="1100" b="1">
            <a:solidFill>
              <a:schemeClr val="accent3">
                <a:lumMod val="75000"/>
              </a:schemeClr>
            </a:solidFill>
          </a:endParaRPr>
        </a:p>
        <a:p>
          <a:pPr algn="ctr"/>
          <a:endParaRPr lang="en-US" sz="1100" b="1">
            <a:solidFill>
              <a:schemeClr val="tx2"/>
            </a:solidFill>
          </a:endParaRPr>
        </a:p>
      </xdr:txBody>
    </xdr:sp>
    <xdr:clientData/>
  </xdr:twoCellAnchor>
  <xdr:twoCellAnchor editAs="oneCell">
    <xdr:from>
      <xdr:col>7</xdr:col>
      <xdr:colOff>714376</xdr:colOff>
      <xdr:row>8</xdr:row>
      <xdr:rowOff>190500</xdr:rowOff>
    </xdr:from>
    <xdr:to>
      <xdr:col>9</xdr:col>
      <xdr:colOff>642181</xdr:colOff>
      <xdr:row>15</xdr:row>
      <xdr:rowOff>123825</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6096001" y="1857375"/>
          <a:ext cx="1528005" cy="1285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504825</xdr:colOff>
      <xdr:row>1</xdr:row>
      <xdr:rowOff>152400</xdr:rowOff>
    </xdr:from>
    <xdr:to>
      <xdr:col>5</xdr:col>
      <xdr:colOff>619126</xdr:colOff>
      <xdr:row>2</xdr:row>
      <xdr:rowOff>114300</xdr:rowOff>
    </xdr:to>
    <xdr:sp macro="" textlink="">
      <xdr:nvSpPr>
        <xdr:cNvPr id="13" name="Rounded Rectangular Callout 12" descr="67fee5ed-5d08-401b-96b2-9618ceb3fefe"/>
        <xdr:cNvSpPr/>
      </xdr:nvSpPr>
      <xdr:spPr>
        <a:xfrm>
          <a:off x="2876550" y="438150"/>
          <a:ext cx="1685926" cy="352425"/>
        </a:xfrm>
        <a:prstGeom prst="wedgeRoundRectCallout">
          <a:avLst>
            <a:gd name="adj1" fmla="val -74161"/>
            <a:gd name="adj2" fmla="val 37767"/>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6">
                  <a:lumMod val="75000"/>
                </a:schemeClr>
              </a:solidFill>
            </a:rPr>
            <a:t>Enter starting week</a:t>
          </a:r>
        </a:p>
        <a:p>
          <a:pPr algn="ctr"/>
          <a:endParaRPr lang="en-US" sz="1100" b="1">
            <a:solidFill>
              <a:schemeClr val="tx2"/>
            </a:solidFill>
          </a:endParaRPr>
        </a:p>
      </xdr:txBody>
    </xdr:sp>
    <xdr:clientData/>
  </xdr:twoCellAnchor>
  <xdr:twoCellAnchor>
    <xdr:from>
      <xdr:col>2</xdr:col>
      <xdr:colOff>647700</xdr:colOff>
      <xdr:row>4</xdr:row>
      <xdr:rowOff>114300</xdr:rowOff>
    </xdr:from>
    <xdr:to>
      <xdr:col>4</xdr:col>
      <xdr:colOff>762001</xdr:colOff>
      <xdr:row>6</xdr:row>
      <xdr:rowOff>47625</xdr:rowOff>
    </xdr:to>
    <xdr:sp macro="" textlink="">
      <xdr:nvSpPr>
        <xdr:cNvPr id="14" name="Rounded Rectangular Callout 13" descr="67fee5ed-5d08-401b-96b2-9618ceb3fefe"/>
        <xdr:cNvSpPr/>
      </xdr:nvSpPr>
      <xdr:spPr>
        <a:xfrm>
          <a:off x="2409825" y="933450"/>
          <a:ext cx="1685926" cy="314325"/>
        </a:xfrm>
        <a:prstGeom prst="wedgeRoundRectCallout">
          <a:avLst>
            <a:gd name="adj1" fmla="val -48737"/>
            <a:gd name="adj2" fmla="val 107218"/>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3">
                  <a:lumMod val="75000"/>
                </a:schemeClr>
              </a:solidFill>
            </a:rPr>
            <a:t>Four-week forecast</a:t>
          </a:r>
        </a:p>
        <a:p>
          <a:pPr algn="ctr"/>
          <a:endParaRPr lang="en-US" sz="1100" b="1">
            <a:solidFill>
              <a:schemeClr val="tx2"/>
            </a:solidFill>
          </a:endParaRPr>
        </a:p>
      </xdr:txBody>
    </xdr:sp>
    <xdr:clientData/>
  </xdr:twoCellAnchor>
  <xdr:twoCellAnchor>
    <xdr:from>
      <xdr:col>5</xdr:col>
      <xdr:colOff>38100</xdr:colOff>
      <xdr:row>30</xdr:row>
      <xdr:rowOff>9525</xdr:rowOff>
    </xdr:from>
    <xdr:to>
      <xdr:col>7</xdr:col>
      <xdr:colOff>257176</xdr:colOff>
      <xdr:row>31</xdr:row>
      <xdr:rowOff>133350</xdr:rowOff>
    </xdr:to>
    <xdr:sp macro="" textlink="">
      <xdr:nvSpPr>
        <xdr:cNvPr id="15" name="Rounded Rectangular Callout 14" descr="67fee5ed-5d08-401b-96b2-9618ceb3fefe"/>
        <xdr:cNvSpPr/>
      </xdr:nvSpPr>
      <xdr:spPr>
        <a:xfrm>
          <a:off x="4200525" y="6524625"/>
          <a:ext cx="1685926" cy="314325"/>
        </a:xfrm>
        <a:prstGeom prst="wedgeRoundRectCallout">
          <a:avLst>
            <a:gd name="adj1" fmla="val -78116"/>
            <a:gd name="adj2" fmla="val 61763"/>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3">
                  <a:lumMod val="75000"/>
                </a:schemeClr>
              </a:solidFill>
            </a:rPr>
            <a:t>Amounts to be ordered</a:t>
          </a:r>
        </a:p>
        <a:p>
          <a:pPr algn="ctr"/>
          <a:endParaRPr lang="en-US" sz="1100" b="1">
            <a:solidFill>
              <a:schemeClr val="tx2"/>
            </a:solidFill>
          </a:endParaRPr>
        </a:p>
      </xdr:txBody>
    </xdr:sp>
    <xdr:clientData/>
  </xdr:twoCellAnchor>
  <xdr:twoCellAnchor>
    <xdr:from>
      <xdr:col>4</xdr:col>
      <xdr:colOff>133349</xdr:colOff>
      <xdr:row>30</xdr:row>
      <xdr:rowOff>57150</xdr:rowOff>
    </xdr:from>
    <xdr:to>
      <xdr:col>4</xdr:col>
      <xdr:colOff>333374</xdr:colOff>
      <xdr:row>33</xdr:row>
      <xdr:rowOff>114300</xdr:rowOff>
    </xdr:to>
    <xdr:sp macro="" textlink="">
      <xdr:nvSpPr>
        <xdr:cNvPr id="2" name="Right Brace 1" descr="59ddc854-91c5-4296-9465-c2f25cac8d34"/>
        <xdr:cNvSpPr/>
      </xdr:nvSpPr>
      <xdr:spPr>
        <a:xfrm>
          <a:off x="3467099" y="6572250"/>
          <a:ext cx="200025" cy="6286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552451</xdr:colOff>
      <xdr:row>13</xdr:row>
      <xdr:rowOff>57150</xdr:rowOff>
    </xdr:from>
    <xdr:to>
      <xdr:col>7</xdr:col>
      <xdr:colOff>871279</xdr:colOff>
      <xdr:row>19</xdr:row>
      <xdr:rowOff>57150</xdr:rowOff>
    </xdr:to>
    <xdr:grpSp>
      <xdr:nvGrpSpPr>
        <xdr:cNvPr id="6" name="Group 5"/>
        <xdr:cNvGrpSpPr/>
      </xdr:nvGrpSpPr>
      <xdr:grpSpPr>
        <a:xfrm>
          <a:off x="4495801" y="3048000"/>
          <a:ext cx="1785678" cy="1352550"/>
          <a:chOff x="4489451" y="2978150"/>
          <a:chExt cx="1789911" cy="1333500"/>
        </a:xfrm>
      </xdr:grpSpPr>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4489451" y="2978150"/>
            <a:ext cx="1789911" cy="1333500"/>
          </a:xfrm>
          <a:prstGeom prst="rect">
            <a:avLst/>
          </a:prstGeom>
        </xdr:spPr>
      </xdr:pic>
      <xdr:sp macro="" textlink="">
        <xdr:nvSpPr>
          <xdr:cNvPr id="3" name="Rectangle 2"/>
          <xdr:cNvSpPr/>
        </xdr:nvSpPr>
        <xdr:spPr>
          <a:xfrm>
            <a:off x="4557808" y="3439582"/>
            <a:ext cx="628026" cy="338667"/>
          </a:xfrm>
          <a:prstGeom prst="rect">
            <a:avLst/>
          </a:prstGeom>
          <a:noFill/>
        </xdr:spPr>
        <xdr:txBody>
          <a:bodyPr wrap="none" lIns="91440" tIns="45720" rIns="91440" bIns="45720">
            <a:prstTxWarp prst="textFadeLeft">
              <a:avLst>
                <a:gd name="adj" fmla="val 15606"/>
              </a:avLst>
            </a:prstTxWarp>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9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Monica's</a:t>
            </a:r>
            <a:endParaRPr lang="en-US" sz="9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a:p>
            <a:pPr algn="ctr"/>
            <a:r>
              <a:rPr lang="en-US" sz="9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Bakery</a:t>
            </a:r>
            <a:endParaRPr lang="en-US" sz="9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grpSp>
    <xdr:clientData/>
  </xdr:twoCellAnchor>
  <xdr:oneCellAnchor>
    <xdr:from>
      <xdr:col>6</xdr:col>
      <xdr:colOff>333375</xdr:colOff>
      <xdr:row>15</xdr:row>
      <xdr:rowOff>149678</xdr:rowOff>
    </xdr:from>
    <xdr:ext cx="184731" cy="264560"/>
    <xdr:sp macro="" textlink="">
      <xdr:nvSpPr>
        <xdr:cNvPr id="4" name="TextBox 3"/>
        <xdr:cNvSpPr txBox="1"/>
      </xdr:nvSpPr>
      <xdr:spPr>
        <a:xfrm>
          <a:off x="4987018" y="3633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714375</xdr:colOff>
      <xdr:row>4</xdr:row>
      <xdr:rowOff>38100</xdr:rowOff>
    </xdr:from>
    <xdr:to>
      <xdr:col>7</xdr:col>
      <xdr:colOff>371475</xdr:colOff>
      <xdr:row>7</xdr:row>
      <xdr:rowOff>9524</xdr:rowOff>
    </xdr:to>
    <xdr:sp macro="" textlink="">
      <xdr:nvSpPr>
        <xdr:cNvPr id="4" name="Rounded Rectangular Callout 3" descr="67fee5ed-5d08-401b-96b2-9618ceb3fefe"/>
        <xdr:cNvSpPr/>
      </xdr:nvSpPr>
      <xdr:spPr>
        <a:xfrm>
          <a:off x="5086350" y="923925"/>
          <a:ext cx="1752600" cy="542924"/>
        </a:xfrm>
        <a:prstGeom prst="wedgeRoundRectCallout">
          <a:avLst>
            <a:gd name="adj1" fmla="val -82635"/>
            <a:gd name="adj2" fmla="val 30642"/>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3">
                  <a:lumMod val="75000"/>
                </a:schemeClr>
              </a:solidFill>
            </a:rPr>
            <a:t>Average labor</a:t>
          </a:r>
          <a:r>
            <a:rPr lang="en-US" sz="1100" b="1" baseline="0">
              <a:solidFill>
                <a:schemeClr val="accent3">
                  <a:lumMod val="75000"/>
                </a:schemeClr>
              </a:solidFill>
            </a:rPr>
            <a:t> costs from regression analysis</a:t>
          </a:r>
          <a:endParaRPr lang="en-US" sz="1100" b="1">
            <a:solidFill>
              <a:schemeClr val="tx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c Wainwright" refreshedDate="40332.722079282408" createdVersion="1" refreshedVersion="4" recordCount="1213" upgradeOnRefresh="1">
  <cacheSource type="worksheet">
    <worksheetSource ref="B3:K1216" sheet="Sales Data"/>
  </cacheSource>
  <cacheFields count="10">
    <cacheField name="Date" numFmtId="0">
      <sharedItems containsSemiMixedTypes="0" containsNonDate="0" containsDate="1" containsString="0" minDate="2007-03-01T00:00:00" maxDate="2010-06-26T00:00:00"/>
    </cacheField>
    <cacheField name="French Bread" numFmtId="0">
      <sharedItems containsSemiMixedTypes="0" containsString="0" containsNumber="1" minValue="579.34061192479112" maxValue="2675.0323092995118"/>
    </cacheField>
    <cacheField name="Italian Bread" numFmtId="0">
      <sharedItems containsSemiMixedTypes="0" containsString="0" containsNumber="1" minValue="528.5766567310543" maxValue="1668.2079764331208"/>
    </cacheField>
    <cacheField name="Pizza" numFmtId="0">
      <sharedItems containsSemiMixedTypes="0" containsString="0" containsNumber="1" minValue="186.71922924366012" maxValue="213.35110497909685"/>
    </cacheField>
    <cacheField name="Total" numFmtId="0">
      <sharedItems containsSemiMixedTypes="0" containsString="0" containsNumber="1" minValue="1631.639342632046" maxValue="4489.771130961738"/>
    </cacheField>
    <cacheField name="Days in Business" numFmtId="0">
      <sharedItems containsSemiMixedTypes="0" containsString="0" containsNumber="1" containsInteger="1" minValue="1" maxValue="1213"/>
    </cacheField>
    <cacheField name="Weeks in Business" numFmtId="0">
      <sharedItems containsSemiMixedTypes="0" containsString="0" containsNumber="1" containsInteger="1" minValue="1" maxValue="174" count="17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sharedItems>
    </cacheField>
    <cacheField name="Month" numFmtId="0">
      <sharedItems containsSemiMixedTypes="0" containsString="0" containsNumber="1" containsInteger="1" minValue="1" maxValue="12"/>
    </cacheField>
    <cacheField name="Quarter" numFmtId="0">
      <sharedItems containsSemiMixedTypes="0" containsString="0" containsNumber="1" containsInteger="1" minValue="1" maxValue="4"/>
    </cacheField>
    <cacheField name="Year" numFmtId="0">
      <sharedItems containsSemiMixedTypes="0" containsString="0" containsNumber="1" containsInteger="1" minValue="2007" maxValue="20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wainwri" refreshedDate="41969.610071180556" createdVersion="4" refreshedVersion="4" recordCount="1213">
  <cacheSource type="worksheet">
    <worksheetSource ref="B3:K1216" sheet="Sales Data"/>
  </cacheSource>
  <cacheFields count="10">
    <cacheField name="Date" numFmtId="15">
      <sharedItems containsSemiMixedTypes="0" containsNonDate="0" containsDate="1" containsString="0" minDate="2012-03-01T00:00:00" maxDate="2015-06-27T00:00:00"/>
    </cacheField>
    <cacheField name="French Bread" numFmtId="7">
      <sharedItems containsSemiMixedTypes="0" containsString="0" containsNumber="1" minValue="579.34061192479112" maxValue="2675.0323092995118"/>
    </cacheField>
    <cacheField name="Italian Bread" numFmtId="7">
      <sharedItems containsSemiMixedTypes="0" containsString="0" containsNumber="1" minValue="528.5766567310543" maxValue="1668.2079764331208"/>
    </cacheField>
    <cacheField name="Pizza" numFmtId="7">
      <sharedItems containsSemiMixedTypes="0" containsString="0" containsNumber="1" minValue="186.71922924366012" maxValue="213.35110497909685"/>
    </cacheField>
    <cacheField name="Total" numFmtId="7">
      <sharedItems containsSemiMixedTypes="0" containsString="0" containsNumber="1" minValue="1631.639342632046" maxValue="4489.771130961738"/>
    </cacheField>
    <cacheField name="Days in Business" numFmtId="0">
      <sharedItems containsSemiMixedTypes="0" containsString="0" containsNumber="1" containsInteger="1" minValue="1" maxValue="1213"/>
    </cacheField>
    <cacheField name="Weeks in Business" numFmtId="0">
      <sharedItems containsSemiMixedTypes="0" containsString="0" containsNumber="1" containsInteger="1" minValue="1" maxValue="174"/>
    </cacheField>
    <cacheField name="Month" numFmtId="0">
      <sharedItems containsSemiMixedTypes="0" containsString="0" containsNumber="1" containsInteger="1" minValue="1" maxValue="12" count="12">
        <n v="3"/>
        <n v="4"/>
        <n v="5"/>
        <n v="6"/>
        <n v="7"/>
        <n v="8"/>
        <n v="9"/>
        <n v="10"/>
        <n v="11"/>
        <n v="12"/>
        <n v="1"/>
        <n v="2"/>
      </sharedItems>
    </cacheField>
    <cacheField name="Quarter" numFmtId="0">
      <sharedItems containsSemiMixedTypes="0" containsString="0" containsNumber="1" containsInteger="1" minValue="1" maxValue="4"/>
    </cacheField>
    <cacheField name="Year" numFmtId="0">
      <sharedItems containsSemiMixedTypes="0" containsString="0" containsNumber="1" containsInteger="1" minValue="1995" maxValue="2015" count="12">
        <n v="2012"/>
        <n v="2013"/>
        <n v="2014"/>
        <n v="2015"/>
        <n v="2009" u="1"/>
        <n v="1997" u="1"/>
        <n v="2010" u="1"/>
        <n v="1998" u="1"/>
        <n v="2007" u="1"/>
        <n v="1995" u="1"/>
        <n v="2008" u="1"/>
        <n v="1996"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13">
  <r>
    <d v="2007-03-01T00:00:00"/>
    <n v="591.63684528145268"/>
    <n v="852.96211544443111"/>
    <n v="187.04038190616211"/>
    <n v="1631.639342632046"/>
    <n v="1"/>
    <x v="0"/>
    <n v="3"/>
    <n v="1"/>
    <n v="2007"/>
  </r>
  <r>
    <d v="2007-03-02T00:00:00"/>
    <n v="582.35662999940155"/>
    <n v="1101.6277656256041"/>
    <n v="187.29396387180404"/>
    <n v="1871.2783594968096"/>
    <n v="2"/>
    <x v="0"/>
    <n v="3"/>
    <n v="1"/>
    <n v="2007"/>
  </r>
  <r>
    <d v="2007-03-03T00:00:00"/>
    <n v="591.62942307991011"/>
    <n v="1008.8836539089718"/>
    <n v="186.79460621472973"/>
    <n v="1787.3076832036118"/>
    <n v="3"/>
    <x v="0"/>
    <n v="3"/>
    <n v="1"/>
    <n v="2007"/>
  </r>
  <r>
    <d v="2007-03-04T00:00:00"/>
    <n v="589.59689179872248"/>
    <n v="1071.8218445049392"/>
    <n v="186.71922924366012"/>
    <n v="1848.1379655473218"/>
    <n v="4"/>
    <x v="0"/>
    <n v="3"/>
    <n v="1"/>
    <n v="2007"/>
  </r>
  <r>
    <d v="2007-03-05T00:00:00"/>
    <n v="582.4827992627396"/>
    <n v="1038.7767819227665"/>
    <n v="186.8813054362833"/>
    <n v="1808.1408866217896"/>
    <n v="5"/>
    <x v="0"/>
    <n v="3"/>
    <n v="1"/>
    <n v="2007"/>
  </r>
  <r>
    <d v="2007-03-06T00:00:00"/>
    <n v="579.34061192479112"/>
    <n v="1002.8081536889172"/>
    <n v="186.95117432869569"/>
    <n v="1769.099939942404"/>
    <n v="6"/>
    <x v="0"/>
    <n v="3"/>
    <n v="1"/>
    <n v="2007"/>
  </r>
  <r>
    <d v="2007-03-07T00:00:00"/>
    <n v="606.50478034480693"/>
    <n v="995.82825119240738"/>
    <n v="187.13046600976716"/>
    <n v="1789.4634975469814"/>
    <n v="7"/>
    <x v="0"/>
    <n v="3"/>
    <n v="1"/>
    <n v="2007"/>
  </r>
  <r>
    <d v="2007-03-08T00:00:00"/>
    <n v="611.57416497624968"/>
    <n v="837.60135451717883"/>
    <n v="187.07386757982351"/>
    <n v="1636.2493870732519"/>
    <n v="8"/>
    <x v="1"/>
    <n v="3"/>
    <n v="1"/>
    <n v="2007"/>
  </r>
  <r>
    <d v="2007-03-09T00:00:00"/>
    <n v="605.10698230989226"/>
    <n v="1125.1554685614101"/>
    <n v="187.28904784977846"/>
    <n v="1917.5514987210809"/>
    <n v="9"/>
    <x v="1"/>
    <n v="3"/>
    <n v="1"/>
    <n v="2007"/>
  </r>
  <r>
    <d v="2007-03-10T00:00:00"/>
    <n v="617.31161660935049"/>
    <n v="1053.872093752615"/>
    <n v="186.9255027582262"/>
    <n v="1858.1092131201917"/>
    <n v="10"/>
    <x v="1"/>
    <n v="3"/>
    <n v="1"/>
    <n v="2007"/>
  </r>
  <r>
    <d v="2007-03-11T00:00:00"/>
    <n v="630.86716686809132"/>
    <n v="1143.0044255733806"/>
    <n v="187.49566583691353"/>
    <n v="1961.3672582783854"/>
    <n v="11"/>
    <x v="1"/>
    <n v="3"/>
    <n v="1"/>
    <n v="2007"/>
  </r>
  <r>
    <d v="2007-03-12T00:00:00"/>
    <n v="656.42926165441304"/>
    <n v="1049.6136194135106"/>
    <n v="187.03932335096866"/>
    <n v="1893.0822044188924"/>
    <n v="12"/>
    <x v="1"/>
    <n v="3"/>
    <n v="1"/>
    <n v="2007"/>
  </r>
  <r>
    <d v="2007-03-13T00:00:00"/>
    <n v="667.51185468219455"/>
    <n v="1271.8457287127922"/>
    <n v="187.42322308355446"/>
    <n v="2126.7808064785413"/>
    <n v="13"/>
    <x v="1"/>
    <n v="3"/>
    <n v="1"/>
    <n v="2007"/>
  </r>
  <r>
    <d v="2007-03-14T00:00:00"/>
    <n v="658.07831943530914"/>
    <n v="1140.4899821519223"/>
    <n v="187.07823757544111"/>
    <n v="1985.6465391626725"/>
    <n v="14"/>
    <x v="1"/>
    <n v="3"/>
    <n v="1"/>
    <n v="2007"/>
  </r>
  <r>
    <d v="2007-03-15T00:00:00"/>
    <n v="670.71041288017409"/>
    <n v="1174.296486252337"/>
    <n v="187.29137986195786"/>
    <n v="2032.298278994469"/>
    <n v="15"/>
    <x v="2"/>
    <n v="3"/>
    <n v="1"/>
    <n v="2007"/>
  </r>
  <r>
    <d v="2007-03-16T00:00:00"/>
    <n v="658.57777932875069"/>
    <n v="1110.8813113533167"/>
    <n v="187.6163279274837"/>
    <n v="1957.0754186095512"/>
    <n v="16"/>
    <x v="2"/>
    <n v="3"/>
    <n v="1"/>
    <n v="2007"/>
  </r>
  <r>
    <d v="2007-03-17T00:00:00"/>
    <n v="660.71471883265485"/>
    <n v="1129.9035187419202"/>
    <n v="187.32973768575602"/>
    <n v="1977.9479752603311"/>
    <n v="17"/>
    <x v="2"/>
    <n v="3"/>
    <n v="1"/>
    <n v="2007"/>
  </r>
  <r>
    <d v="2007-03-18T00:00:00"/>
    <n v="652.4482681900065"/>
    <n v="1075.3646867924731"/>
    <n v="187.22404181298651"/>
    <n v="1915.0369967954662"/>
    <n v="18"/>
    <x v="2"/>
    <n v="3"/>
    <n v="1"/>
    <n v="2007"/>
  </r>
  <r>
    <d v="2007-03-19T00:00:00"/>
    <n v="671.35436045983954"/>
    <n v="1103.4251508686389"/>
    <n v="187.49424850055567"/>
    <n v="1962.2737598290339"/>
    <n v="19"/>
    <x v="2"/>
    <n v="3"/>
    <n v="1"/>
    <n v="2007"/>
  </r>
  <r>
    <d v="2007-03-20T00:00:00"/>
    <n v="670.2142412251244"/>
    <n v="1179.9819252613249"/>
    <n v="187.37668578862036"/>
    <n v="2037.5728522750696"/>
    <n v="20"/>
    <x v="2"/>
    <n v="3"/>
    <n v="1"/>
    <n v="2007"/>
  </r>
  <r>
    <d v="2007-03-21T00:00:00"/>
    <n v="679.5551807780638"/>
    <n v="1125.6888301317597"/>
    <n v="187.44668127352074"/>
    <n v="1992.690692183344"/>
    <n v="21"/>
    <x v="2"/>
    <n v="3"/>
    <n v="1"/>
    <n v="2007"/>
  </r>
  <r>
    <d v="2007-03-22T00:00:00"/>
    <n v="685.68910705250994"/>
    <n v="1077.8901077380456"/>
    <n v="187.52062427671726"/>
    <n v="1951.0998390672726"/>
    <n v="22"/>
    <x v="3"/>
    <n v="3"/>
    <n v="1"/>
    <n v="2007"/>
  </r>
  <r>
    <d v="2007-03-23T00:00:00"/>
    <n v="688.59201074816656"/>
    <n v="978.21400454600348"/>
    <n v="187.46835434576508"/>
    <n v="1854.2743696399352"/>
    <n v="23"/>
    <x v="3"/>
    <n v="3"/>
    <n v="1"/>
    <n v="2007"/>
  </r>
  <r>
    <d v="2007-03-24T00:00:00"/>
    <n v="701.46670829070172"/>
    <n v="1060.753855384874"/>
    <n v="187.47759055869284"/>
    <n v="1949.6981542342685"/>
    <n v="24"/>
    <x v="3"/>
    <n v="3"/>
    <n v="1"/>
    <n v="2007"/>
  </r>
  <r>
    <d v="2007-03-25T00:00:00"/>
    <n v="701.65809487122942"/>
    <n v="1072.8903762497589"/>
    <n v="187.66038745465849"/>
    <n v="1962.2088585756469"/>
    <n v="25"/>
    <x v="3"/>
    <n v="3"/>
    <n v="1"/>
    <n v="2007"/>
  </r>
  <r>
    <d v="2007-03-26T00:00:00"/>
    <n v="729.41779680307286"/>
    <n v="1029.7103525991929"/>
    <n v="187.24297483697177"/>
    <n v="1946.3711242392376"/>
    <n v="26"/>
    <x v="3"/>
    <n v="3"/>
    <n v="1"/>
    <n v="2007"/>
  </r>
  <r>
    <d v="2007-03-27T00:00:00"/>
    <n v="752.51785726107482"/>
    <n v="1109.1827154081411"/>
    <n v="187.43048749982708"/>
    <n v="2049.1310601690429"/>
    <n v="27"/>
    <x v="3"/>
    <n v="3"/>
    <n v="1"/>
    <n v="2007"/>
  </r>
  <r>
    <d v="2007-03-28T00:00:00"/>
    <n v="754.28813697608928"/>
    <n v="1075.8839062023462"/>
    <n v="187.59289261650517"/>
    <n v="2017.7649357949408"/>
    <n v="28"/>
    <x v="3"/>
    <n v="3"/>
    <n v="1"/>
    <n v="2007"/>
  </r>
  <r>
    <d v="2007-03-29T00:00:00"/>
    <n v="755.93184872223173"/>
    <n v="949.10943061936257"/>
    <n v="187.87327965044381"/>
    <n v="1892.9145589920381"/>
    <n v="29"/>
    <x v="4"/>
    <n v="3"/>
    <n v="1"/>
    <n v="2007"/>
  </r>
  <r>
    <d v="2007-03-30T00:00:00"/>
    <n v="776.03261420814147"/>
    <n v="1064.2072712156926"/>
    <n v="187.30129243311384"/>
    <n v="2027.5411778569478"/>
    <n v="30"/>
    <x v="4"/>
    <n v="3"/>
    <n v="1"/>
    <n v="2007"/>
  </r>
  <r>
    <d v="2007-03-31T00:00:00"/>
    <n v="774.70320535504629"/>
    <n v="914.35237908104045"/>
    <n v="187.502936445339"/>
    <n v="1876.5585208814257"/>
    <n v="31"/>
    <x v="4"/>
    <n v="3"/>
    <n v="1"/>
    <n v="2007"/>
  </r>
  <r>
    <d v="2007-04-01T00:00:00"/>
    <n v="772.34278884817513"/>
    <n v="994.55633563355536"/>
    <n v="187.53707116463548"/>
    <n v="1954.4361956463661"/>
    <n v="32"/>
    <x v="4"/>
    <n v="4"/>
    <n v="2"/>
    <n v="2007"/>
  </r>
  <r>
    <d v="2007-04-02T00:00:00"/>
    <n v="777.40729285868395"/>
    <n v="963.58405778240422"/>
    <n v="187.40885707268802"/>
    <n v="1928.4002077137761"/>
    <n v="33"/>
    <x v="4"/>
    <n v="4"/>
    <n v="2"/>
    <n v="2007"/>
  </r>
  <r>
    <d v="2007-04-03T00:00:00"/>
    <n v="793.86105500247186"/>
    <n v="1041.7402949466828"/>
    <n v="187.68474387125062"/>
    <n v="2023.2860938204053"/>
    <n v="34"/>
    <x v="4"/>
    <n v="4"/>
    <n v="2"/>
    <n v="2007"/>
  </r>
  <r>
    <d v="2007-04-04T00:00:00"/>
    <n v="801.66546967405759"/>
    <n v="1036.2409305817903"/>
    <n v="187.48584021552603"/>
    <n v="2025.392240471374"/>
    <n v="35"/>
    <x v="4"/>
    <n v="4"/>
    <n v="2"/>
    <n v="2007"/>
  </r>
  <r>
    <d v="2007-04-05T00:00:00"/>
    <n v="801.06894437450649"/>
    <n v="849.99083123620676"/>
    <n v="187.84093333369316"/>
    <n v="1838.9007089444062"/>
    <n v="36"/>
    <x v="5"/>
    <n v="4"/>
    <n v="2"/>
    <n v="2007"/>
  </r>
  <r>
    <d v="2007-04-06T00:00:00"/>
    <n v="794.48145321638503"/>
    <n v="785.77069144719508"/>
    <n v="187.85974644269817"/>
    <n v="1768.1118911062783"/>
    <n v="37"/>
    <x v="5"/>
    <n v="4"/>
    <n v="2"/>
    <n v="2007"/>
  </r>
  <r>
    <d v="2007-04-07T00:00:00"/>
    <n v="783.95820268909961"/>
    <n v="943.83058911468765"/>
    <n v="187.66312181584019"/>
    <n v="1915.4519136196275"/>
    <n v="38"/>
    <x v="5"/>
    <n v="4"/>
    <n v="2"/>
    <n v="2007"/>
  </r>
  <r>
    <d v="2007-04-08T00:00:00"/>
    <n v="787.03866195818296"/>
    <n v="953.83474958802685"/>
    <n v="187.94829720039363"/>
    <n v="1928.8217087466035"/>
    <n v="39"/>
    <x v="5"/>
    <n v="4"/>
    <n v="2"/>
    <n v="2007"/>
  </r>
  <r>
    <d v="2007-04-09T00:00:00"/>
    <n v="796.53745479171664"/>
    <n v="1010.8157679579299"/>
    <n v="187.78322297900502"/>
    <n v="1995.1364457286518"/>
    <n v="40"/>
    <x v="5"/>
    <n v="4"/>
    <n v="2"/>
    <n v="2007"/>
  </r>
  <r>
    <d v="2007-04-10T00:00:00"/>
    <n v="792.11475947106544"/>
    <n v="1142.5921276443482"/>
    <n v="187.96873673557369"/>
    <n v="2122.6756238509874"/>
    <n v="41"/>
    <x v="5"/>
    <n v="4"/>
    <n v="2"/>
    <n v="2007"/>
  </r>
  <r>
    <d v="2007-04-11T00:00:00"/>
    <n v="781.69652480731827"/>
    <n v="971.64811821602962"/>
    <n v="187.51141195835152"/>
    <n v="1940.8560549816996"/>
    <n v="42"/>
    <x v="5"/>
    <n v="4"/>
    <n v="2"/>
    <n v="2007"/>
  </r>
  <r>
    <d v="2007-04-12T00:00:00"/>
    <n v="789.65156390060019"/>
    <n v="1004.839944495762"/>
    <n v="187.99962018159607"/>
    <n v="1982.4911285779583"/>
    <n v="43"/>
    <x v="6"/>
    <n v="4"/>
    <n v="2"/>
    <n v="2007"/>
  </r>
  <r>
    <d v="2007-04-13T00:00:00"/>
    <n v="810.51563811615563"/>
    <n v="813.17498223513587"/>
    <n v="187.5719386485473"/>
    <n v="1811.2625589998388"/>
    <n v="44"/>
    <x v="6"/>
    <n v="4"/>
    <n v="2"/>
    <n v="2007"/>
  </r>
  <r>
    <d v="2007-04-14T00:00:00"/>
    <n v="804.69457567227414"/>
    <n v="991.65862896873546"/>
    <n v="188.02067632483289"/>
    <n v="1984.3738809658425"/>
    <n v="45"/>
    <x v="6"/>
    <n v="4"/>
    <n v="2"/>
    <n v="2007"/>
  </r>
  <r>
    <d v="2007-04-15T00:00:00"/>
    <n v="812.2217547371456"/>
    <n v="1128.4764627752584"/>
    <n v="187.57040796885974"/>
    <n v="2128.2686254812638"/>
    <n v="46"/>
    <x v="6"/>
    <n v="4"/>
    <n v="2"/>
    <n v="2007"/>
  </r>
  <r>
    <d v="2007-04-16T00:00:00"/>
    <n v="808.28179231145009"/>
    <n v="1144.5292259452328"/>
    <n v="187.70054863908368"/>
    <n v="2140.5115668957665"/>
    <n v="47"/>
    <x v="6"/>
    <n v="4"/>
    <n v="2"/>
    <n v="2007"/>
  </r>
  <r>
    <d v="2007-04-17T00:00:00"/>
    <n v="816.60908489111307"/>
    <n v="1120.8375379235545"/>
    <n v="187.51068905621631"/>
    <n v="2124.957311870884"/>
    <n v="48"/>
    <x v="6"/>
    <n v="4"/>
    <n v="2"/>
    <n v="2007"/>
  </r>
  <r>
    <d v="2007-04-18T00:00:00"/>
    <n v="831.7494419183588"/>
    <n v="1067.0764918754251"/>
    <n v="187.92348703193909"/>
    <n v="2086.7494208257231"/>
    <n v="49"/>
    <x v="6"/>
    <n v="4"/>
    <n v="2"/>
    <n v="2007"/>
  </r>
  <r>
    <d v="2007-04-19T00:00:00"/>
    <n v="832.32147608414834"/>
    <n v="1078.7110266335337"/>
    <n v="187.75695539127784"/>
    <n v="2098.7894581089599"/>
    <n v="50"/>
    <x v="7"/>
    <n v="4"/>
    <n v="2"/>
    <n v="2007"/>
  </r>
  <r>
    <d v="2007-04-20T00:00:00"/>
    <n v="821.20906636924997"/>
    <n v="919.86511114568646"/>
    <n v="188.09996248419864"/>
    <n v="1929.1741399991349"/>
    <n v="51"/>
    <x v="7"/>
    <n v="4"/>
    <n v="2"/>
    <n v="2007"/>
  </r>
  <r>
    <d v="2007-04-21T00:00:00"/>
    <n v="823.90483740615832"/>
    <n v="962.9421580831953"/>
    <n v="187.76294345699839"/>
    <n v="1974.6099389463518"/>
    <n v="52"/>
    <x v="7"/>
    <n v="4"/>
    <n v="2"/>
    <n v="2007"/>
  </r>
  <r>
    <d v="2007-04-22T00:00:00"/>
    <n v="835.864101002903"/>
    <n v="794.08767824099971"/>
    <n v="187.85981122907106"/>
    <n v="1817.8115904729739"/>
    <n v="53"/>
    <x v="7"/>
    <n v="4"/>
    <n v="2"/>
    <n v="2007"/>
  </r>
  <r>
    <d v="2007-04-23T00:00:00"/>
    <n v="823.58310015117331"/>
    <n v="939.42403446772346"/>
    <n v="187.84142316585053"/>
    <n v="1950.8485577847473"/>
    <n v="54"/>
    <x v="7"/>
    <n v="4"/>
    <n v="2"/>
    <n v="2007"/>
  </r>
  <r>
    <d v="2007-04-24T00:00:00"/>
    <n v="837.29140234881038"/>
    <n v="878.36730447172249"/>
    <n v="188.03851721633555"/>
    <n v="1903.6972240368684"/>
    <n v="55"/>
    <x v="7"/>
    <n v="4"/>
    <n v="2"/>
    <n v="2007"/>
  </r>
  <r>
    <d v="2007-04-25T00:00:00"/>
    <n v="838.89355608768051"/>
    <n v="985.28722022133115"/>
    <n v="187.33484003160606"/>
    <n v="2011.5156163406177"/>
    <n v="56"/>
    <x v="7"/>
    <n v="4"/>
    <n v="2"/>
    <n v="2007"/>
  </r>
  <r>
    <d v="2007-04-26T00:00:00"/>
    <n v="839.49885334880787"/>
    <n v="955.60786930783763"/>
    <n v="187.75245710862944"/>
    <n v="1982.859179765275"/>
    <n v="57"/>
    <x v="8"/>
    <n v="4"/>
    <n v="2"/>
    <n v="2007"/>
  </r>
  <r>
    <d v="2007-04-27T00:00:00"/>
    <n v="817.31196287216903"/>
    <n v="967.33858387772375"/>
    <n v="187.78422265250396"/>
    <n v="1972.4347694023968"/>
    <n v="58"/>
    <x v="8"/>
    <n v="4"/>
    <n v="2"/>
    <n v="2007"/>
  </r>
  <r>
    <d v="2007-04-28T00:00:00"/>
    <n v="824.89303201081134"/>
    <n v="847.13822788547645"/>
    <n v="188.04978090801657"/>
    <n v="1860.0810408043044"/>
    <n v="59"/>
    <x v="8"/>
    <n v="4"/>
    <n v="2"/>
    <n v="2007"/>
  </r>
  <r>
    <d v="2007-04-29T00:00:00"/>
    <n v="859.83623691896298"/>
    <n v="937.50077570224107"/>
    <n v="187.90021731084272"/>
    <n v="1985.2372299320466"/>
    <n v="60"/>
    <x v="8"/>
    <n v="4"/>
    <n v="2"/>
    <n v="2007"/>
  </r>
  <r>
    <d v="2007-04-30T00:00:00"/>
    <n v="860.06609480452983"/>
    <n v="960.64025357138564"/>
    <n v="187.83263708427108"/>
    <n v="2008.5389854601865"/>
    <n v="61"/>
    <x v="8"/>
    <n v="4"/>
    <n v="2"/>
    <n v="2007"/>
  </r>
  <r>
    <d v="2007-05-01T00:00:00"/>
    <n v="866.26746584768557"/>
    <n v="1098.5211421348467"/>
    <n v="188.02527736012817"/>
    <n v="2152.8138853426603"/>
    <n v="62"/>
    <x v="8"/>
    <n v="5"/>
    <n v="2"/>
    <n v="2007"/>
  </r>
  <r>
    <d v="2007-05-02T00:00:00"/>
    <n v="854.52019617608175"/>
    <n v="969.69773200364148"/>
    <n v="187.96855284074806"/>
    <n v="2012.1864810204713"/>
    <n v="63"/>
    <x v="8"/>
    <n v="5"/>
    <n v="2"/>
    <n v="2007"/>
  </r>
  <r>
    <d v="2007-05-03T00:00:00"/>
    <n v="849.40382706150979"/>
    <n v="920.3472634964287"/>
    <n v="188.20501171996477"/>
    <n v="1957.956102277903"/>
    <n v="64"/>
    <x v="9"/>
    <n v="5"/>
    <n v="2"/>
    <n v="2007"/>
  </r>
  <r>
    <d v="2007-05-04T00:00:00"/>
    <n v="854.27722408587306"/>
    <n v="899.60926066889533"/>
    <n v="188.02296278759954"/>
    <n v="1941.9094475423678"/>
    <n v="65"/>
    <x v="9"/>
    <n v="5"/>
    <n v="2"/>
    <n v="2007"/>
  </r>
  <r>
    <d v="2007-05-05T00:00:00"/>
    <n v="870.29395037142001"/>
    <n v="1057.7224700840361"/>
    <n v="188.0730456434361"/>
    <n v="2116.0894660988924"/>
    <n v="66"/>
    <x v="9"/>
    <n v="5"/>
    <n v="2"/>
    <n v="2007"/>
  </r>
  <r>
    <d v="2007-05-06T00:00:00"/>
    <n v="905.37381949375185"/>
    <n v="879.66473709128991"/>
    <n v="188.32865182917425"/>
    <n v="1973.3672084142161"/>
    <n v="67"/>
    <x v="9"/>
    <n v="5"/>
    <n v="2"/>
    <n v="2007"/>
  </r>
  <r>
    <d v="2007-05-07T00:00:00"/>
    <n v="906.31185208242005"/>
    <n v="902.48369325411159"/>
    <n v="187.89795599396308"/>
    <n v="1996.6935013304947"/>
    <n v="68"/>
    <x v="9"/>
    <n v="5"/>
    <n v="2"/>
    <n v="2007"/>
  </r>
  <r>
    <d v="2007-05-08T00:00:00"/>
    <n v="905.9913103147212"/>
    <n v="852.09520002851104"/>
    <n v="187.89058625109277"/>
    <n v="1945.9770965943251"/>
    <n v="69"/>
    <x v="9"/>
    <n v="5"/>
    <n v="2"/>
    <n v="2007"/>
  </r>
  <r>
    <d v="2007-05-09T00:00:00"/>
    <n v="923.14176406932734"/>
    <n v="1003.0554760977635"/>
    <n v="188.23556592246376"/>
    <n v="2114.4328060895546"/>
    <n v="70"/>
    <x v="9"/>
    <n v="5"/>
    <n v="2"/>
    <n v="2007"/>
  </r>
  <r>
    <d v="2007-05-10T00:00:00"/>
    <n v="919.99183114873517"/>
    <n v="990.70949835933652"/>
    <n v="187.98377901693749"/>
    <n v="2098.6851085250091"/>
    <n v="71"/>
    <x v="10"/>
    <n v="5"/>
    <n v="2"/>
    <n v="2007"/>
  </r>
  <r>
    <d v="2007-05-11T00:00:00"/>
    <n v="938.72720973970513"/>
    <n v="958.13928048846856"/>
    <n v="188.22644254680162"/>
    <n v="2085.0929327749755"/>
    <n v="72"/>
    <x v="10"/>
    <n v="5"/>
    <n v="2"/>
    <n v="2007"/>
  </r>
  <r>
    <d v="2007-05-12T00:00:00"/>
    <n v="927.58799724423079"/>
    <n v="910.5316703705314"/>
    <n v="188.39808463116179"/>
    <n v="2026.5177522459239"/>
    <n v="73"/>
    <x v="10"/>
    <n v="5"/>
    <n v="2"/>
    <n v="2007"/>
  </r>
  <r>
    <d v="2007-05-13T00:00:00"/>
    <n v="927.90552122892552"/>
    <n v="1110.6044540576272"/>
    <n v="188.37599547473712"/>
    <n v="2226.8859707612896"/>
    <n v="74"/>
    <x v="10"/>
    <n v="5"/>
    <n v="2"/>
    <n v="2007"/>
  </r>
  <r>
    <d v="2007-05-14T00:00:00"/>
    <n v="932.50127991310501"/>
    <n v="1107.0913651352682"/>
    <n v="188.11535242977686"/>
    <n v="2227.70799747815"/>
    <n v="75"/>
    <x v="10"/>
    <n v="5"/>
    <n v="2"/>
    <n v="2007"/>
  </r>
  <r>
    <d v="2007-05-15T00:00:00"/>
    <n v="928.40486702774183"/>
    <n v="923.20381758427061"/>
    <n v="188.40751533092995"/>
    <n v="2040.0161999429424"/>
    <n v="76"/>
    <x v="10"/>
    <n v="5"/>
    <n v="2"/>
    <n v="2007"/>
  </r>
  <r>
    <d v="2007-05-16T00:00:00"/>
    <n v="920.18966732232843"/>
    <n v="1057.2726241013336"/>
    <n v="188.34316720618978"/>
    <n v="2165.8054586298517"/>
    <n v="77"/>
    <x v="10"/>
    <n v="5"/>
    <n v="2"/>
    <n v="2007"/>
  </r>
  <r>
    <d v="2007-05-17T00:00:00"/>
    <n v="932.23857514402425"/>
    <n v="995.63551957734489"/>
    <n v="188.30960425538794"/>
    <n v="2116.1836989767571"/>
    <n v="78"/>
    <x v="11"/>
    <n v="5"/>
    <n v="2"/>
    <n v="2007"/>
  </r>
  <r>
    <d v="2007-05-18T00:00:00"/>
    <n v="938.4232921942687"/>
    <n v="945.33209369314955"/>
    <n v="188.25929838320315"/>
    <n v="2072.0146842706213"/>
    <n v="79"/>
    <x v="11"/>
    <n v="5"/>
    <n v="2"/>
    <n v="2007"/>
  </r>
  <r>
    <d v="2007-05-19T00:00:00"/>
    <n v="930.02603487823603"/>
    <n v="1033.3225474737599"/>
    <n v="188.2678131325886"/>
    <n v="2151.6163954845847"/>
    <n v="80"/>
    <x v="11"/>
    <n v="5"/>
    <n v="2"/>
    <n v="2007"/>
  </r>
  <r>
    <d v="2007-05-20T00:00:00"/>
    <n v="922.8911975342869"/>
    <n v="867.89187401545303"/>
    <n v="188.2581057033253"/>
    <n v="1979.0411772530651"/>
    <n v="81"/>
    <x v="11"/>
    <n v="5"/>
    <n v="2"/>
    <n v="2007"/>
  </r>
  <r>
    <d v="2007-05-21T00:00:00"/>
    <n v="944.87527601162469"/>
    <n v="937.83156715193263"/>
    <n v="188.50772173942627"/>
    <n v="2071.2145649029835"/>
    <n v="82"/>
    <x v="11"/>
    <n v="5"/>
    <n v="2"/>
    <n v="2007"/>
  </r>
  <r>
    <d v="2007-05-22T00:00:00"/>
    <n v="956.35969926806661"/>
    <n v="958.84342882233466"/>
    <n v="188.58662876963189"/>
    <n v="2103.7897568600329"/>
    <n v="83"/>
    <x v="11"/>
    <n v="5"/>
    <n v="2"/>
    <n v="2007"/>
  </r>
  <r>
    <d v="2007-05-23T00:00:00"/>
    <n v="957.90044559622311"/>
    <n v="1165.3299669196613"/>
    <n v="188.42288462223547"/>
    <n v="2311.6532971381198"/>
    <n v="84"/>
    <x v="11"/>
    <n v="5"/>
    <n v="2"/>
    <n v="2007"/>
  </r>
  <r>
    <d v="2007-05-24T00:00:00"/>
    <n v="932.84158287655055"/>
    <n v="1230.9024882877663"/>
    <n v="188.59054904023787"/>
    <n v="2352.3346202045545"/>
    <n v="85"/>
    <x v="12"/>
    <n v="5"/>
    <n v="2"/>
    <n v="2007"/>
  </r>
  <r>
    <d v="2007-05-25T00:00:00"/>
    <n v="948.23525452655576"/>
    <n v="1129.6449845971947"/>
    <n v="188.27450663645419"/>
    <n v="2266.1547457602046"/>
    <n v="86"/>
    <x v="12"/>
    <n v="5"/>
    <n v="2"/>
    <n v="2007"/>
  </r>
  <r>
    <d v="2007-05-26T00:00:00"/>
    <n v="960.23705891289137"/>
    <n v="1235.5289681956294"/>
    <n v="188.43014939477976"/>
    <n v="2384.1961765033002"/>
    <n v="87"/>
    <x v="12"/>
    <n v="5"/>
    <n v="2"/>
    <n v="2007"/>
  </r>
  <r>
    <d v="2007-05-27T00:00:00"/>
    <n v="991.28182205148573"/>
    <n v="1134.8866772533202"/>
    <n v="188.6330173307523"/>
    <n v="2314.8015166355581"/>
    <n v="88"/>
    <x v="12"/>
    <n v="5"/>
    <n v="2"/>
    <n v="2007"/>
  </r>
  <r>
    <d v="2007-05-28T00:00:00"/>
    <n v="988.97893695549044"/>
    <n v="1035.4530827801973"/>
    <n v="188.4151480424259"/>
    <n v="2212.8471677781135"/>
    <n v="89"/>
    <x v="12"/>
    <n v="5"/>
    <n v="2"/>
    <n v="2007"/>
  </r>
  <r>
    <d v="2007-05-29T00:00:00"/>
    <n v="1012.9240655373186"/>
    <n v="1189.4876893195694"/>
    <n v="188.83867365288606"/>
    <n v="2391.2504285097739"/>
    <n v="90"/>
    <x v="12"/>
    <n v="5"/>
    <n v="2"/>
    <n v="2007"/>
  </r>
  <r>
    <d v="2007-05-30T00:00:00"/>
    <n v="1014.2181298743537"/>
    <n v="1466.7504113034431"/>
    <n v="189.05231106486505"/>
    <n v="2670.0208522426619"/>
    <n v="91"/>
    <x v="12"/>
    <n v="5"/>
    <n v="2"/>
    <n v="2007"/>
  </r>
  <r>
    <d v="2007-05-31T00:00:00"/>
    <n v="1004.9714600712483"/>
    <n v="1136.9205551049454"/>
    <n v="188.83365344081813"/>
    <n v="2330.7256686170117"/>
    <n v="92"/>
    <x v="13"/>
    <n v="5"/>
    <n v="2"/>
    <n v="2007"/>
  </r>
  <r>
    <d v="2007-06-01T00:00:00"/>
    <n v="984.7567376650552"/>
    <n v="1318.8176397708953"/>
    <n v="188.69727334472972"/>
    <n v="2492.2716507806804"/>
    <n v="93"/>
    <x v="13"/>
    <n v="6"/>
    <n v="2"/>
    <n v="2007"/>
  </r>
  <r>
    <d v="2007-06-02T00:00:00"/>
    <n v="945.7438620142118"/>
    <n v="1250.865148115256"/>
    <n v="188.82972557149489"/>
    <n v="2385.4387357009623"/>
    <n v="94"/>
    <x v="13"/>
    <n v="6"/>
    <n v="2"/>
    <n v="2007"/>
  </r>
  <r>
    <d v="2007-06-03T00:00:00"/>
    <n v="972.8991682632975"/>
    <n v="1134.9655324154505"/>
    <n v="188.82373065042722"/>
    <n v="2296.6884313291748"/>
    <n v="95"/>
    <x v="13"/>
    <n v="6"/>
    <n v="2"/>
    <n v="2007"/>
  </r>
  <r>
    <d v="2007-06-04T00:00:00"/>
    <n v="986.05182148788344"/>
    <n v="1332.9375731441673"/>
    <n v="189.17618913058197"/>
    <n v="2508.1655837626327"/>
    <n v="96"/>
    <x v="13"/>
    <n v="6"/>
    <n v="2"/>
    <n v="2007"/>
  </r>
  <r>
    <d v="2007-06-05T00:00:00"/>
    <n v="988.65786316823619"/>
    <n v="1056.453567065309"/>
    <n v="189.23121367876294"/>
    <n v="2234.3426439123082"/>
    <n v="97"/>
    <x v="13"/>
    <n v="6"/>
    <n v="2"/>
    <n v="2007"/>
  </r>
  <r>
    <d v="2007-06-06T00:00:00"/>
    <n v="980.26225205287278"/>
    <n v="1083.4591719349964"/>
    <n v="188.94461173987904"/>
    <n v="2252.6660357277483"/>
    <n v="98"/>
    <x v="13"/>
    <n v="6"/>
    <n v="2"/>
    <n v="2007"/>
  </r>
  <r>
    <d v="2007-06-07T00:00:00"/>
    <n v="994.47786819088128"/>
    <n v="902.64556684190825"/>
    <n v="189.07825264335048"/>
    <n v="2086.20168767614"/>
    <n v="99"/>
    <x v="14"/>
    <n v="6"/>
    <n v="2"/>
    <n v="2007"/>
  </r>
  <r>
    <d v="2007-06-08T00:00:00"/>
    <n v="986.67416763218876"/>
    <n v="1098.5417406884985"/>
    <n v="189.11352541791163"/>
    <n v="2274.3294337385987"/>
    <n v="100"/>
    <x v="14"/>
    <n v="6"/>
    <n v="2"/>
    <n v="2007"/>
  </r>
  <r>
    <d v="2007-06-09T00:00:00"/>
    <n v="992.1615442920745"/>
    <n v="1083.1197902001893"/>
    <n v="189.23868804583438"/>
    <n v="2264.5200225380981"/>
    <n v="101"/>
    <x v="14"/>
    <n v="6"/>
    <n v="2"/>
    <n v="2007"/>
  </r>
  <r>
    <d v="2007-06-10T00:00:00"/>
    <n v="997.65084520834512"/>
    <n v="1065.4151871952954"/>
    <n v="189.05133435662333"/>
    <n v="2252.1173667602643"/>
    <n v="102"/>
    <x v="14"/>
    <n v="6"/>
    <n v="2"/>
    <n v="2007"/>
  </r>
  <r>
    <d v="2007-06-11T00:00:00"/>
    <n v="989.96563483965497"/>
    <n v="1012.3953596940239"/>
    <n v="189.11254438561957"/>
    <n v="2191.4735389192983"/>
    <n v="103"/>
    <x v="14"/>
    <n v="6"/>
    <n v="2"/>
    <n v="2007"/>
  </r>
  <r>
    <d v="2007-06-12T00:00:00"/>
    <n v="980.8367062888633"/>
    <n v="1190.1026666417617"/>
    <n v="189.35233560869688"/>
    <n v="2360.2917085393219"/>
    <n v="104"/>
    <x v="14"/>
    <n v="6"/>
    <n v="2"/>
    <n v="2007"/>
  </r>
  <r>
    <d v="2007-06-13T00:00:00"/>
    <n v="963.16010512675814"/>
    <n v="1047.7032548123275"/>
    <n v="189.41530116274566"/>
    <n v="2200.2786611018309"/>
    <n v="105"/>
    <x v="14"/>
    <n v="6"/>
    <n v="2"/>
    <n v="2007"/>
  </r>
  <r>
    <d v="2007-06-14T00:00:00"/>
    <n v="968.75415484888151"/>
    <n v="1081.8567202780928"/>
    <n v="189.11749555879345"/>
    <n v="2239.7283706857679"/>
    <n v="106"/>
    <x v="15"/>
    <n v="6"/>
    <n v="2"/>
    <n v="2007"/>
  </r>
  <r>
    <d v="2007-06-15T00:00:00"/>
    <n v="972.55566844963187"/>
    <n v="1108.1973478821683"/>
    <n v="189.33750926146723"/>
    <n v="2270.0905255932676"/>
    <n v="107"/>
    <x v="15"/>
    <n v="6"/>
    <n v="2"/>
    <n v="2007"/>
  </r>
  <r>
    <d v="2007-06-16T00:00:00"/>
    <n v="982.13941637242306"/>
    <n v="1044.3162778580556"/>
    <n v="189.31069605252657"/>
    <n v="2215.7663902830054"/>
    <n v="108"/>
    <x v="15"/>
    <n v="6"/>
    <n v="2"/>
    <n v="2007"/>
  </r>
  <r>
    <d v="2007-06-17T00:00:00"/>
    <n v="995.97223699485289"/>
    <n v="940.5994962940008"/>
    <n v="189.2087960736981"/>
    <n v="2125.780529362552"/>
    <n v="109"/>
    <x v="15"/>
    <n v="6"/>
    <n v="2"/>
    <n v="2007"/>
  </r>
  <r>
    <d v="2007-06-18T00:00:00"/>
    <n v="996.82624640600204"/>
    <n v="1050.0068674892375"/>
    <n v="189.1895254392183"/>
    <n v="2236.0226393344578"/>
    <n v="110"/>
    <x v="15"/>
    <n v="6"/>
    <n v="2"/>
    <n v="2007"/>
  </r>
  <r>
    <d v="2007-06-19T00:00:00"/>
    <n v="1002.3641963759125"/>
    <n v="1024.1004260113334"/>
    <n v="189.35164637784473"/>
    <n v="2215.8162687650906"/>
    <n v="111"/>
    <x v="15"/>
    <n v="6"/>
    <n v="2"/>
    <n v="2007"/>
  </r>
  <r>
    <d v="2007-06-20T00:00:00"/>
    <n v="1020.9730906672785"/>
    <n v="1120.9264292747325"/>
    <n v="189.30549715900497"/>
    <n v="2331.205017101016"/>
    <n v="112"/>
    <x v="15"/>
    <n v="6"/>
    <n v="2"/>
    <n v="2007"/>
  </r>
  <r>
    <d v="2007-06-21T00:00:00"/>
    <n v="1027.4475941782762"/>
    <n v="971.18647744732493"/>
    <n v="189.47720012544508"/>
    <n v="2188.1112717510464"/>
    <n v="113"/>
    <x v="16"/>
    <n v="6"/>
    <n v="2"/>
    <n v="2007"/>
  </r>
  <r>
    <d v="2007-06-22T00:00:00"/>
    <n v="1038.5702742357166"/>
    <n v="1057.3705905272664"/>
    <n v="189.47376155311667"/>
    <n v="2285.4146263160997"/>
    <n v="114"/>
    <x v="16"/>
    <n v="6"/>
    <n v="2"/>
    <n v="2007"/>
  </r>
  <r>
    <d v="2007-06-23T00:00:00"/>
    <n v="1034.1229465444374"/>
    <n v="1011.4467807451811"/>
    <n v="189.073162165718"/>
    <n v="2234.6428894553364"/>
    <n v="115"/>
    <x v="16"/>
    <n v="6"/>
    <n v="2"/>
    <n v="2007"/>
  </r>
  <r>
    <d v="2007-06-24T00:00:00"/>
    <n v="1043.8165150200548"/>
    <n v="878.04208731025005"/>
    <n v="189.49730937662136"/>
    <n v="2111.3559117069262"/>
    <n v="116"/>
    <x v="16"/>
    <n v="6"/>
    <n v="2"/>
    <n v="2007"/>
  </r>
  <r>
    <d v="2007-06-25T00:00:00"/>
    <n v="1045.6545107854272"/>
    <n v="879.16453944518219"/>
    <n v="188.86157773947662"/>
    <n v="2113.6806279700859"/>
    <n v="117"/>
    <x v="16"/>
    <n v="6"/>
    <n v="2"/>
    <n v="2007"/>
  </r>
  <r>
    <d v="2007-06-26T00:00:00"/>
    <n v="1048.7827070440126"/>
    <n v="819.24244601411647"/>
    <n v="189.24176283974768"/>
    <n v="2057.2669158978765"/>
    <n v="118"/>
    <x v="16"/>
    <n v="6"/>
    <n v="2"/>
    <n v="2007"/>
  </r>
  <r>
    <d v="2007-06-27T00:00:00"/>
    <n v="1052.8584962380432"/>
    <n v="1064.8717510551098"/>
    <n v="189.51318463888023"/>
    <n v="2307.2434319320337"/>
    <n v="119"/>
    <x v="16"/>
    <n v="6"/>
    <n v="2"/>
    <n v="2007"/>
  </r>
  <r>
    <d v="2007-06-28T00:00:00"/>
    <n v="1046.1642172334625"/>
    <n v="791.39874670965946"/>
    <n v="189.54237454758444"/>
    <n v="2027.1053384907063"/>
    <n v="120"/>
    <x v="17"/>
    <n v="6"/>
    <n v="2"/>
    <n v="2007"/>
  </r>
  <r>
    <d v="2007-06-29T00:00:00"/>
    <n v="1051.022642783845"/>
    <n v="849.71522745740344"/>
    <n v="189.62371234896395"/>
    <n v="2090.3615825902125"/>
    <n v="121"/>
    <x v="17"/>
    <n v="6"/>
    <n v="2"/>
    <n v="2007"/>
  </r>
  <r>
    <d v="2007-06-30T00:00:00"/>
    <n v="1060.9729817595321"/>
    <n v="911.88441593642915"/>
    <n v="189.59564816860444"/>
    <n v="2162.4530458645659"/>
    <n v="122"/>
    <x v="17"/>
    <n v="6"/>
    <n v="2"/>
    <n v="2007"/>
  </r>
  <r>
    <d v="2007-07-01T00:00:00"/>
    <n v="1060.560519934533"/>
    <n v="906.19107999363723"/>
    <n v="189.46471981782238"/>
    <n v="2156.2163197459927"/>
    <n v="123"/>
    <x v="17"/>
    <n v="7"/>
    <n v="3"/>
    <n v="2007"/>
  </r>
  <r>
    <d v="2007-07-02T00:00:00"/>
    <n v="1057.4239631653911"/>
    <n v="765.54191466631357"/>
    <n v="189.7550277005291"/>
    <n v="2012.7209055322339"/>
    <n v="124"/>
    <x v="17"/>
    <n v="7"/>
    <n v="3"/>
    <n v="2007"/>
  </r>
  <r>
    <d v="2007-07-03T00:00:00"/>
    <n v="1064.9742560580708"/>
    <n v="1054.2730051369379"/>
    <n v="189.78169098882537"/>
    <n v="2309.028952183834"/>
    <n v="125"/>
    <x v="17"/>
    <n v="7"/>
    <n v="3"/>
    <n v="2007"/>
  </r>
  <r>
    <d v="2007-07-04T00:00:00"/>
    <n v="1049.9664813468894"/>
    <n v="873.71291438674029"/>
    <n v="189.40736107778298"/>
    <n v="2113.0867568114127"/>
    <n v="126"/>
    <x v="17"/>
    <n v="7"/>
    <n v="3"/>
    <n v="2007"/>
  </r>
  <r>
    <d v="2007-07-05T00:00:00"/>
    <n v="1060.9340871562958"/>
    <n v="912.9237635037457"/>
    <n v="189.7744563023802"/>
    <n v="2163.6323069624218"/>
    <n v="127"/>
    <x v="18"/>
    <n v="7"/>
    <n v="3"/>
    <n v="2007"/>
  </r>
  <r>
    <d v="2007-07-06T00:00:00"/>
    <n v="1057.1169467904472"/>
    <n v="1019.8926396958982"/>
    <n v="189.47858614848192"/>
    <n v="2266.4881726348272"/>
    <n v="128"/>
    <x v="18"/>
    <n v="7"/>
    <n v="3"/>
    <n v="2007"/>
  </r>
  <r>
    <d v="2007-07-07T00:00:00"/>
    <n v="1050.2071236090901"/>
    <n v="1053.2624511246295"/>
    <n v="189.57534719480259"/>
    <n v="2293.0449219285219"/>
    <n v="129"/>
    <x v="18"/>
    <n v="7"/>
    <n v="3"/>
    <n v="2007"/>
  </r>
  <r>
    <d v="2007-07-08T00:00:00"/>
    <n v="1048.023446134672"/>
    <n v="796.68807302596451"/>
    <n v="189.91475145703399"/>
    <n v="2034.6262706176706"/>
    <n v="130"/>
    <x v="18"/>
    <n v="7"/>
    <n v="3"/>
    <n v="2007"/>
  </r>
  <r>
    <d v="2007-07-09T00:00:00"/>
    <n v="1033.2932743307802"/>
    <n v="877.31464812173363"/>
    <n v="189.5382469348979"/>
    <n v="2100.1461693874116"/>
    <n v="131"/>
    <x v="18"/>
    <n v="7"/>
    <n v="3"/>
    <n v="2007"/>
  </r>
  <r>
    <d v="2007-07-10T00:00:00"/>
    <n v="1028.1366248902063"/>
    <n v="942.53548332325568"/>
    <n v="189.56790040053832"/>
    <n v="2160.2400086140005"/>
    <n v="132"/>
    <x v="18"/>
    <n v="7"/>
    <n v="3"/>
    <n v="2007"/>
  </r>
  <r>
    <d v="2007-07-11T00:00:00"/>
    <n v="1018.8367383380964"/>
    <n v="798.10212201017214"/>
    <n v="189.51879135123215"/>
    <n v="2006.4576516995007"/>
    <n v="133"/>
    <x v="18"/>
    <n v="7"/>
    <n v="3"/>
    <n v="2007"/>
  </r>
  <r>
    <d v="2007-07-12T00:00:00"/>
    <n v="1020.1033116687677"/>
    <n v="716.04636729095705"/>
    <n v="189.693036243915"/>
    <n v="1925.8427152036397"/>
    <n v="134"/>
    <x v="19"/>
    <n v="7"/>
    <n v="3"/>
    <n v="2007"/>
  </r>
  <r>
    <d v="2007-07-13T00:00:00"/>
    <n v="1020.0450873469549"/>
    <n v="901.57456193926214"/>
    <n v="189.37436454732031"/>
    <n v="2110.9940138335373"/>
    <n v="135"/>
    <x v="19"/>
    <n v="7"/>
    <n v="3"/>
    <n v="2007"/>
  </r>
  <r>
    <d v="2007-07-14T00:00:00"/>
    <n v="1025.8735815590694"/>
    <n v="949.88772743681966"/>
    <n v="189.35218451569494"/>
    <n v="2165.1134935115842"/>
    <n v="136"/>
    <x v="19"/>
    <n v="7"/>
    <n v="3"/>
    <n v="2007"/>
  </r>
  <r>
    <d v="2007-07-15T00:00:00"/>
    <n v="1016.5086676917591"/>
    <n v="1019.9698393281975"/>
    <n v="189.60471112587067"/>
    <n v="2226.0832181458272"/>
    <n v="137"/>
    <x v="19"/>
    <n v="7"/>
    <n v="3"/>
    <n v="2007"/>
  </r>
  <r>
    <d v="2007-07-16T00:00:00"/>
    <n v="1025.6720836202678"/>
    <n v="985.59927964222288"/>
    <n v="189.09722858067397"/>
    <n v="2200.3685918431647"/>
    <n v="138"/>
    <x v="19"/>
    <n v="7"/>
    <n v="3"/>
    <n v="2007"/>
  </r>
  <r>
    <d v="2007-07-17T00:00:00"/>
    <n v="1016.1734025987945"/>
    <n v="814.51760069832699"/>
    <n v="189.60997448641604"/>
    <n v="2020.3009777835373"/>
    <n v="139"/>
    <x v="19"/>
    <n v="7"/>
    <n v="3"/>
    <n v="2007"/>
  </r>
  <r>
    <d v="2007-07-18T00:00:00"/>
    <n v="1027.0354543271926"/>
    <n v="987.81593613771838"/>
    <n v="189.64072329845123"/>
    <n v="2204.4921137633623"/>
    <n v="140"/>
    <x v="19"/>
    <n v="7"/>
    <n v="3"/>
    <n v="2007"/>
  </r>
  <r>
    <d v="2007-07-19T00:00:00"/>
    <n v="1019.8181610787497"/>
    <n v="1029.2919886629568"/>
    <n v="189.28353247387804"/>
    <n v="2238.3936822155847"/>
    <n v="141"/>
    <x v="20"/>
    <n v="7"/>
    <n v="3"/>
    <n v="2007"/>
  </r>
  <r>
    <d v="2007-07-20T00:00:00"/>
    <n v="1043.2446089998243"/>
    <n v="1063.8811647241532"/>
    <n v="188.95885275801382"/>
    <n v="2296.0846264819916"/>
    <n v="142"/>
    <x v="20"/>
    <n v="7"/>
    <n v="3"/>
    <n v="2007"/>
  </r>
  <r>
    <d v="2007-07-21T00:00:00"/>
    <n v="1052.5121311038258"/>
    <n v="964.49754573211635"/>
    <n v="189.24026228077398"/>
    <n v="2206.2499391167162"/>
    <n v="143"/>
    <x v="20"/>
    <n v="7"/>
    <n v="3"/>
    <n v="2007"/>
  </r>
  <r>
    <d v="2007-07-22T00:00:00"/>
    <n v="1058.425293155075"/>
    <n v="1093.1774240493573"/>
    <n v="189.1053694656546"/>
    <n v="2340.7080866700871"/>
    <n v="144"/>
    <x v="20"/>
    <n v="7"/>
    <n v="3"/>
    <n v="2007"/>
  </r>
  <r>
    <d v="2007-07-23T00:00:00"/>
    <n v="1054.9934120436531"/>
    <n v="975.15657866727565"/>
    <n v="188.81478099529326"/>
    <n v="2218.9647717062221"/>
    <n v="145"/>
    <x v="20"/>
    <n v="7"/>
    <n v="3"/>
    <n v="2007"/>
  </r>
  <r>
    <d v="2007-07-24T00:00:00"/>
    <n v="1068.5504291517545"/>
    <n v="1058.6168704895135"/>
    <n v="189.18718953475724"/>
    <n v="2316.3544891760253"/>
    <n v="146"/>
    <x v="20"/>
    <n v="7"/>
    <n v="3"/>
    <n v="2007"/>
  </r>
  <r>
    <d v="2007-07-25T00:00:00"/>
    <n v="1071.6329905747816"/>
    <n v="977.86621820061646"/>
    <n v="189.40450365315863"/>
    <n v="2238.9037124285569"/>
    <n v="147"/>
    <x v="20"/>
    <n v="7"/>
    <n v="3"/>
    <n v="2007"/>
  </r>
  <r>
    <d v="2007-07-26T00:00:00"/>
    <n v="1091.0941428883539"/>
    <n v="863.24989118393626"/>
    <n v="188.96638533889487"/>
    <n v="2143.3104194111847"/>
    <n v="148"/>
    <x v="21"/>
    <n v="7"/>
    <n v="3"/>
    <n v="2007"/>
  </r>
  <r>
    <d v="2007-07-27T00:00:00"/>
    <n v="1119.669754444195"/>
    <n v="764.6255556885867"/>
    <n v="189.33432276648438"/>
    <n v="2073.6296328992662"/>
    <n v="149"/>
    <x v="21"/>
    <n v="7"/>
    <n v="3"/>
    <n v="2007"/>
  </r>
  <r>
    <d v="2007-07-28T00:00:00"/>
    <n v="1137.1789851683609"/>
    <n v="1016.812827547428"/>
    <n v="188.80588506737283"/>
    <n v="2342.7976977831618"/>
    <n v="150"/>
    <x v="21"/>
    <n v="7"/>
    <n v="3"/>
    <n v="2007"/>
  </r>
  <r>
    <d v="2007-07-29T00:00:00"/>
    <n v="1129.2083904552269"/>
    <n v="1078.6784564265095"/>
    <n v="188.81651357842077"/>
    <n v="2396.703360460157"/>
    <n v="151"/>
    <x v="21"/>
    <n v="7"/>
    <n v="3"/>
    <n v="2007"/>
  </r>
  <r>
    <d v="2007-07-30T00:00:00"/>
    <n v="1117.4181216089896"/>
    <n v="1019.3856639837186"/>
    <n v="188.98281848085284"/>
    <n v="2325.7866040735612"/>
    <n v="152"/>
    <x v="21"/>
    <n v="7"/>
    <n v="3"/>
    <n v="2007"/>
  </r>
  <r>
    <d v="2007-07-31T00:00:00"/>
    <n v="1123.1009418128083"/>
    <n v="844.64189887113798"/>
    <n v="189.10306915207465"/>
    <n v="2156.8459098360208"/>
    <n v="153"/>
    <x v="21"/>
    <n v="7"/>
    <n v="3"/>
    <n v="2007"/>
  </r>
  <r>
    <d v="2007-08-01T00:00:00"/>
    <n v="1105.2570763652084"/>
    <n v="963.55955367691445"/>
    <n v="189.20780017631228"/>
    <n v="2258.0244302184346"/>
    <n v="154"/>
    <x v="21"/>
    <n v="8"/>
    <n v="3"/>
    <n v="2007"/>
  </r>
  <r>
    <d v="2007-08-02T00:00:00"/>
    <n v="1100.4358736328268"/>
    <n v="832.60537330521879"/>
    <n v="189.08696362954015"/>
    <n v="2122.1282105675855"/>
    <n v="155"/>
    <x v="22"/>
    <n v="8"/>
    <n v="3"/>
    <n v="2007"/>
  </r>
  <r>
    <d v="2007-08-03T00:00:00"/>
    <n v="1094.6999860471133"/>
    <n v="974.29223943644774"/>
    <n v="189.35091366735978"/>
    <n v="2258.3431391509207"/>
    <n v="156"/>
    <x v="22"/>
    <n v="8"/>
    <n v="3"/>
    <n v="2007"/>
  </r>
  <r>
    <d v="2007-08-04T00:00:00"/>
    <n v="1095.9555538383081"/>
    <n v="975.78620718564946"/>
    <n v="188.97069841962974"/>
    <n v="2260.7124594435872"/>
    <n v="157"/>
    <x v="22"/>
    <n v="8"/>
    <n v="3"/>
    <n v="2007"/>
  </r>
  <r>
    <d v="2007-08-05T00:00:00"/>
    <n v="1089.3397670304275"/>
    <n v="1053.7618365294493"/>
    <n v="189.00418453562472"/>
    <n v="2332.1057880955013"/>
    <n v="158"/>
    <x v="22"/>
    <n v="8"/>
    <n v="3"/>
    <n v="2007"/>
  </r>
  <r>
    <d v="2007-08-06T00:00:00"/>
    <n v="1103.2003378553627"/>
    <n v="958.92002728017314"/>
    <n v="189.5615195996287"/>
    <n v="2251.6818847351647"/>
    <n v="159"/>
    <x v="22"/>
    <n v="8"/>
    <n v="3"/>
    <n v="2007"/>
  </r>
  <r>
    <d v="2007-08-07T00:00:00"/>
    <n v="1097.4029604574373"/>
    <n v="972.16358360100082"/>
    <n v="189.13799583655017"/>
    <n v="2258.7045398949881"/>
    <n v="160"/>
    <x v="22"/>
    <n v="8"/>
    <n v="3"/>
    <n v="2007"/>
  </r>
  <r>
    <d v="2007-08-08T00:00:00"/>
    <n v="1087.6170050156547"/>
    <n v="815.01221238458857"/>
    <n v="189.04028707246414"/>
    <n v="2091.6695044727076"/>
    <n v="161"/>
    <x v="22"/>
    <n v="8"/>
    <n v="3"/>
    <n v="2007"/>
  </r>
  <r>
    <d v="2007-08-09T00:00:00"/>
    <n v="1095.3024925011475"/>
    <n v="1040.9791155304838"/>
    <n v="189.11422313881994"/>
    <n v="2325.3958311704514"/>
    <n v="162"/>
    <x v="23"/>
    <n v="8"/>
    <n v="3"/>
    <n v="2007"/>
  </r>
  <r>
    <d v="2007-08-10T00:00:00"/>
    <n v="1086.8646734567053"/>
    <n v="883.85065551362004"/>
    <n v="189.19765912615983"/>
    <n v="2159.9129880964852"/>
    <n v="163"/>
    <x v="23"/>
    <n v="8"/>
    <n v="3"/>
    <n v="2007"/>
  </r>
  <r>
    <d v="2007-08-11T00:00:00"/>
    <n v="1077.0742135296455"/>
    <n v="1018.8161000728346"/>
    <n v="189.38107381982658"/>
    <n v="2285.2713874223068"/>
    <n v="164"/>
    <x v="23"/>
    <n v="8"/>
    <n v="3"/>
    <n v="2007"/>
  </r>
  <r>
    <d v="2007-08-12T00:00:00"/>
    <n v="1060.9171353506945"/>
    <n v="973.41692895261338"/>
    <n v="188.61539236603835"/>
    <n v="2222.9494566693465"/>
    <n v="165"/>
    <x v="23"/>
    <n v="8"/>
    <n v="3"/>
    <n v="2007"/>
  </r>
  <r>
    <d v="2007-08-13T00:00:00"/>
    <n v="1059.1983927594838"/>
    <n v="1023.9901639890858"/>
    <n v="189.31545994735879"/>
    <n v="2272.5040166959284"/>
    <n v="166"/>
    <x v="23"/>
    <n v="8"/>
    <n v="3"/>
    <n v="2007"/>
  </r>
  <r>
    <d v="2007-08-14T00:00:00"/>
    <n v="1084.4619252031337"/>
    <n v="1163.7200999095899"/>
    <n v="189.54138938588844"/>
    <n v="2437.7234144986123"/>
    <n v="167"/>
    <x v="23"/>
    <n v="8"/>
    <n v="3"/>
    <n v="2007"/>
  </r>
  <r>
    <d v="2007-08-15T00:00:00"/>
    <n v="1098.2730103044869"/>
    <n v="992.22906392606342"/>
    <n v="189.00828376281476"/>
    <n v="2279.5103579933652"/>
    <n v="168"/>
    <x v="23"/>
    <n v="8"/>
    <n v="3"/>
    <n v="2007"/>
  </r>
  <r>
    <d v="2007-08-16T00:00:00"/>
    <n v="1110.1757687320808"/>
    <n v="1071.4522645449549"/>
    <n v="189.01608292075565"/>
    <n v="2370.6441161977914"/>
    <n v="169"/>
    <x v="24"/>
    <n v="8"/>
    <n v="3"/>
    <n v="2007"/>
  </r>
  <r>
    <d v="2007-08-17T00:00:00"/>
    <n v="1113.8351588393275"/>
    <n v="1049.7129787371341"/>
    <n v="189.19350422746572"/>
    <n v="2352.7416418039275"/>
    <n v="170"/>
    <x v="24"/>
    <n v="8"/>
    <n v="3"/>
    <n v="2007"/>
  </r>
  <r>
    <d v="2007-08-18T00:00:00"/>
    <n v="1108.2417514854221"/>
    <n v="1041.6261612898113"/>
    <n v="189.14646015345693"/>
    <n v="2339.0143729286901"/>
    <n v="171"/>
    <x v="24"/>
    <n v="8"/>
    <n v="3"/>
    <n v="2007"/>
  </r>
  <r>
    <d v="2007-08-19T00:00:00"/>
    <n v="1108.3681345694461"/>
    <n v="985.97426792138492"/>
    <n v="189.0957033293285"/>
    <n v="2283.4381058201593"/>
    <n v="172"/>
    <x v="24"/>
    <n v="8"/>
    <n v="3"/>
    <n v="2007"/>
  </r>
  <r>
    <d v="2007-08-20T00:00:00"/>
    <n v="1111.7910586591474"/>
    <n v="1039.141650426528"/>
    <n v="189.17067581225797"/>
    <n v="2340.1033848979332"/>
    <n v="173"/>
    <x v="24"/>
    <n v="8"/>
    <n v="3"/>
    <n v="2007"/>
  </r>
  <r>
    <d v="2007-08-21T00:00:00"/>
    <n v="1119.9550979760857"/>
    <n v="966.93120183381143"/>
    <n v="189.27971623481503"/>
    <n v="2276.1660160447123"/>
    <n v="174"/>
    <x v="24"/>
    <n v="8"/>
    <n v="3"/>
    <n v="2007"/>
  </r>
  <r>
    <d v="2007-08-22T00:00:00"/>
    <n v="1110.6022566015479"/>
    <n v="777.64761162680645"/>
    <n v="189.40821936336513"/>
    <n v="2077.6580875917198"/>
    <n v="175"/>
    <x v="24"/>
    <n v="8"/>
    <n v="3"/>
    <n v="2007"/>
  </r>
  <r>
    <d v="2007-08-23T00:00:00"/>
    <n v="1098.3518542985898"/>
    <n v="942.60933173878129"/>
    <n v="189.36009359398372"/>
    <n v="2230.3212796313546"/>
    <n v="176"/>
    <x v="25"/>
    <n v="8"/>
    <n v="3"/>
    <n v="2007"/>
  </r>
  <r>
    <d v="2007-08-24T00:00:00"/>
    <n v="1104.7684637445439"/>
    <n v="934.493739389138"/>
    <n v="189.28513773951414"/>
    <n v="2228.5473408731959"/>
    <n v="177"/>
    <x v="25"/>
    <n v="8"/>
    <n v="3"/>
    <n v="2007"/>
  </r>
  <r>
    <d v="2007-08-25T00:00:00"/>
    <n v="1090.2509581746351"/>
    <n v="1015.6692168647946"/>
    <n v="189.0756960730161"/>
    <n v="2294.9958711124455"/>
    <n v="178"/>
    <x v="25"/>
    <n v="8"/>
    <n v="3"/>
    <n v="2007"/>
  </r>
  <r>
    <d v="2007-08-26T00:00:00"/>
    <n v="1100.0614612540764"/>
    <n v="896.74438191128502"/>
    <n v="189.32042240391763"/>
    <n v="2186.126265569279"/>
    <n v="179"/>
    <x v="25"/>
    <n v="8"/>
    <n v="3"/>
    <n v="2007"/>
  </r>
  <r>
    <d v="2007-08-27T00:00:00"/>
    <n v="1120.442208023135"/>
    <n v="1014.1968573005508"/>
    <n v="189.25730545263198"/>
    <n v="2323.8963707763178"/>
    <n v="180"/>
    <x v="25"/>
    <n v="8"/>
    <n v="3"/>
    <n v="2007"/>
  </r>
  <r>
    <d v="2007-08-28T00:00:00"/>
    <n v="1109.7936108712852"/>
    <n v="1012.9641248214325"/>
    <n v="189.04418064558575"/>
    <n v="2311.8019163383033"/>
    <n v="181"/>
    <x v="25"/>
    <n v="8"/>
    <n v="3"/>
    <n v="2007"/>
  </r>
  <r>
    <d v="2007-08-29T00:00:00"/>
    <n v="1110.7128749902174"/>
    <n v="800.49566578720021"/>
    <n v="189.48554966195505"/>
    <n v="2100.6940904393728"/>
    <n v="182"/>
    <x v="25"/>
    <n v="8"/>
    <n v="3"/>
    <n v="2007"/>
  </r>
  <r>
    <d v="2007-08-30T00:00:00"/>
    <n v="1111.1952147351392"/>
    <n v="925.19341852730145"/>
    <n v="189.14911544788927"/>
    <n v="2225.5377487103301"/>
    <n v="183"/>
    <x v="26"/>
    <n v="8"/>
    <n v="3"/>
    <n v="2007"/>
  </r>
  <r>
    <d v="2007-08-31T00:00:00"/>
    <n v="1138.5000595818622"/>
    <n v="618.59347733220557"/>
    <n v="189.22772927474969"/>
    <n v="1946.3212661888174"/>
    <n v="184"/>
    <x v="26"/>
    <n v="8"/>
    <n v="3"/>
    <n v="2007"/>
  </r>
  <r>
    <d v="2007-09-01T00:00:00"/>
    <n v="1132.0473480273215"/>
    <n v="946.05473128702783"/>
    <n v="189.25415370558406"/>
    <n v="2267.3562330199334"/>
    <n v="185"/>
    <x v="26"/>
    <n v="9"/>
    <n v="3"/>
    <n v="2007"/>
  </r>
  <r>
    <d v="2007-09-02T00:00:00"/>
    <n v="1142.5393821930554"/>
    <n v="799.97828171209051"/>
    <n v="189.58171709048827"/>
    <n v="2132.0993809956344"/>
    <n v="186"/>
    <x v="26"/>
    <n v="9"/>
    <n v="3"/>
    <n v="2007"/>
  </r>
  <r>
    <d v="2007-09-03T00:00:00"/>
    <n v="1123.010470935219"/>
    <n v="871.14444890542802"/>
    <n v="189.61724735167931"/>
    <n v="2183.7721671923264"/>
    <n v="187"/>
    <x v="26"/>
    <n v="9"/>
    <n v="3"/>
    <n v="2007"/>
  </r>
  <r>
    <d v="2007-09-04T00:00:00"/>
    <n v="1109.7881413323064"/>
    <n v="679.78217526034928"/>
    <n v="189.92365543575502"/>
    <n v="1979.4939720284108"/>
    <n v="188"/>
    <x v="26"/>
    <n v="9"/>
    <n v="3"/>
    <n v="2007"/>
  </r>
  <r>
    <d v="2007-09-05T00:00:00"/>
    <n v="1099.933626211902"/>
    <n v="804.70249723650454"/>
    <n v="189.64815706813928"/>
    <n v="2094.284280516546"/>
    <n v="189"/>
    <x v="26"/>
    <n v="9"/>
    <n v="3"/>
    <n v="2007"/>
  </r>
  <r>
    <d v="2007-09-06T00:00:00"/>
    <n v="1108.849507487017"/>
    <n v="828.93578434246251"/>
    <n v="189.60042932979462"/>
    <n v="2127.385721159274"/>
    <n v="190"/>
    <x v="27"/>
    <n v="9"/>
    <n v="3"/>
    <n v="2007"/>
  </r>
  <r>
    <d v="2007-09-07T00:00:00"/>
    <n v="1116.8552793389199"/>
    <n v="683.79634628166173"/>
    <n v="189.55158946375767"/>
    <n v="1990.2032150843393"/>
    <n v="191"/>
    <x v="27"/>
    <n v="9"/>
    <n v="3"/>
    <n v="2007"/>
  </r>
  <r>
    <d v="2007-09-08T00:00:00"/>
    <n v="1112.630689617607"/>
    <n v="756.62800018219889"/>
    <n v="189.26459225062524"/>
    <n v="2058.5232820504311"/>
    <n v="192"/>
    <x v="27"/>
    <n v="9"/>
    <n v="3"/>
    <n v="2007"/>
  </r>
  <r>
    <d v="2007-09-09T00:00:00"/>
    <n v="1123.6055407605395"/>
    <n v="894.47565074200782"/>
    <n v="189.36720185714469"/>
    <n v="2207.4483933596921"/>
    <n v="193"/>
    <x v="27"/>
    <n v="9"/>
    <n v="3"/>
    <n v="2007"/>
  </r>
  <r>
    <d v="2007-09-10T00:00:00"/>
    <n v="1120.4914376389484"/>
    <n v="775.61852197661131"/>
    <n v="189.50730673733051"/>
    <n v="2085.6172663528901"/>
    <n v="194"/>
    <x v="27"/>
    <n v="9"/>
    <n v="3"/>
    <n v="2007"/>
  </r>
  <r>
    <d v="2007-09-11T00:00:00"/>
    <n v="1140.1418159372815"/>
    <n v="840.97492498440874"/>
    <n v="189.56442578534194"/>
    <n v="2170.6811667070324"/>
    <n v="195"/>
    <x v="27"/>
    <n v="9"/>
    <n v="3"/>
    <n v="2007"/>
  </r>
  <r>
    <d v="2007-09-12T00:00:00"/>
    <n v="1157.7820249178112"/>
    <n v="786.23207561013203"/>
    <n v="189.19026235077789"/>
    <n v="2133.2043628787214"/>
    <n v="196"/>
    <x v="27"/>
    <n v="9"/>
    <n v="3"/>
    <n v="2007"/>
  </r>
  <r>
    <d v="2007-09-13T00:00:00"/>
    <n v="1170.0477429953576"/>
    <n v="642.73509203204935"/>
    <n v="189.43248688681248"/>
    <n v="2002.2153219142194"/>
    <n v="197"/>
    <x v="28"/>
    <n v="9"/>
    <n v="3"/>
    <n v="2007"/>
  </r>
  <r>
    <d v="2007-09-14T00:00:00"/>
    <n v="1174.4349592735232"/>
    <n v="744.03820215538235"/>
    <n v="189.35313992195356"/>
    <n v="2107.826301350859"/>
    <n v="198"/>
    <x v="28"/>
    <n v="9"/>
    <n v="3"/>
    <n v="2007"/>
  </r>
  <r>
    <d v="2007-09-15T00:00:00"/>
    <n v="1161.7859721470204"/>
    <n v="805.71659110137432"/>
    <n v="189.60193308769897"/>
    <n v="2157.1044963360937"/>
    <n v="199"/>
    <x v="28"/>
    <n v="9"/>
    <n v="3"/>
    <n v="2007"/>
  </r>
  <r>
    <d v="2007-09-16T00:00:00"/>
    <n v="1161.2939144188833"/>
    <n v="647.88373672073396"/>
    <n v="189.52526206882482"/>
    <n v="1998.7029132084422"/>
    <n v="200"/>
    <x v="28"/>
    <n v="9"/>
    <n v="3"/>
    <n v="2007"/>
  </r>
  <r>
    <d v="2007-09-17T00:00:00"/>
    <n v="1176.2144921576871"/>
    <n v="709.72175313218327"/>
    <n v="189.27894867785128"/>
    <n v="2075.2151939677215"/>
    <n v="201"/>
    <x v="28"/>
    <n v="9"/>
    <n v="3"/>
    <n v="2007"/>
  </r>
  <r>
    <d v="2007-09-18T00:00:00"/>
    <n v="1205.7085170496971"/>
    <n v="584.51347941817619"/>
    <n v="189.58974938364153"/>
    <n v="1979.8117458515148"/>
    <n v="202"/>
    <x v="28"/>
    <n v="9"/>
    <n v="3"/>
    <n v="2007"/>
  </r>
  <r>
    <d v="2007-09-19T00:00:00"/>
    <n v="1200.0175149243325"/>
    <n v="723.16035308737128"/>
    <n v="189.45017549110028"/>
    <n v="2112.6280435028043"/>
    <n v="203"/>
    <x v="28"/>
    <n v="9"/>
    <n v="3"/>
    <n v="2007"/>
  </r>
  <r>
    <d v="2007-09-20T00:00:00"/>
    <n v="1210.4254570240878"/>
    <n v="807.2977172932774"/>
    <n v="189.45001247786769"/>
    <n v="2207.1731867952331"/>
    <n v="204"/>
    <x v="29"/>
    <n v="9"/>
    <n v="3"/>
    <n v="2007"/>
  </r>
  <r>
    <d v="2007-09-21T00:00:00"/>
    <n v="1199.8255889095899"/>
    <n v="762.17471649951153"/>
    <n v="189.39767646269732"/>
    <n v="2151.3979818717989"/>
    <n v="205"/>
    <x v="29"/>
    <n v="9"/>
    <n v="3"/>
    <n v="2007"/>
  </r>
  <r>
    <d v="2007-09-22T00:00:00"/>
    <n v="1206.6555213983968"/>
    <n v="828.86160518624968"/>
    <n v="189.18727381392247"/>
    <n v="2224.7044003985689"/>
    <n v="206"/>
    <x v="29"/>
    <n v="9"/>
    <n v="3"/>
    <n v="2007"/>
  </r>
  <r>
    <d v="2007-09-23T00:00:00"/>
    <n v="1222.3857987034519"/>
    <n v="795.23688472760603"/>
    <n v="189.46685775033231"/>
    <n v="2207.0895411813899"/>
    <n v="207"/>
    <x v="29"/>
    <n v="9"/>
    <n v="3"/>
    <n v="2007"/>
  </r>
  <r>
    <d v="2007-09-24T00:00:00"/>
    <n v="1212.9317933184016"/>
    <n v="700.73720682157807"/>
    <n v="189.17373307117393"/>
    <n v="2102.8427332111537"/>
    <n v="208"/>
    <x v="29"/>
    <n v="9"/>
    <n v="3"/>
    <n v="2007"/>
  </r>
  <r>
    <d v="2007-09-25T00:00:00"/>
    <n v="1204.476452420457"/>
    <n v="755.32236598286488"/>
    <n v="189.60170717080823"/>
    <n v="2149.4005255741304"/>
    <n v="209"/>
    <x v="29"/>
    <n v="9"/>
    <n v="3"/>
    <n v="2007"/>
  </r>
  <r>
    <d v="2007-09-26T00:00:00"/>
    <n v="1212.4010363793157"/>
    <n v="931.8875416492192"/>
    <n v="189.23000736008692"/>
    <n v="2333.5185853886219"/>
    <n v="210"/>
    <x v="29"/>
    <n v="9"/>
    <n v="3"/>
    <n v="2007"/>
  </r>
  <r>
    <d v="2007-09-27T00:00:00"/>
    <n v="1201.850821394687"/>
    <n v="839.66229893115894"/>
    <n v="189.18813100311652"/>
    <n v="2230.7012513289628"/>
    <n v="211"/>
    <x v="30"/>
    <n v="9"/>
    <n v="3"/>
    <n v="2007"/>
  </r>
  <r>
    <d v="2007-09-28T00:00:00"/>
    <n v="1213.0830727987043"/>
    <n v="982.37809610739907"/>
    <n v="189.56605589344562"/>
    <n v="2385.027224799549"/>
    <n v="212"/>
    <x v="30"/>
    <n v="9"/>
    <n v="3"/>
    <n v="2007"/>
  </r>
  <r>
    <d v="2007-09-29T00:00:00"/>
    <n v="1207.5566345840543"/>
    <n v="927.80990084087398"/>
    <n v="189.33393336428711"/>
    <n v="2324.7004687892154"/>
    <n v="213"/>
    <x v="30"/>
    <n v="9"/>
    <n v="3"/>
    <n v="2007"/>
  </r>
  <r>
    <d v="2007-09-30T00:00:00"/>
    <n v="1211.6889031750593"/>
    <n v="808.41330853863246"/>
    <n v="189.30838085577011"/>
    <n v="2209.4105925694621"/>
    <n v="214"/>
    <x v="30"/>
    <n v="9"/>
    <n v="3"/>
    <n v="2007"/>
  </r>
  <r>
    <d v="2007-10-01T00:00:00"/>
    <n v="1210.8334797421876"/>
    <n v="996.82353071425223"/>
    <n v="189.38834161363766"/>
    <n v="2397.0453520700776"/>
    <n v="215"/>
    <x v="30"/>
    <n v="10"/>
    <n v="4"/>
    <n v="2007"/>
  </r>
  <r>
    <d v="2007-10-02T00:00:00"/>
    <n v="1214.992846252997"/>
    <n v="738.49006898236871"/>
    <n v="189.25703046062551"/>
    <n v="2142.7399456959911"/>
    <n v="216"/>
    <x v="30"/>
    <n v="10"/>
    <n v="4"/>
    <n v="2007"/>
  </r>
  <r>
    <d v="2007-10-03T00:00:00"/>
    <n v="1224.5787453659254"/>
    <n v="973.28269054772704"/>
    <n v="189.50078432681806"/>
    <n v="2387.3622202404708"/>
    <n v="217"/>
    <x v="30"/>
    <n v="10"/>
    <n v="4"/>
    <n v="2007"/>
  </r>
  <r>
    <d v="2007-10-04T00:00:00"/>
    <n v="1227.3959223519182"/>
    <n v="772.25821964036186"/>
    <n v="189.42130046615694"/>
    <n v="2189.075442458437"/>
    <n v="218"/>
    <x v="31"/>
    <n v="10"/>
    <n v="4"/>
    <n v="2007"/>
  </r>
  <r>
    <d v="2007-10-05T00:00:00"/>
    <n v="1210.6821797915759"/>
    <n v="1023.0097119841776"/>
    <n v="189.38628819476853"/>
    <n v="2423.0781799705219"/>
    <n v="219"/>
    <x v="31"/>
    <n v="10"/>
    <n v="4"/>
    <n v="2007"/>
  </r>
  <r>
    <d v="2007-10-06T00:00:00"/>
    <n v="1194.9674832198243"/>
    <n v="833.75749979519458"/>
    <n v="189.25480311789707"/>
    <n v="2217.9797861329162"/>
    <n v="220"/>
    <x v="31"/>
    <n v="10"/>
    <n v="4"/>
    <n v="2007"/>
  </r>
  <r>
    <d v="2007-10-07T00:00:00"/>
    <n v="1196.8006852760843"/>
    <n v="814.33657275389874"/>
    <n v="189.35405932643377"/>
    <n v="2200.4913173564169"/>
    <n v="221"/>
    <x v="31"/>
    <n v="10"/>
    <n v="4"/>
    <n v="2007"/>
  </r>
  <r>
    <d v="2007-10-08T00:00:00"/>
    <n v="1189.5337936862513"/>
    <n v="905.71850468645857"/>
    <n v="189.27077716492323"/>
    <n v="2284.5230755376333"/>
    <n v="222"/>
    <x v="31"/>
    <n v="10"/>
    <n v="4"/>
    <n v="2007"/>
  </r>
  <r>
    <d v="2007-10-09T00:00:00"/>
    <n v="1185.201658996285"/>
    <n v="1019.129469820421"/>
    <n v="188.99856785432465"/>
    <n v="2393.3296966710309"/>
    <n v="223"/>
    <x v="31"/>
    <n v="10"/>
    <n v="4"/>
    <n v="2007"/>
  </r>
  <r>
    <d v="2007-10-10T00:00:00"/>
    <n v="1201.7993935354252"/>
    <n v="727.16901427684286"/>
    <n v="189.19661493238894"/>
    <n v="2118.1650227446571"/>
    <n v="224"/>
    <x v="31"/>
    <n v="10"/>
    <n v="4"/>
    <n v="2007"/>
  </r>
  <r>
    <d v="2007-10-11T00:00:00"/>
    <n v="1216.7309460073752"/>
    <n v="864.95814690625457"/>
    <n v="189.09420365768614"/>
    <n v="2270.783296571316"/>
    <n v="225"/>
    <x v="32"/>
    <n v="10"/>
    <n v="4"/>
    <n v="2007"/>
  </r>
  <r>
    <d v="2007-10-12T00:00:00"/>
    <n v="1202.2182172877322"/>
    <n v="858.16903652934752"/>
    <n v="189.18001695668175"/>
    <n v="2249.5672707737617"/>
    <n v="226"/>
    <x v="32"/>
    <n v="10"/>
    <n v="4"/>
    <n v="2007"/>
  </r>
  <r>
    <d v="2007-10-13T00:00:00"/>
    <n v="1212.9646702810203"/>
    <n v="808.14618926194612"/>
    <n v="188.72233550985206"/>
    <n v="2209.8331950528186"/>
    <n v="227"/>
    <x v="32"/>
    <n v="10"/>
    <n v="4"/>
    <n v="2007"/>
  </r>
  <r>
    <d v="2007-10-14T00:00:00"/>
    <n v="1195.8450795401998"/>
    <n v="909.98474510156757"/>
    <n v="188.68093493693044"/>
    <n v="2294.5107595786976"/>
    <n v="228"/>
    <x v="32"/>
    <n v="10"/>
    <n v="4"/>
    <n v="2007"/>
  </r>
  <r>
    <d v="2007-10-15T00:00:00"/>
    <n v="1201.3112790992625"/>
    <n v="888.69536880380451"/>
    <n v="188.80202388520334"/>
    <n v="2278.8086717882702"/>
    <n v="229"/>
    <x v="32"/>
    <n v="10"/>
    <n v="4"/>
    <n v="2007"/>
  </r>
  <r>
    <d v="2007-10-16T00:00:00"/>
    <n v="1222.1789898391189"/>
    <n v="783.48574907978673"/>
    <n v="188.64252621054962"/>
    <n v="2194.3072651294551"/>
    <n v="230"/>
    <x v="32"/>
    <n v="10"/>
    <n v="4"/>
    <n v="2007"/>
  </r>
  <r>
    <d v="2007-10-17T00:00:00"/>
    <n v="1220.0391751897828"/>
    <n v="754.12214596816409"/>
    <n v="188.7232147488744"/>
    <n v="2162.8845359068214"/>
    <n v="231"/>
    <x v="32"/>
    <n v="10"/>
    <n v="4"/>
    <n v="2007"/>
  </r>
  <r>
    <d v="2007-10-18T00:00:00"/>
    <n v="1215.3605518288891"/>
    <n v="884.25961816708991"/>
    <n v="188.81006581360955"/>
    <n v="2288.4302358095888"/>
    <n v="232"/>
    <x v="33"/>
    <n v="10"/>
    <n v="4"/>
    <n v="2007"/>
  </r>
  <r>
    <d v="2007-10-19T00:00:00"/>
    <n v="1222.5035760277024"/>
    <n v="762.62885714481513"/>
    <n v="188.69957506988698"/>
    <n v="2173.8320082424043"/>
    <n v="233"/>
    <x v="33"/>
    <n v="10"/>
    <n v="4"/>
    <n v="2007"/>
  </r>
  <r>
    <d v="2007-10-20T00:00:00"/>
    <n v="1194.2037511685878"/>
    <n v="939.0610422469548"/>
    <n v="188.26243226023504"/>
    <n v="2321.5272256757776"/>
    <n v="234"/>
    <x v="33"/>
    <n v="10"/>
    <n v="4"/>
    <n v="2007"/>
  </r>
  <r>
    <d v="2007-10-21T00:00:00"/>
    <n v="1187.4013381749387"/>
    <n v="826.4566007665876"/>
    <n v="188.7898491256974"/>
    <n v="2202.6477880672237"/>
    <n v="235"/>
    <x v="33"/>
    <n v="10"/>
    <n v="4"/>
    <n v="2007"/>
  </r>
  <r>
    <d v="2007-10-22T00:00:00"/>
    <n v="1180.1939237921167"/>
    <n v="976.22364412023364"/>
    <n v="188.29416172089637"/>
    <n v="2344.7117296332467"/>
    <n v="236"/>
    <x v="33"/>
    <n v="10"/>
    <n v="4"/>
    <n v="2007"/>
  </r>
  <r>
    <d v="2007-10-23T00:00:00"/>
    <n v="1209.4804715699306"/>
    <n v="1010.7238780917339"/>
    <n v="188.41957275101277"/>
    <n v="2408.6239224126771"/>
    <n v="237"/>
    <x v="33"/>
    <n v="10"/>
    <n v="4"/>
    <n v="2007"/>
  </r>
  <r>
    <d v="2007-10-24T00:00:00"/>
    <n v="1213.0247035828002"/>
    <n v="866.89845817524531"/>
    <n v="188.45791614050398"/>
    <n v="2268.3810778985494"/>
    <n v="238"/>
    <x v="33"/>
    <n v="10"/>
    <n v="4"/>
    <n v="2007"/>
  </r>
  <r>
    <d v="2007-10-25T00:00:00"/>
    <n v="1217.1138176159534"/>
    <n v="935.54350408629875"/>
    <n v="188.78758905626515"/>
    <n v="2341.4449107585174"/>
    <n v="239"/>
    <x v="34"/>
    <n v="10"/>
    <n v="4"/>
    <n v="2007"/>
  </r>
  <r>
    <d v="2007-10-26T00:00:00"/>
    <n v="1230.2659272187909"/>
    <n v="929.41265847374052"/>
    <n v="188.57915903883352"/>
    <n v="2348.2577447313652"/>
    <n v="240"/>
    <x v="34"/>
    <n v="10"/>
    <n v="4"/>
    <n v="2007"/>
  </r>
  <r>
    <d v="2007-10-27T00:00:00"/>
    <n v="1244.700876250555"/>
    <n v="1006.4070893627988"/>
    <n v="188.59341015350503"/>
    <n v="2439.7013757668587"/>
    <n v="241"/>
    <x v="34"/>
    <n v="10"/>
    <n v="4"/>
    <n v="2007"/>
  </r>
  <r>
    <d v="2007-10-28T00:00:00"/>
    <n v="1250.1730671767627"/>
    <n v="907.61365088601633"/>
    <n v="188.33442089751568"/>
    <n v="2346.121138960295"/>
    <n v="242"/>
    <x v="34"/>
    <n v="10"/>
    <n v="4"/>
    <n v="2007"/>
  </r>
  <r>
    <d v="2007-10-29T00:00:00"/>
    <n v="1238.2835933772069"/>
    <n v="850.62148895678797"/>
    <n v="188.63632036871917"/>
    <n v="2277.5414027027141"/>
    <n v="243"/>
    <x v="34"/>
    <n v="10"/>
    <n v="4"/>
    <n v="2007"/>
  </r>
  <r>
    <d v="2007-10-30T00:00:00"/>
    <n v="1221.0815049934718"/>
    <n v="825.48898189495719"/>
    <n v="188.25479984291061"/>
    <n v="2234.8252867313395"/>
    <n v="244"/>
    <x v="34"/>
    <n v="10"/>
    <n v="4"/>
    <n v="2007"/>
  </r>
  <r>
    <d v="2007-10-31T00:00:00"/>
    <n v="1226.7441597302723"/>
    <n v="1141.4290365469765"/>
    <n v="188.65897863630502"/>
    <n v="2556.8321749135539"/>
    <n v="245"/>
    <x v="34"/>
    <n v="10"/>
    <n v="4"/>
    <n v="2007"/>
  </r>
  <r>
    <d v="2007-11-01T00:00:00"/>
    <n v="1227.1788975196448"/>
    <n v="918.67830789683114"/>
    <n v="188.3610659073278"/>
    <n v="2334.2182713238039"/>
    <n v="246"/>
    <x v="35"/>
    <n v="11"/>
    <n v="4"/>
    <n v="2007"/>
  </r>
  <r>
    <d v="2007-11-02T00:00:00"/>
    <n v="1236.8605348382141"/>
    <n v="1046.6862341465733"/>
    <n v="188.22405190250549"/>
    <n v="2471.7708208872928"/>
    <n v="247"/>
    <x v="35"/>
    <n v="11"/>
    <n v="4"/>
    <n v="2007"/>
  </r>
  <r>
    <d v="2007-11-03T00:00:00"/>
    <n v="1254.6078953052386"/>
    <n v="828.47843213156239"/>
    <n v="188.56690739541526"/>
    <n v="2271.6532348322166"/>
    <n v="248"/>
    <x v="35"/>
    <n v="11"/>
    <n v="4"/>
    <n v="2007"/>
  </r>
  <r>
    <d v="2007-11-04T00:00:00"/>
    <n v="1256.412421880711"/>
    <n v="878.09964588326932"/>
    <n v="188.7572400481202"/>
    <n v="2323.2693078121006"/>
    <n v="249"/>
    <x v="35"/>
    <n v="11"/>
    <n v="4"/>
    <n v="2007"/>
  </r>
  <r>
    <d v="2007-11-05T00:00:00"/>
    <n v="1261.7440660675463"/>
    <n v="830.93775479873852"/>
    <n v="188.32758342298465"/>
    <n v="2281.0094042892697"/>
    <n v="250"/>
    <x v="35"/>
    <n v="11"/>
    <n v="4"/>
    <n v="2007"/>
  </r>
  <r>
    <d v="2007-11-06T00:00:00"/>
    <n v="1274.0431405288148"/>
    <n v="916.66582553276203"/>
    <n v="188.32774558560808"/>
    <n v="2379.0367116471848"/>
    <n v="251"/>
    <x v="35"/>
    <n v="11"/>
    <n v="4"/>
    <n v="2007"/>
  </r>
  <r>
    <d v="2007-11-07T00:00:00"/>
    <n v="1287.3096148617742"/>
    <n v="868.65433401711152"/>
    <n v="187.96052600665098"/>
    <n v="2343.9244748855367"/>
    <n v="252"/>
    <x v="35"/>
    <n v="11"/>
    <n v="4"/>
    <n v="2007"/>
  </r>
  <r>
    <d v="2007-11-08T00:00:00"/>
    <n v="1305.5601160424678"/>
    <n v="833.07094527052425"/>
    <n v="188.47037882896336"/>
    <n v="2327.1014401419557"/>
    <n v="253"/>
    <x v="36"/>
    <n v="11"/>
    <n v="4"/>
    <n v="2007"/>
  </r>
  <r>
    <d v="2007-11-09T00:00:00"/>
    <n v="1309.3705847752451"/>
    <n v="766.8276274791682"/>
    <n v="188.21908820077331"/>
    <n v="2264.4173004551867"/>
    <n v="254"/>
    <x v="36"/>
    <n v="11"/>
    <n v="4"/>
    <n v="2007"/>
  </r>
  <r>
    <d v="2007-11-10T00:00:00"/>
    <n v="1295.6032423394759"/>
    <n v="976.85962562702127"/>
    <n v="188.45799596820839"/>
    <n v="2460.9208639347053"/>
    <n v="255"/>
    <x v="36"/>
    <n v="11"/>
    <n v="4"/>
    <n v="2007"/>
  </r>
  <r>
    <d v="2007-11-11T00:00:00"/>
    <n v="1293.465081551147"/>
    <n v="861.5418531530737"/>
    <n v="188.73450834089954"/>
    <n v="2343.7414430451204"/>
    <n v="256"/>
    <x v="36"/>
    <n v="11"/>
    <n v="4"/>
    <n v="2007"/>
  </r>
  <r>
    <d v="2007-11-12T00:00:00"/>
    <n v="1299.6217644132007"/>
    <n v="983.32660341940368"/>
    <n v="188.33436068545163"/>
    <n v="2471.2827285180556"/>
    <n v="257"/>
    <x v="36"/>
    <n v="11"/>
    <n v="4"/>
    <n v="2007"/>
  </r>
  <r>
    <d v="2007-11-13T00:00:00"/>
    <n v="1312.155664198126"/>
    <n v="900.25306793710911"/>
    <n v="188.41187328948061"/>
    <n v="2400.8206054247162"/>
    <n v="258"/>
    <x v="36"/>
    <n v="11"/>
    <n v="4"/>
    <n v="2007"/>
  </r>
  <r>
    <d v="2007-11-14T00:00:00"/>
    <n v="1324.8428851662345"/>
    <n v="737.10923384299781"/>
    <n v="188.61448560241402"/>
    <n v="2250.5666046116462"/>
    <n v="259"/>
    <x v="36"/>
    <n v="11"/>
    <n v="4"/>
    <n v="2007"/>
  </r>
  <r>
    <d v="2007-11-15T00:00:00"/>
    <n v="1320.052616131529"/>
    <n v="760.53479940616216"/>
    <n v="188.55445052134553"/>
    <n v="2269.1418660590371"/>
    <n v="260"/>
    <x v="37"/>
    <n v="11"/>
    <n v="4"/>
    <n v="2007"/>
  </r>
  <r>
    <d v="2007-11-16T00:00:00"/>
    <n v="1324.0267765268575"/>
    <n v="709.1843086135442"/>
    <n v="188.41965355182299"/>
    <n v="2221.6307386922249"/>
    <n v="261"/>
    <x v="37"/>
    <n v="11"/>
    <n v="4"/>
    <n v="2007"/>
  </r>
  <r>
    <d v="2007-11-17T00:00:00"/>
    <n v="1301.4112771976052"/>
    <n v="654.17193313880375"/>
    <n v="188.26443311684903"/>
    <n v="2143.8476434532581"/>
    <n v="262"/>
    <x v="37"/>
    <n v="11"/>
    <n v="4"/>
    <n v="2007"/>
  </r>
  <r>
    <d v="2007-11-18T00:00:00"/>
    <n v="1287.1589939302569"/>
    <n v="822.19012648626551"/>
    <n v="188.79693941456867"/>
    <n v="2298.1460598310914"/>
    <n v="263"/>
    <x v="37"/>
    <n v="11"/>
    <n v="4"/>
    <n v="2007"/>
  </r>
  <r>
    <d v="2007-11-19T00:00:00"/>
    <n v="1306.4964710377124"/>
    <n v="734.47864323365445"/>
    <n v="188.43374132607909"/>
    <n v="2229.4088555974458"/>
    <n v="264"/>
    <x v="37"/>
    <n v="11"/>
    <n v="4"/>
    <n v="2007"/>
  </r>
  <r>
    <d v="2007-11-20T00:00:00"/>
    <n v="1300.8468772752049"/>
    <n v="833.20871687376211"/>
    <n v="188.18628879801614"/>
    <n v="2322.241882946983"/>
    <n v="265"/>
    <x v="37"/>
    <n v="11"/>
    <n v="4"/>
    <n v="2007"/>
  </r>
  <r>
    <d v="2007-11-21T00:00:00"/>
    <n v="1301.6074828877331"/>
    <n v="550.46931689204894"/>
    <n v="188.57446462661258"/>
    <n v="2040.6512644063946"/>
    <n v="266"/>
    <x v="37"/>
    <n v="11"/>
    <n v="4"/>
    <n v="2007"/>
  </r>
  <r>
    <d v="2007-11-22T00:00:00"/>
    <n v="1296.4813488969544"/>
    <n v="528.5766567310543"/>
    <n v="188.45862765040087"/>
    <n v="2013.5166332784095"/>
    <n v="267"/>
    <x v="38"/>
    <n v="11"/>
    <n v="4"/>
    <n v="2007"/>
  </r>
  <r>
    <d v="2007-11-23T00:00:00"/>
    <n v="1276.4880160675875"/>
    <n v="673.16501158796723"/>
    <n v="188.65184002086554"/>
    <n v="2138.3048676764201"/>
    <n v="268"/>
    <x v="38"/>
    <n v="11"/>
    <n v="4"/>
    <n v="2007"/>
  </r>
  <r>
    <d v="2007-11-24T00:00:00"/>
    <n v="1284.059311863286"/>
    <n v="645.85324688218248"/>
    <n v="188.39165980737641"/>
    <n v="2118.3042185528448"/>
    <n v="269"/>
    <x v="38"/>
    <n v="11"/>
    <n v="4"/>
    <n v="2007"/>
  </r>
  <r>
    <d v="2007-11-25T00:00:00"/>
    <n v="1275.4937948336881"/>
    <n v="646.28745553011913"/>
    <n v="188.73945065287151"/>
    <n v="2110.5207010166787"/>
    <n v="270"/>
    <x v="38"/>
    <n v="11"/>
    <n v="4"/>
    <n v="2007"/>
  </r>
  <r>
    <d v="2007-11-26T00:00:00"/>
    <n v="1288.8808312172255"/>
    <n v="637.1595397819608"/>
    <n v="188.46802574591317"/>
    <n v="2114.5083967450996"/>
    <n v="271"/>
    <x v="38"/>
    <n v="11"/>
    <n v="4"/>
    <n v="2007"/>
  </r>
  <r>
    <d v="2007-11-27T00:00:00"/>
    <n v="1297.975957386119"/>
    <n v="571.63623545263204"/>
    <n v="188.51907186168117"/>
    <n v="2058.1312647004324"/>
    <n v="272"/>
    <x v="38"/>
    <n v="11"/>
    <n v="4"/>
    <n v="2007"/>
  </r>
  <r>
    <d v="2007-11-28T00:00:00"/>
    <n v="1300.9135758415368"/>
    <n v="707.12778739279634"/>
    <n v="189.00703292101622"/>
    <n v="2197.0483961553496"/>
    <n v="273"/>
    <x v="38"/>
    <n v="11"/>
    <n v="4"/>
    <n v="2007"/>
  </r>
  <r>
    <d v="2007-11-29T00:00:00"/>
    <n v="1305.9405763848195"/>
    <n v="766.47585892929487"/>
    <n v="188.92572084148509"/>
    <n v="2261.3421561555992"/>
    <n v="274"/>
    <x v="39"/>
    <n v="11"/>
    <n v="4"/>
    <n v="2007"/>
  </r>
  <r>
    <d v="2007-11-30T00:00:00"/>
    <n v="1305.3003974585683"/>
    <n v="755.82110240548343"/>
    <n v="188.71345829982684"/>
    <n v="2249.8349581638786"/>
    <n v="275"/>
    <x v="39"/>
    <n v="11"/>
    <n v="4"/>
    <n v="2007"/>
  </r>
  <r>
    <d v="2007-12-01T00:00:00"/>
    <n v="1307.180758900513"/>
    <n v="604.01317107295972"/>
    <n v="188.69922187543204"/>
    <n v="2099.8931518489048"/>
    <n v="276"/>
    <x v="39"/>
    <n v="12"/>
    <n v="4"/>
    <n v="2007"/>
  </r>
  <r>
    <d v="2007-12-02T00:00:00"/>
    <n v="1300.3510301917004"/>
    <n v="715.08460817369644"/>
    <n v="188.89316343352013"/>
    <n v="2204.3288017989166"/>
    <n v="277"/>
    <x v="39"/>
    <n v="12"/>
    <n v="4"/>
    <n v="2007"/>
  </r>
  <r>
    <d v="2007-12-03T00:00:00"/>
    <n v="1305.9551875583329"/>
    <n v="890.71458370715936"/>
    <n v="188.79781152350202"/>
    <n v="2385.4675827889942"/>
    <n v="278"/>
    <x v="39"/>
    <n v="12"/>
    <n v="4"/>
    <n v="2007"/>
  </r>
  <r>
    <d v="2007-12-04T00:00:00"/>
    <n v="1295.7354070185661"/>
    <n v="942.89323936385858"/>
    <n v="188.77264679950642"/>
    <n v="2427.4012931819307"/>
    <n v="279"/>
    <x v="39"/>
    <n v="12"/>
    <n v="4"/>
    <n v="2007"/>
  </r>
  <r>
    <d v="2007-12-05T00:00:00"/>
    <n v="1284.9466495264469"/>
    <n v="939.15073204451414"/>
    <n v="189.35133176017743"/>
    <n v="2413.4487133311386"/>
    <n v="280"/>
    <x v="39"/>
    <n v="12"/>
    <n v="4"/>
    <n v="2007"/>
  </r>
  <r>
    <d v="2007-12-06T00:00:00"/>
    <n v="1277.3709745566359"/>
    <n v="719.2365511565697"/>
    <n v="189.07340494458663"/>
    <n v="2185.6809306577925"/>
    <n v="281"/>
    <x v="40"/>
    <n v="12"/>
    <n v="4"/>
    <n v="2007"/>
  </r>
  <r>
    <d v="2007-12-07T00:00:00"/>
    <n v="1262.1936288196639"/>
    <n v="726.64081266756784"/>
    <n v="189.06631341563553"/>
    <n v="2177.9007549028674"/>
    <n v="282"/>
    <x v="40"/>
    <n v="12"/>
    <n v="4"/>
    <n v="2007"/>
  </r>
  <r>
    <d v="2007-12-08T00:00:00"/>
    <n v="1267.8013302653417"/>
    <n v="850.01398604923884"/>
    <n v="189.37175804678799"/>
    <n v="2307.1870743613686"/>
    <n v="283"/>
    <x v="40"/>
    <n v="12"/>
    <n v="4"/>
    <n v="2007"/>
  </r>
  <r>
    <d v="2007-12-09T00:00:00"/>
    <n v="1256.3339262274219"/>
    <n v="726.44795991366198"/>
    <n v="189.2317139322486"/>
    <n v="2172.0136000733323"/>
    <n v="284"/>
    <x v="40"/>
    <n v="12"/>
    <n v="4"/>
    <n v="2007"/>
  </r>
  <r>
    <d v="2007-12-10T00:00:00"/>
    <n v="1273.8430866605468"/>
    <n v="909.02036149630067"/>
    <n v="188.95294187685991"/>
    <n v="2371.8163900337072"/>
    <n v="285"/>
    <x v="40"/>
    <n v="12"/>
    <n v="4"/>
    <n v="2007"/>
  </r>
  <r>
    <d v="2007-12-11T00:00:00"/>
    <n v="1284.3802945012944"/>
    <n v="843.6114896605286"/>
    <n v="189.16464898169863"/>
    <n v="2317.1564331435216"/>
    <n v="286"/>
    <x v="40"/>
    <n v="12"/>
    <n v="4"/>
    <n v="2007"/>
  </r>
  <r>
    <d v="2007-12-12T00:00:00"/>
    <n v="1281.5258248781129"/>
    <n v="826.65890396229838"/>
    <n v="189.35345413981469"/>
    <n v="2297.5381829802263"/>
    <n v="287"/>
    <x v="40"/>
    <n v="12"/>
    <n v="4"/>
    <n v="2007"/>
  </r>
  <r>
    <d v="2007-12-13T00:00:00"/>
    <n v="1257.1001709645684"/>
    <n v="1067.296558629494"/>
    <n v="189.07876308484202"/>
    <n v="2513.4754926789046"/>
    <n v="288"/>
    <x v="41"/>
    <n v="12"/>
    <n v="4"/>
    <n v="2007"/>
  </r>
  <r>
    <d v="2007-12-14T00:00:00"/>
    <n v="1264.2922939068142"/>
    <n v="736.03787102595322"/>
    <n v="189.4377420420808"/>
    <n v="2189.7679069748483"/>
    <n v="289"/>
    <x v="41"/>
    <n v="12"/>
    <n v="4"/>
    <n v="2007"/>
  </r>
  <r>
    <d v="2007-12-15T00:00:00"/>
    <n v="1279.500264744478"/>
    <n v="854.3647341904732"/>
    <n v="189.23320029774408"/>
    <n v="2323.0981992326956"/>
    <n v="290"/>
    <x v="41"/>
    <n v="12"/>
    <n v="4"/>
    <n v="2007"/>
  </r>
  <r>
    <d v="2007-12-16T00:00:00"/>
    <n v="1291.7255203349398"/>
    <n v="897.3474079621509"/>
    <n v="189.24135791419909"/>
    <n v="2378.3142862112895"/>
    <n v="291"/>
    <x v="41"/>
    <n v="12"/>
    <n v="4"/>
    <n v="2007"/>
  </r>
  <r>
    <d v="2007-12-17T00:00:00"/>
    <n v="1301.9761053816367"/>
    <n v="946.80911012476736"/>
    <n v="189.28732543161701"/>
    <n v="2438.0725409380207"/>
    <n v="292"/>
    <x v="41"/>
    <n v="12"/>
    <n v="4"/>
    <n v="2007"/>
  </r>
  <r>
    <d v="2007-12-18T00:00:00"/>
    <n v="1304.3066924678074"/>
    <n v="1006.7436082764136"/>
    <n v="189.3146819100543"/>
    <n v="2500.3649826542755"/>
    <n v="293"/>
    <x v="41"/>
    <n v="12"/>
    <n v="4"/>
    <n v="2007"/>
  </r>
  <r>
    <d v="2007-12-19T00:00:00"/>
    <n v="1291.1139017016794"/>
    <n v="946.72790795588548"/>
    <n v="189.03937062139204"/>
    <n v="2426.8811802789573"/>
    <n v="294"/>
    <x v="41"/>
    <n v="12"/>
    <n v="4"/>
    <n v="2007"/>
  </r>
  <r>
    <d v="2007-12-20T00:00:00"/>
    <n v="1291.4794338891929"/>
    <n v="1048.1577507846587"/>
    <n v="189.22892126194344"/>
    <n v="2528.8661059357951"/>
    <n v="295"/>
    <x v="42"/>
    <n v="12"/>
    <n v="4"/>
    <n v="2007"/>
  </r>
  <r>
    <d v="2007-12-21T00:00:00"/>
    <n v="1290.6978467265881"/>
    <n v="975.15640262383704"/>
    <n v="188.88823296447802"/>
    <n v="2454.7424823149031"/>
    <n v="296"/>
    <x v="42"/>
    <n v="12"/>
    <n v="4"/>
    <n v="2007"/>
  </r>
  <r>
    <d v="2007-12-22T00:00:00"/>
    <n v="1296.2653963328655"/>
    <n v="916.51659500941901"/>
    <n v="189.24860842991322"/>
    <n v="2402.0305997721975"/>
    <n v="297"/>
    <x v="42"/>
    <n v="12"/>
    <n v="4"/>
    <n v="2007"/>
  </r>
  <r>
    <d v="2007-12-23T00:00:00"/>
    <n v="1291.874011929177"/>
    <n v="926.49448606383248"/>
    <n v="189.46109051431227"/>
    <n v="2407.8295885073217"/>
    <n v="298"/>
    <x v="42"/>
    <n v="12"/>
    <n v="4"/>
    <n v="2007"/>
  </r>
  <r>
    <d v="2007-12-24T00:00:00"/>
    <n v="1276.7491818343869"/>
    <n v="1035.5944410721193"/>
    <n v="189.61084861164798"/>
    <n v="2501.9544715181546"/>
    <n v="299"/>
    <x v="42"/>
    <n v="12"/>
    <n v="4"/>
    <n v="2007"/>
  </r>
  <r>
    <d v="2007-12-25T00:00:00"/>
    <n v="1287.8790803775605"/>
    <n v="1007.1358485614082"/>
    <n v="189.51223563750366"/>
    <n v="2484.5271645764724"/>
    <n v="300"/>
    <x v="42"/>
    <n v="12"/>
    <n v="4"/>
    <n v="2007"/>
  </r>
  <r>
    <d v="2007-12-26T00:00:00"/>
    <n v="1287.5092659429649"/>
    <n v="989.62265437627889"/>
    <n v="189.74191267206535"/>
    <n v="2466.873832991309"/>
    <n v="301"/>
    <x v="42"/>
    <n v="12"/>
    <n v="4"/>
    <n v="2007"/>
  </r>
  <r>
    <d v="2007-12-27T00:00:00"/>
    <n v="1272.8676847570982"/>
    <n v="930.77447456535288"/>
    <n v="189.08150791899934"/>
    <n v="2392.7236672414506"/>
    <n v="302"/>
    <x v="43"/>
    <n v="12"/>
    <n v="4"/>
    <n v="2007"/>
  </r>
  <r>
    <d v="2007-12-28T00:00:00"/>
    <n v="1277.8253637168173"/>
    <n v="837.44767376876882"/>
    <n v="189.56510003589321"/>
    <n v="2304.838137521479"/>
    <n v="303"/>
    <x v="43"/>
    <n v="12"/>
    <n v="4"/>
    <n v="2007"/>
  </r>
  <r>
    <d v="2007-12-29T00:00:00"/>
    <n v="1277.5219510818938"/>
    <n v="918.51386785865748"/>
    <n v="189.81312576841495"/>
    <n v="2385.8489447089664"/>
    <n v="304"/>
    <x v="43"/>
    <n v="12"/>
    <n v="4"/>
    <n v="2007"/>
  </r>
  <r>
    <d v="2007-12-30T00:00:00"/>
    <n v="1296.276597195123"/>
    <n v="1101.1046614354893"/>
    <n v="189.4926092541738"/>
    <n v="2586.8738678847858"/>
    <n v="305"/>
    <x v="43"/>
    <n v="12"/>
    <n v="4"/>
    <n v="2007"/>
  </r>
  <r>
    <d v="2007-12-31T00:00:00"/>
    <n v="1315.052365160569"/>
    <n v="1061.7369544313287"/>
    <n v="189.89731269168402"/>
    <n v="2566.6866322835817"/>
    <n v="306"/>
    <x v="43"/>
    <n v="12"/>
    <n v="4"/>
    <n v="2007"/>
  </r>
  <r>
    <d v="2008-01-01T00:00:00"/>
    <n v="1322.085572724129"/>
    <n v="763.81998069982217"/>
    <n v="189.55805430381332"/>
    <n v="2275.4636077277642"/>
    <n v="307"/>
    <x v="43"/>
    <n v="1"/>
    <n v="1"/>
    <n v="2008"/>
  </r>
  <r>
    <d v="2008-01-02T00:00:00"/>
    <n v="1324.8007093333044"/>
    <n v="867.38898640218963"/>
    <n v="189.88676524082729"/>
    <n v="2382.076460976321"/>
    <n v="308"/>
    <x v="43"/>
    <n v="1"/>
    <n v="1"/>
    <n v="2008"/>
  </r>
  <r>
    <d v="2008-01-03T00:00:00"/>
    <n v="1319.8708165863641"/>
    <n v="961.69242035792149"/>
    <n v="189.48826227966003"/>
    <n v="2471.0514992239455"/>
    <n v="309"/>
    <x v="44"/>
    <n v="1"/>
    <n v="1"/>
    <n v="2008"/>
  </r>
  <r>
    <d v="2008-01-04T00:00:00"/>
    <n v="1317.0625196377368"/>
    <n v="887.79740076799283"/>
    <n v="189.53691169904283"/>
    <n v="2394.3968321047723"/>
    <n v="310"/>
    <x v="44"/>
    <n v="1"/>
    <n v="1"/>
    <n v="2008"/>
  </r>
  <r>
    <d v="2008-01-05T00:00:00"/>
    <n v="1334.1346386058406"/>
    <n v="1056.7007253365268"/>
    <n v="189.54306692346449"/>
    <n v="2580.3784308658323"/>
    <n v="311"/>
    <x v="44"/>
    <n v="1"/>
    <n v="1"/>
    <n v="2008"/>
  </r>
  <r>
    <d v="2008-01-06T00:00:00"/>
    <n v="1326.7420844794285"/>
    <n v="1118.3252185799056"/>
    <n v="189.69461701706771"/>
    <n v="2634.761920076402"/>
    <n v="312"/>
    <x v="44"/>
    <n v="1"/>
    <n v="1"/>
    <n v="2008"/>
  </r>
  <r>
    <d v="2008-01-07T00:00:00"/>
    <n v="1343.2664976127774"/>
    <n v="865.50952243732581"/>
    <n v="189.87873247538576"/>
    <n v="2398.6547525254891"/>
    <n v="313"/>
    <x v="44"/>
    <n v="1"/>
    <n v="1"/>
    <n v="2008"/>
  </r>
  <r>
    <d v="2008-01-08T00:00:00"/>
    <n v="1334.489039651028"/>
    <n v="1068.3272553119914"/>
    <n v="189.91754310728331"/>
    <n v="2592.7338380703027"/>
    <n v="314"/>
    <x v="44"/>
    <n v="1"/>
    <n v="1"/>
    <n v="2008"/>
  </r>
  <r>
    <d v="2008-01-09T00:00:00"/>
    <n v="1333.251500731956"/>
    <n v="859.00309882568854"/>
    <n v="189.86049764407019"/>
    <n v="2382.1150972017149"/>
    <n v="315"/>
    <x v="44"/>
    <n v="1"/>
    <n v="1"/>
    <n v="2008"/>
  </r>
  <r>
    <d v="2008-01-10T00:00:00"/>
    <n v="1333.4144305117043"/>
    <n v="969.35451584824796"/>
    <n v="189.75167213605249"/>
    <n v="2492.5206184960048"/>
    <n v="316"/>
    <x v="45"/>
    <n v="1"/>
    <n v="1"/>
    <n v="2008"/>
  </r>
  <r>
    <d v="2008-01-11T00:00:00"/>
    <n v="1317.2177108993997"/>
    <n v="870.55334904287679"/>
    <n v="189.65261639405833"/>
    <n v="2377.4236763363347"/>
    <n v="317"/>
    <x v="45"/>
    <n v="1"/>
    <n v="1"/>
    <n v="2008"/>
  </r>
  <r>
    <d v="2008-01-12T00:00:00"/>
    <n v="1301.5542810970071"/>
    <n v="741.62502538229467"/>
    <n v="189.8561216153077"/>
    <n v="2233.0354280946094"/>
    <n v="318"/>
    <x v="45"/>
    <n v="1"/>
    <n v="1"/>
    <n v="2008"/>
  </r>
  <r>
    <d v="2008-01-13T00:00:00"/>
    <n v="1305.7566762896327"/>
    <n v="1045.2640667667315"/>
    <n v="189.71611684090482"/>
    <n v="2540.7368598972689"/>
    <n v="319"/>
    <x v="45"/>
    <n v="1"/>
    <n v="1"/>
    <n v="2008"/>
  </r>
  <r>
    <d v="2008-01-14T00:00:00"/>
    <n v="1308.5446018982109"/>
    <n v="1104.0446015346365"/>
    <n v="189.60852421750778"/>
    <n v="2602.1977276503549"/>
    <n v="320"/>
    <x v="45"/>
    <n v="1"/>
    <n v="1"/>
    <n v="2008"/>
  </r>
  <r>
    <d v="2008-01-15T00:00:00"/>
    <n v="1326.6254981524207"/>
    <n v="1018.1736908156092"/>
    <n v="189.39117489230875"/>
    <n v="2534.1903638603385"/>
    <n v="321"/>
    <x v="45"/>
    <n v="1"/>
    <n v="1"/>
    <n v="2008"/>
  </r>
  <r>
    <d v="2008-01-16T00:00:00"/>
    <n v="1322.6126488722816"/>
    <n v="869.18901771556057"/>
    <n v="189.3410127022911"/>
    <n v="2381.1426792901334"/>
    <n v="322"/>
    <x v="45"/>
    <n v="1"/>
    <n v="1"/>
    <n v="2008"/>
  </r>
  <r>
    <d v="2008-01-17T00:00:00"/>
    <n v="1338.5236843018722"/>
    <n v="925.52193552042763"/>
    <n v="189.29365279777446"/>
    <n v="2453.3392726200746"/>
    <n v="323"/>
    <x v="46"/>
    <n v="1"/>
    <n v="1"/>
    <n v="2008"/>
  </r>
  <r>
    <d v="2008-01-18T00:00:00"/>
    <n v="1336.3610881110549"/>
    <n v="1104.718249824921"/>
    <n v="189.75373064019598"/>
    <n v="2630.8330685761716"/>
    <n v="324"/>
    <x v="46"/>
    <n v="1"/>
    <n v="1"/>
    <n v="2008"/>
  </r>
  <r>
    <d v="2008-01-19T00:00:00"/>
    <n v="1332.6090893861942"/>
    <n v="964.74918160930361"/>
    <n v="189.53125194218026"/>
    <n v="2486.8895229376785"/>
    <n v="325"/>
    <x v="46"/>
    <n v="1"/>
    <n v="1"/>
    <n v="2008"/>
  </r>
  <r>
    <d v="2008-01-20T00:00:00"/>
    <n v="1359.877864890261"/>
    <n v="969.46958350004797"/>
    <n v="189.71656152242656"/>
    <n v="2519.0640099127359"/>
    <n v="326"/>
    <x v="46"/>
    <n v="1"/>
    <n v="1"/>
    <n v="2008"/>
  </r>
  <r>
    <d v="2008-01-21T00:00:00"/>
    <n v="1350.08645292549"/>
    <n v="993.09186363450272"/>
    <n v="189.28436049274873"/>
    <n v="2532.4626770527416"/>
    <n v="327"/>
    <x v="46"/>
    <n v="1"/>
    <n v="1"/>
    <n v="2008"/>
  </r>
  <r>
    <d v="2008-01-22T00:00:00"/>
    <n v="1340.5221540935108"/>
    <n v="898.15086328413668"/>
    <n v="189.44195761341922"/>
    <n v="2428.1149749910669"/>
    <n v="328"/>
    <x v="46"/>
    <n v="1"/>
    <n v="1"/>
    <n v="2008"/>
  </r>
  <r>
    <d v="2008-01-23T00:00:00"/>
    <n v="1337.4551585319577"/>
    <n v="909.19614110894304"/>
    <n v="189.67458960115283"/>
    <n v="2436.325889242054"/>
    <n v="329"/>
    <x v="46"/>
    <n v="1"/>
    <n v="1"/>
    <n v="2008"/>
  </r>
  <r>
    <d v="2008-01-24T00:00:00"/>
    <n v="1322.7069186057724"/>
    <n v="1002.8563915167658"/>
    <n v="189.66046540699924"/>
    <n v="2515.2237755295378"/>
    <n v="330"/>
    <x v="47"/>
    <n v="1"/>
    <n v="1"/>
    <n v="2008"/>
  </r>
  <r>
    <d v="2008-01-25T00:00:00"/>
    <n v="1333.2132243540404"/>
    <n v="980.72079325695734"/>
    <n v="189.39357114562375"/>
    <n v="2503.3275887566215"/>
    <n v="331"/>
    <x v="47"/>
    <n v="1"/>
    <n v="1"/>
    <n v="2008"/>
  </r>
  <r>
    <d v="2008-01-26T00:00:00"/>
    <n v="1348.4907699322898"/>
    <n v="999.58473085603134"/>
    <n v="189.215858010711"/>
    <n v="2537.2913587990324"/>
    <n v="332"/>
    <x v="47"/>
    <n v="1"/>
    <n v="1"/>
    <n v="2008"/>
  </r>
  <r>
    <d v="2008-01-27T00:00:00"/>
    <n v="1352.1346963923711"/>
    <n v="1005.4564603352997"/>
    <n v="189.83410651723864"/>
    <n v="2547.4252632449093"/>
    <n v="333"/>
    <x v="47"/>
    <n v="1"/>
    <n v="1"/>
    <n v="2008"/>
  </r>
  <r>
    <d v="2008-01-28T00:00:00"/>
    <n v="1367.0697509669806"/>
    <n v="961.0653295112387"/>
    <n v="189.69753903036977"/>
    <n v="2517.8326195085888"/>
    <n v="334"/>
    <x v="47"/>
    <n v="1"/>
    <n v="1"/>
    <n v="2008"/>
  </r>
  <r>
    <d v="2008-01-29T00:00:00"/>
    <n v="1379.5246713170818"/>
    <n v="959.93272165055384"/>
    <n v="189.43529516068941"/>
    <n v="2528.8926881283251"/>
    <n v="335"/>
    <x v="47"/>
    <n v="1"/>
    <n v="1"/>
    <n v="2008"/>
  </r>
  <r>
    <d v="2008-01-30T00:00:00"/>
    <n v="1375.231637604553"/>
    <n v="1003.6292621637608"/>
    <n v="190.00804336603699"/>
    <n v="2568.868943134351"/>
    <n v="336"/>
    <x v="47"/>
    <n v="1"/>
    <n v="1"/>
    <n v="2008"/>
  </r>
  <r>
    <d v="2008-01-31T00:00:00"/>
    <n v="1373.0453588838432"/>
    <n v="802.01794433520672"/>
    <n v="189.59638588521142"/>
    <n v="2364.6596891042614"/>
    <n v="337"/>
    <x v="48"/>
    <n v="1"/>
    <n v="1"/>
    <n v="2008"/>
  </r>
  <r>
    <d v="2008-02-01T00:00:00"/>
    <n v="1379.3102520827381"/>
    <n v="952.93608003643521"/>
    <n v="189.92695053571015"/>
    <n v="2522.1732826548837"/>
    <n v="338"/>
    <x v="48"/>
    <n v="2"/>
    <n v="1"/>
    <n v="2008"/>
  </r>
  <r>
    <d v="2008-02-02T00:00:00"/>
    <n v="1385.6855695695656"/>
    <n v="816.21886010088519"/>
    <n v="189.60873462441049"/>
    <n v="2391.5131642948609"/>
    <n v="339"/>
    <x v="48"/>
    <n v="2"/>
    <n v="1"/>
    <n v="2008"/>
  </r>
  <r>
    <d v="2008-02-03T00:00:00"/>
    <n v="1383.6336250463305"/>
    <n v="933.13157367891768"/>
    <n v="189.79146937669702"/>
    <n v="2506.5566681019454"/>
    <n v="340"/>
    <x v="48"/>
    <n v="2"/>
    <n v="1"/>
    <n v="2008"/>
  </r>
  <r>
    <d v="2008-02-04T00:00:00"/>
    <n v="1364.3298427994146"/>
    <n v="968.68701262026639"/>
    <n v="190.01709226445004"/>
    <n v="2523.0339476841309"/>
    <n v="341"/>
    <x v="48"/>
    <n v="2"/>
    <n v="1"/>
    <n v="2008"/>
  </r>
  <r>
    <d v="2008-02-05T00:00:00"/>
    <n v="1359.8870297817657"/>
    <n v="804.12607996620159"/>
    <n v="190.05927319141756"/>
    <n v="2354.0723829393846"/>
    <n v="342"/>
    <x v="48"/>
    <n v="2"/>
    <n v="1"/>
    <n v="2008"/>
  </r>
  <r>
    <d v="2008-02-06T00:00:00"/>
    <n v="1366.1289963888564"/>
    <n v="985.69739272512561"/>
    <n v="190.18947752309361"/>
    <n v="2542.0158666370758"/>
    <n v="343"/>
    <x v="48"/>
    <n v="2"/>
    <n v="1"/>
    <n v="2008"/>
  </r>
  <r>
    <d v="2008-02-07T00:00:00"/>
    <n v="1364.6910205666175"/>
    <n v="977.66707414216808"/>
    <n v="190.24287091068319"/>
    <n v="2532.6009656194688"/>
    <n v="344"/>
    <x v="49"/>
    <n v="2"/>
    <n v="1"/>
    <n v="2008"/>
  </r>
  <r>
    <d v="2008-02-08T00:00:00"/>
    <n v="1367.8918559090412"/>
    <n v="951.7064881419559"/>
    <n v="190.33932146003482"/>
    <n v="2509.9376655110318"/>
    <n v="345"/>
    <x v="49"/>
    <n v="2"/>
    <n v="1"/>
    <n v="2008"/>
  </r>
  <r>
    <d v="2008-02-09T00:00:00"/>
    <n v="1365.7751167816266"/>
    <n v="787.95197241027699"/>
    <n v="190.39280298526106"/>
    <n v="2344.1198921771643"/>
    <n v="346"/>
    <x v="49"/>
    <n v="2"/>
    <n v="1"/>
    <n v="2008"/>
  </r>
  <r>
    <d v="2008-02-10T00:00:00"/>
    <n v="1369.5450288642451"/>
    <n v="753.74577536845993"/>
    <n v="190.23539167847809"/>
    <n v="2313.5261959111831"/>
    <n v="347"/>
    <x v="49"/>
    <n v="2"/>
    <n v="1"/>
    <n v="2008"/>
  </r>
  <r>
    <d v="2008-02-11T00:00:00"/>
    <n v="1384.8524858808939"/>
    <n v="804.83823983163472"/>
    <n v="190.44896150931677"/>
    <n v="2380.1396872218452"/>
    <n v="348"/>
    <x v="49"/>
    <n v="2"/>
    <n v="1"/>
    <n v="2008"/>
  </r>
  <r>
    <d v="2008-02-12T00:00:00"/>
    <n v="1389.9268703664989"/>
    <n v="1031.2459375187445"/>
    <n v="190.45332744955965"/>
    <n v="2611.6261353348032"/>
    <n v="349"/>
    <x v="49"/>
    <n v="2"/>
    <n v="1"/>
    <n v="2008"/>
  </r>
  <r>
    <d v="2008-02-13T00:00:00"/>
    <n v="1370.0905176046936"/>
    <n v="888.94534347859246"/>
    <n v="190.49799552300075"/>
    <n v="2449.5338566062865"/>
    <n v="350"/>
    <x v="49"/>
    <n v="2"/>
    <n v="1"/>
    <n v="2008"/>
  </r>
  <r>
    <d v="2008-02-14T00:00:00"/>
    <n v="1367.532530801235"/>
    <n v="972.34489011408095"/>
    <n v="190.62092990173826"/>
    <n v="2530.4983508170544"/>
    <n v="351"/>
    <x v="50"/>
    <n v="2"/>
    <n v="1"/>
    <n v="2008"/>
  </r>
  <r>
    <d v="2008-02-15T00:00:00"/>
    <n v="1365.7766928622618"/>
    <n v="1029.8881073627397"/>
    <n v="190.4138497913151"/>
    <n v="2586.0786500163163"/>
    <n v="352"/>
    <x v="50"/>
    <n v="2"/>
    <n v="1"/>
    <n v="2008"/>
  </r>
  <r>
    <d v="2008-02-16T00:00:00"/>
    <n v="1349.3113961275496"/>
    <n v="892.31437118244423"/>
    <n v="190.33340496580428"/>
    <n v="2431.9591722757982"/>
    <n v="353"/>
    <x v="50"/>
    <n v="2"/>
    <n v="1"/>
    <n v="2008"/>
  </r>
  <r>
    <d v="2008-02-17T00:00:00"/>
    <n v="1347.0117310780761"/>
    <n v="847.13603509865447"/>
    <n v="190.53828444953047"/>
    <n v="2384.686050626261"/>
    <n v="354"/>
    <x v="50"/>
    <n v="2"/>
    <n v="1"/>
    <n v="2008"/>
  </r>
  <r>
    <d v="2008-02-18T00:00:00"/>
    <n v="1362.5922098444385"/>
    <n v="627.36199271419127"/>
    <n v="190.3843513182839"/>
    <n v="2180.3385538769135"/>
    <n v="355"/>
    <x v="50"/>
    <n v="2"/>
    <n v="1"/>
    <n v="2008"/>
  </r>
  <r>
    <d v="2008-02-19T00:00:00"/>
    <n v="1348.4942265567406"/>
    <n v="877.51411247674082"/>
    <n v="190.18850850083976"/>
    <n v="2416.196847534321"/>
    <n v="356"/>
    <x v="50"/>
    <n v="2"/>
    <n v="1"/>
    <n v="2008"/>
  </r>
  <r>
    <d v="2008-02-20T00:00:00"/>
    <n v="1366.6643531982845"/>
    <n v="875.00863485241121"/>
    <n v="190.90375206213352"/>
    <n v="2432.5767401128292"/>
    <n v="357"/>
    <x v="50"/>
    <n v="2"/>
    <n v="1"/>
    <n v="2008"/>
  </r>
  <r>
    <d v="2008-02-21T00:00:00"/>
    <n v="1368.5103189903339"/>
    <n v="897.93766060749681"/>
    <n v="190.87258355030627"/>
    <n v="2457.3205631481369"/>
    <n v="358"/>
    <x v="51"/>
    <n v="2"/>
    <n v="1"/>
    <n v="2008"/>
  </r>
  <r>
    <d v="2008-02-22T00:00:00"/>
    <n v="1353.8991592711882"/>
    <n v="933.79048987685792"/>
    <n v="191.00770671157841"/>
    <n v="2478.6973558596246"/>
    <n v="359"/>
    <x v="51"/>
    <n v="2"/>
    <n v="1"/>
    <n v="2008"/>
  </r>
  <r>
    <d v="2008-02-23T00:00:00"/>
    <n v="1357.6534533949464"/>
    <n v="1149.5714963984797"/>
    <n v="191.08226295828314"/>
    <n v="2698.3072127517094"/>
    <n v="360"/>
    <x v="51"/>
    <n v="2"/>
    <n v="1"/>
    <n v="2008"/>
  </r>
  <r>
    <d v="2008-02-24T00:00:00"/>
    <n v="1358.0349551106033"/>
    <n v="979.79025567642339"/>
    <n v="191.3837768745729"/>
    <n v="2529.2089876615996"/>
    <n v="361"/>
    <x v="51"/>
    <n v="2"/>
    <n v="1"/>
    <n v="2008"/>
  </r>
  <r>
    <d v="2008-02-25T00:00:00"/>
    <n v="1361.2127082637862"/>
    <n v="977.32352279769952"/>
    <n v="191.37432713288766"/>
    <n v="2529.9105581943732"/>
    <n v="362"/>
    <x v="51"/>
    <n v="2"/>
    <n v="1"/>
    <n v="2008"/>
  </r>
  <r>
    <d v="2008-02-26T00:00:00"/>
    <n v="1364.0869109096673"/>
    <n v="1003.7271371145976"/>
    <n v="191.46999817901647"/>
    <n v="2559.2840462032809"/>
    <n v="363"/>
    <x v="51"/>
    <n v="2"/>
    <n v="1"/>
    <n v="2008"/>
  </r>
  <r>
    <d v="2008-02-27T00:00:00"/>
    <n v="1363.6434403204519"/>
    <n v="1023.0734879208934"/>
    <n v="191.61332313547894"/>
    <n v="2578.330251376824"/>
    <n v="364"/>
    <x v="51"/>
    <n v="2"/>
    <n v="1"/>
    <n v="2008"/>
  </r>
  <r>
    <d v="2008-02-28T00:00:00"/>
    <n v="1356.0564241900979"/>
    <n v="1080.9793633799929"/>
    <n v="191.62212199433492"/>
    <n v="2628.6579095644261"/>
    <n v="365"/>
    <x v="52"/>
    <n v="2"/>
    <n v="1"/>
    <n v="2008"/>
  </r>
  <r>
    <d v="2008-02-29T00:00:00"/>
    <n v="1368.4035029401502"/>
    <n v="1087.8824961301702"/>
    <n v="192.16417661617791"/>
    <n v="2648.4501756864984"/>
    <n v="366"/>
    <x v="52"/>
    <n v="2"/>
    <n v="1"/>
    <n v="2008"/>
  </r>
  <r>
    <d v="2008-03-01T00:00:00"/>
    <n v="1389.7361347084664"/>
    <n v="1041.5397747182121"/>
    <n v="192.08366727111627"/>
    <n v="2623.3595766977946"/>
    <n v="367"/>
    <x v="52"/>
    <n v="3"/>
    <n v="1"/>
    <n v="2008"/>
  </r>
  <r>
    <d v="2008-03-02T00:00:00"/>
    <n v="1378.3219099277915"/>
    <n v="1084.3121336737479"/>
    <n v="191.93420314896511"/>
    <n v="2654.5682467505044"/>
    <n v="368"/>
    <x v="52"/>
    <n v="3"/>
    <n v="1"/>
    <n v="2008"/>
  </r>
  <r>
    <d v="2008-03-03T00:00:00"/>
    <n v="1393.607140457902"/>
    <n v="1291.91970477618"/>
    <n v="192.08395443837679"/>
    <n v="2877.6107996724586"/>
    <n v="369"/>
    <x v="52"/>
    <n v="3"/>
    <n v="1"/>
    <n v="2008"/>
  </r>
  <r>
    <d v="2008-03-04T00:00:00"/>
    <n v="1397.0876241960186"/>
    <n v="1124.8509626182254"/>
    <n v="192.34951422021851"/>
    <n v="2714.2881010344627"/>
    <n v="370"/>
    <x v="52"/>
    <n v="3"/>
    <n v="1"/>
    <n v="2008"/>
  </r>
  <r>
    <d v="2008-03-05T00:00:00"/>
    <n v="1406.7006090332825"/>
    <n v="1142.3472307612528"/>
    <n v="192.85802346406325"/>
    <n v="2741.9058632585984"/>
    <n v="371"/>
    <x v="52"/>
    <n v="3"/>
    <n v="1"/>
    <n v="2008"/>
  </r>
  <r>
    <d v="2008-03-06T00:00:00"/>
    <n v="1387.7074760373766"/>
    <n v="1230.6085968902394"/>
    <n v="192.97965457541542"/>
    <n v="2811.2957275030312"/>
    <n v="372"/>
    <x v="53"/>
    <n v="3"/>
    <n v="1"/>
    <n v="2008"/>
  </r>
  <r>
    <d v="2008-03-07T00:00:00"/>
    <n v="1412.4920568151388"/>
    <n v="1254.8683980947262"/>
    <n v="193.09490681616174"/>
    <n v="2860.4553617260267"/>
    <n v="373"/>
    <x v="53"/>
    <n v="3"/>
    <n v="1"/>
    <n v="2008"/>
  </r>
  <r>
    <d v="2008-03-08T00:00:00"/>
    <n v="1408.5065879574979"/>
    <n v="1294.8771131881194"/>
    <n v="193.00359463548455"/>
    <n v="2896.3872957811018"/>
    <n v="374"/>
    <x v="53"/>
    <n v="3"/>
    <n v="1"/>
    <n v="2008"/>
  </r>
  <r>
    <d v="2008-03-09T00:00:00"/>
    <n v="1407.2679604893856"/>
    <n v="1299.0166919912597"/>
    <n v="193.05372060968725"/>
    <n v="2899.3383730903329"/>
    <n v="375"/>
    <x v="53"/>
    <n v="3"/>
    <n v="1"/>
    <n v="2008"/>
  </r>
  <r>
    <d v="2008-03-10T00:00:00"/>
    <n v="1430.0208781541937"/>
    <n v="1125.545486348552"/>
    <n v="193.08228886785736"/>
    <n v="2748.6486533706029"/>
    <n v="376"/>
    <x v="53"/>
    <n v="3"/>
    <n v="1"/>
    <n v="2008"/>
  </r>
  <r>
    <d v="2008-03-11T00:00:00"/>
    <n v="1435.9886371044952"/>
    <n v="1099.4031737122159"/>
    <n v="193.06882784408077"/>
    <n v="2728.4606386607916"/>
    <n v="377"/>
    <x v="53"/>
    <n v="3"/>
    <n v="1"/>
    <n v="2008"/>
  </r>
  <r>
    <d v="2008-03-12T00:00:00"/>
    <n v="1446.2834157369011"/>
    <n v="1234.9492835494564"/>
    <n v="192.82267937086408"/>
    <n v="2874.0553786572214"/>
    <n v="378"/>
    <x v="53"/>
    <n v="3"/>
    <n v="1"/>
    <n v="2008"/>
  </r>
  <r>
    <d v="2008-03-13T00:00:00"/>
    <n v="1461.361607139715"/>
    <n v="1092.9832302552281"/>
    <n v="193.01323421623309"/>
    <n v="2747.3580716111765"/>
    <n v="379"/>
    <x v="54"/>
    <n v="3"/>
    <n v="1"/>
    <n v="2008"/>
  </r>
  <r>
    <d v="2008-03-14T00:00:00"/>
    <n v="1481.3737615355826"/>
    <n v="1173.7104583416074"/>
    <n v="193.20405286244397"/>
    <n v="2848.2882727396336"/>
    <n v="380"/>
    <x v="54"/>
    <n v="3"/>
    <n v="1"/>
    <n v="2008"/>
  </r>
  <r>
    <d v="2008-03-15T00:00:00"/>
    <n v="1500.4253705264457"/>
    <n v="1281.5978417007941"/>
    <n v="193.23721449440055"/>
    <n v="2975.2604267216407"/>
    <n v="381"/>
    <x v="54"/>
    <n v="3"/>
    <n v="1"/>
    <n v="2008"/>
  </r>
  <r>
    <d v="2008-03-16T00:00:00"/>
    <n v="1509.9559000014167"/>
    <n v="1327.7447050425535"/>
    <n v="193.20125585459664"/>
    <n v="3030.9018608985671"/>
    <n v="382"/>
    <x v="54"/>
    <n v="3"/>
    <n v="1"/>
    <n v="2008"/>
  </r>
  <r>
    <d v="2008-03-17T00:00:00"/>
    <n v="1492.3881216119323"/>
    <n v="1277.0755164382074"/>
    <n v="193.08225986340662"/>
    <n v="2962.5458979135465"/>
    <n v="383"/>
    <x v="54"/>
    <n v="3"/>
    <n v="1"/>
    <n v="2008"/>
  </r>
  <r>
    <d v="2008-03-18T00:00:00"/>
    <n v="1503.3577409943507"/>
    <n v="1290.6134839781444"/>
    <n v="193.4515730501239"/>
    <n v="2987.4227980226192"/>
    <n v="384"/>
    <x v="54"/>
    <n v="3"/>
    <n v="1"/>
    <n v="2008"/>
  </r>
  <r>
    <d v="2008-03-19T00:00:00"/>
    <n v="1504.3596995008852"/>
    <n v="1053.2020394692811"/>
    <n v="193.44323298806194"/>
    <n v="2751.0049719582285"/>
    <n v="385"/>
    <x v="54"/>
    <n v="3"/>
    <n v="1"/>
    <n v="2008"/>
  </r>
  <r>
    <d v="2008-03-20T00:00:00"/>
    <n v="1508.5685837251415"/>
    <n v="1296.6563449598793"/>
    <n v="193.3794490267351"/>
    <n v="2998.6043777117561"/>
    <n v="386"/>
    <x v="55"/>
    <n v="3"/>
    <n v="1"/>
    <n v="2008"/>
  </r>
  <r>
    <d v="2008-03-21T00:00:00"/>
    <n v="1502.0066402573771"/>
    <n v="1157.8450812747537"/>
    <n v="193.25396287204273"/>
    <n v="2853.1056844041736"/>
    <n v="387"/>
    <x v="55"/>
    <n v="3"/>
    <n v="1"/>
    <n v="2008"/>
  </r>
  <r>
    <d v="2008-03-22T00:00:00"/>
    <n v="1507.2517955812427"/>
    <n v="1103.5217476048961"/>
    <n v="193.41519729880403"/>
    <n v="2804.1887404849426"/>
    <n v="388"/>
    <x v="55"/>
    <n v="3"/>
    <n v="1"/>
    <n v="2008"/>
  </r>
  <r>
    <d v="2008-03-23T00:00:00"/>
    <n v="1517.9494549854076"/>
    <n v="1062.1006616531074"/>
    <n v="193.50144139810934"/>
    <n v="2773.5515580366241"/>
    <n v="389"/>
    <x v="55"/>
    <n v="3"/>
    <n v="1"/>
    <n v="2008"/>
  </r>
  <r>
    <d v="2008-03-24T00:00:00"/>
    <n v="1507.0304408555255"/>
    <n v="1244.0003354525763"/>
    <n v="193.54931853094592"/>
    <n v="2944.5800948390479"/>
    <n v="390"/>
    <x v="55"/>
    <n v="3"/>
    <n v="1"/>
    <n v="2008"/>
  </r>
  <r>
    <d v="2008-03-25T00:00:00"/>
    <n v="1511.6140859611978"/>
    <n v="1109.8489411277226"/>
    <n v="193.40967243898274"/>
    <n v="2814.872699527903"/>
    <n v="391"/>
    <x v="55"/>
    <n v="3"/>
    <n v="1"/>
    <n v="2008"/>
  </r>
  <r>
    <d v="2008-03-26T00:00:00"/>
    <n v="1492.2646606322724"/>
    <n v="1136.2742443393759"/>
    <n v="193.89456757773289"/>
    <n v="2822.4334725493809"/>
    <n v="392"/>
    <x v="55"/>
    <n v="3"/>
    <n v="1"/>
    <n v="2008"/>
  </r>
  <r>
    <d v="2008-03-27T00:00:00"/>
    <n v="1487.9961817647754"/>
    <n v="1153.1672457108943"/>
    <n v="193.97788061942191"/>
    <n v="2835.1413080950915"/>
    <n v="393"/>
    <x v="56"/>
    <n v="3"/>
    <n v="1"/>
    <n v="2008"/>
  </r>
  <r>
    <d v="2008-03-28T00:00:00"/>
    <n v="1495.0904329176283"/>
    <n v="1133.4708536854705"/>
    <n v="194.0158016860801"/>
    <n v="2822.5770882891788"/>
    <n v="394"/>
    <x v="56"/>
    <n v="3"/>
    <n v="1"/>
    <n v="2008"/>
  </r>
  <r>
    <d v="2008-03-29T00:00:00"/>
    <n v="1486.2732578018492"/>
    <n v="1078.0167479415477"/>
    <n v="193.86758185898955"/>
    <n v="2758.1575876023867"/>
    <n v="395"/>
    <x v="56"/>
    <n v="3"/>
    <n v="1"/>
    <n v="2008"/>
  </r>
  <r>
    <d v="2008-03-30T00:00:00"/>
    <n v="1504.4877459358431"/>
    <n v="1131.6661184576965"/>
    <n v="194.38683648838713"/>
    <n v="2830.5407008819266"/>
    <n v="396"/>
    <x v="56"/>
    <n v="3"/>
    <n v="1"/>
    <n v="2008"/>
  </r>
  <r>
    <d v="2008-03-31T00:00:00"/>
    <n v="1502.4138840079731"/>
    <n v="1059.3476817723777"/>
    <n v="194.5691170873873"/>
    <n v="2756.3306828677382"/>
    <n v="397"/>
    <x v="56"/>
    <n v="3"/>
    <n v="1"/>
    <n v="2008"/>
  </r>
  <r>
    <d v="2008-04-01T00:00:00"/>
    <n v="1523.3098216713295"/>
    <n v="1214.3346049247157"/>
    <n v="194.64156264625993"/>
    <n v="2932.2859892423053"/>
    <n v="398"/>
    <x v="56"/>
    <n v="4"/>
    <n v="2"/>
    <n v="2008"/>
  </r>
  <r>
    <d v="2008-04-02T00:00:00"/>
    <n v="1513.3757120961104"/>
    <n v="1122.3245447420361"/>
    <n v="194.49400536107711"/>
    <n v="2830.1942621992239"/>
    <n v="399"/>
    <x v="56"/>
    <n v="4"/>
    <n v="2"/>
    <n v="2008"/>
  </r>
  <r>
    <d v="2008-04-03T00:00:00"/>
    <n v="1526.3225273931532"/>
    <n v="1087.4563022337775"/>
    <n v="194.58542023443599"/>
    <n v="2808.3642498613667"/>
    <n v="400"/>
    <x v="57"/>
    <n v="4"/>
    <n v="2"/>
    <n v="2008"/>
  </r>
  <r>
    <d v="2008-04-04T00:00:00"/>
    <n v="1541.7805490663409"/>
    <n v="1225.9931787159735"/>
    <n v="194.57574317179365"/>
    <n v="2962.3494709541083"/>
    <n v="401"/>
    <x v="57"/>
    <n v="4"/>
    <n v="2"/>
    <n v="2008"/>
  </r>
  <r>
    <d v="2008-04-05T00:00:00"/>
    <n v="1526.1045361906235"/>
    <n v="1030.2188147689653"/>
    <n v="194.63414606885883"/>
    <n v="2750.9574970284475"/>
    <n v="402"/>
    <x v="57"/>
    <n v="4"/>
    <n v="2"/>
    <n v="2008"/>
  </r>
  <r>
    <d v="2008-04-06T00:00:00"/>
    <n v="1522.3340234189159"/>
    <n v="998.25298017407727"/>
    <n v="194.66316888206154"/>
    <n v="2715.2501724750546"/>
    <n v="403"/>
    <x v="57"/>
    <n v="4"/>
    <n v="2"/>
    <n v="2008"/>
  </r>
  <r>
    <d v="2008-04-07T00:00:00"/>
    <n v="1521.0768721100678"/>
    <n v="1023.7837140392871"/>
    <n v="194.43507348049567"/>
    <n v="2739.2956596298509"/>
    <n v="404"/>
    <x v="57"/>
    <n v="4"/>
    <n v="2"/>
    <n v="2008"/>
  </r>
  <r>
    <d v="2008-04-08T00:00:00"/>
    <n v="1506.5121862978142"/>
    <n v="1043.8920952593194"/>
    <n v="194.55601642039423"/>
    <n v="2744.9602979775282"/>
    <n v="405"/>
    <x v="57"/>
    <n v="4"/>
    <n v="2"/>
    <n v="2008"/>
  </r>
  <r>
    <d v="2008-04-09T00:00:00"/>
    <n v="1494.8443829127586"/>
    <n v="1016.9298546966675"/>
    <n v="194.46369828344035"/>
    <n v="2706.2379358928665"/>
    <n v="406"/>
    <x v="57"/>
    <n v="4"/>
    <n v="2"/>
    <n v="2008"/>
  </r>
  <r>
    <d v="2008-04-10T00:00:00"/>
    <n v="1492.0960881071487"/>
    <n v="1039.8684319838069"/>
    <n v="194.48415172339855"/>
    <n v="2726.4486718143539"/>
    <n v="407"/>
    <x v="58"/>
    <n v="4"/>
    <n v="2"/>
    <n v="2008"/>
  </r>
  <r>
    <d v="2008-04-11T00:00:00"/>
    <n v="1499.7592880085476"/>
    <n v="986.33303980264645"/>
    <n v="194.33644680211196"/>
    <n v="2680.4287746133059"/>
    <n v="408"/>
    <x v="58"/>
    <n v="4"/>
    <n v="2"/>
    <n v="2008"/>
  </r>
  <r>
    <d v="2008-04-12T00:00:00"/>
    <n v="1497.9466708504408"/>
    <n v="1023.3272694625576"/>
    <n v="194.48034115507207"/>
    <n v="2715.7542814680705"/>
    <n v="409"/>
    <x v="58"/>
    <n v="4"/>
    <n v="2"/>
    <n v="2008"/>
  </r>
  <r>
    <d v="2008-04-13T00:00:00"/>
    <n v="1501.7977867281174"/>
    <n v="1037.6395333457456"/>
    <n v="193.96435101889404"/>
    <n v="2733.4016710927567"/>
    <n v="410"/>
    <x v="58"/>
    <n v="4"/>
    <n v="2"/>
    <n v="2008"/>
  </r>
  <r>
    <d v="2008-04-14T00:00:00"/>
    <n v="1513.1837118310643"/>
    <n v="1071.0829791364235"/>
    <n v="194.31646516717058"/>
    <n v="2778.5831561346586"/>
    <n v="411"/>
    <x v="58"/>
    <n v="4"/>
    <n v="2"/>
    <n v="2008"/>
  </r>
  <r>
    <d v="2008-04-15T00:00:00"/>
    <n v="1525.9738383373999"/>
    <n v="1115.5524381282496"/>
    <n v="194.06216433005187"/>
    <n v="2835.5884407957014"/>
    <n v="412"/>
    <x v="58"/>
    <n v="4"/>
    <n v="2"/>
    <n v="2008"/>
  </r>
  <r>
    <d v="2008-04-16T00:00:00"/>
    <n v="1523.4050616717202"/>
    <n v="858.66843507309125"/>
    <n v="193.85946636695931"/>
    <n v="2575.9329631117707"/>
    <n v="413"/>
    <x v="58"/>
    <n v="4"/>
    <n v="2"/>
    <n v="2008"/>
  </r>
  <r>
    <d v="2008-04-17T00:00:00"/>
    <n v="1528.7007631502458"/>
    <n v="1202.2414962922633"/>
    <n v="193.84731197244352"/>
    <n v="2924.7895714149527"/>
    <n v="414"/>
    <x v="59"/>
    <n v="4"/>
    <n v="2"/>
    <n v="2008"/>
  </r>
  <r>
    <d v="2008-04-18T00:00:00"/>
    <n v="1542.4498056029927"/>
    <n v="1257.4183733834798"/>
    <n v="193.54160371297823"/>
    <n v="2993.4097826994503"/>
    <n v="415"/>
    <x v="59"/>
    <n v="4"/>
    <n v="2"/>
    <n v="2008"/>
  </r>
  <r>
    <d v="2008-04-19T00:00:00"/>
    <n v="1536.2880688716773"/>
    <n v="1082.6459192408438"/>
    <n v="193.90953623089831"/>
    <n v="2812.8435243434196"/>
    <n v="416"/>
    <x v="59"/>
    <n v="4"/>
    <n v="2"/>
    <n v="2008"/>
  </r>
  <r>
    <d v="2008-04-20T00:00:00"/>
    <n v="1554.4775721024034"/>
    <n v="951.13097324216608"/>
    <n v="193.47539138230059"/>
    <n v="2699.08393672687"/>
    <n v="417"/>
    <x v="59"/>
    <n v="4"/>
    <n v="2"/>
    <n v="2008"/>
  </r>
  <r>
    <d v="2008-04-21T00:00:00"/>
    <n v="1542.4970468549936"/>
    <n v="1025.7140953841622"/>
    <n v="193.39075551614354"/>
    <n v="2761.6018977552994"/>
    <n v="418"/>
    <x v="59"/>
    <n v="4"/>
    <n v="2"/>
    <n v="2008"/>
  </r>
  <r>
    <d v="2008-04-22T00:00:00"/>
    <n v="1529.9776695952773"/>
    <n v="1083.4134890220205"/>
    <n v="193.5439160434141"/>
    <n v="2806.935074660712"/>
    <n v="419"/>
    <x v="59"/>
    <n v="4"/>
    <n v="2"/>
    <n v="2008"/>
  </r>
  <r>
    <d v="2008-04-23T00:00:00"/>
    <n v="1547.2927214557997"/>
    <n v="1007.5646677963866"/>
    <n v="193.50437798301496"/>
    <n v="2748.3617672352011"/>
    <n v="420"/>
    <x v="59"/>
    <n v="4"/>
    <n v="2"/>
    <n v="2008"/>
  </r>
  <r>
    <d v="2008-04-24T00:00:00"/>
    <n v="1557.05172568748"/>
    <n v="1099.132712839239"/>
    <n v="193.72466716265893"/>
    <n v="2849.9091056893781"/>
    <n v="421"/>
    <x v="60"/>
    <n v="4"/>
    <n v="2"/>
    <n v="2008"/>
  </r>
  <r>
    <d v="2008-04-25T00:00:00"/>
    <n v="1572.3677755329577"/>
    <n v="959.66135463048067"/>
    <n v="193.72623099137476"/>
    <n v="2725.7553611548133"/>
    <n v="422"/>
    <x v="60"/>
    <n v="4"/>
    <n v="2"/>
    <n v="2008"/>
  </r>
  <r>
    <d v="2008-04-26T00:00:00"/>
    <n v="1580.9878275496098"/>
    <n v="1039.5679297221875"/>
    <n v="193.7708684582546"/>
    <n v="2814.3266257300515"/>
    <n v="423"/>
    <x v="60"/>
    <n v="4"/>
    <n v="2"/>
    <n v="2008"/>
  </r>
  <r>
    <d v="2008-04-27T00:00:00"/>
    <n v="1584.5012375958206"/>
    <n v="1153.1216615591545"/>
    <n v="193.66739207368113"/>
    <n v="2931.2902912286563"/>
    <n v="424"/>
    <x v="60"/>
    <n v="4"/>
    <n v="2"/>
    <n v="2008"/>
  </r>
  <r>
    <d v="2008-04-28T00:00:00"/>
    <n v="1579.6022524197347"/>
    <n v="1023.1657326374443"/>
    <n v="194.00792167038657"/>
    <n v="2796.7759067275656"/>
    <n v="425"/>
    <x v="60"/>
    <n v="4"/>
    <n v="2"/>
    <n v="2008"/>
  </r>
  <r>
    <d v="2008-04-29T00:00:00"/>
    <n v="1590.6228793470318"/>
    <n v="960.28042269441198"/>
    <n v="193.81783002087693"/>
    <n v="2744.7211320623205"/>
    <n v="426"/>
    <x v="60"/>
    <n v="4"/>
    <n v="2"/>
    <n v="2008"/>
  </r>
  <r>
    <d v="2008-04-30T00:00:00"/>
    <n v="1599.0691461377774"/>
    <n v="1036.2837563959558"/>
    <n v="193.923464579735"/>
    <n v="2829.276367113468"/>
    <n v="427"/>
    <x v="60"/>
    <n v="4"/>
    <n v="2"/>
    <n v="2008"/>
  </r>
  <r>
    <d v="2008-05-01T00:00:00"/>
    <n v="1606.5456178318423"/>
    <n v="920.88224488737023"/>
    <n v="194.00288505359902"/>
    <n v="2721.4307477728116"/>
    <n v="428"/>
    <x v="61"/>
    <n v="5"/>
    <n v="2"/>
    <n v="2008"/>
  </r>
  <r>
    <d v="2008-05-02T00:00:00"/>
    <n v="1593.1931972678549"/>
    <n v="986.84366671375278"/>
    <n v="193.99701914853728"/>
    <n v="2774.0338831301451"/>
    <n v="429"/>
    <x v="61"/>
    <n v="5"/>
    <n v="2"/>
    <n v="2008"/>
  </r>
  <r>
    <d v="2008-05-03T00:00:00"/>
    <n v="1604.9751716890028"/>
    <n v="785.64407964464908"/>
    <n v="194.46557509798629"/>
    <n v="2585.0848264316382"/>
    <n v="430"/>
    <x v="61"/>
    <n v="5"/>
    <n v="2"/>
    <n v="2008"/>
  </r>
  <r>
    <d v="2008-05-04T00:00:00"/>
    <n v="1622.9584329791537"/>
    <n v="1117.2580228669619"/>
    <n v="194.15492825700557"/>
    <n v="2934.3713841031208"/>
    <n v="431"/>
    <x v="61"/>
    <n v="5"/>
    <n v="2"/>
    <n v="2008"/>
  </r>
  <r>
    <d v="2008-05-05T00:00:00"/>
    <n v="1623.6291382802237"/>
    <n v="1128.4805657538607"/>
    <n v="194.15730218241706"/>
    <n v="2946.2670062165016"/>
    <n v="432"/>
    <x v="61"/>
    <n v="5"/>
    <n v="2"/>
    <n v="2008"/>
  </r>
  <r>
    <d v="2008-05-06T00:00:00"/>
    <n v="1622.9908856921572"/>
    <n v="1076.4527093754141"/>
    <n v="194.32223033652025"/>
    <n v="2893.7658254040916"/>
    <n v="433"/>
    <x v="61"/>
    <n v="5"/>
    <n v="2"/>
    <n v="2008"/>
  </r>
  <r>
    <d v="2008-05-07T00:00:00"/>
    <n v="1622.7662810526635"/>
    <n v="1215.3685109337362"/>
    <n v="194.16608160386218"/>
    <n v="3032.3008735902617"/>
    <n v="434"/>
    <x v="61"/>
    <n v="5"/>
    <n v="2"/>
    <n v="2008"/>
  </r>
  <r>
    <d v="2008-05-08T00:00:00"/>
    <n v="1620.9483267583973"/>
    <n v="1103.3602783198057"/>
    <n v="193.81840156997256"/>
    <n v="2918.1270066481757"/>
    <n v="435"/>
    <x v="62"/>
    <n v="5"/>
    <n v="2"/>
    <n v="2008"/>
  </r>
  <r>
    <d v="2008-05-09T00:00:00"/>
    <n v="1628.263044995329"/>
    <n v="1032.4707011419805"/>
    <n v="194.2831747430229"/>
    <n v="2855.0169208803322"/>
    <n v="436"/>
    <x v="62"/>
    <n v="5"/>
    <n v="2"/>
    <n v="2008"/>
  </r>
  <r>
    <d v="2008-05-10T00:00:00"/>
    <n v="1619.2446758705141"/>
    <n v="1015.2382384358893"/>
    <n v="194.28264033728794"/>
    <n v="2828.7655546436913"/>
    <n v="437"/>
    <x v="62"/>
    <n v="5"/>
    <n v="2"/>
    <n v="2008"/>
  </r>
  <r>
    <d v="2008-05-11T00:00:00"/>
    <n v="1639.1597854333636"/>
    <n v="1141.311994930501"/>
    <n v="194.45290601590219"/>
    <n v="2974.9246863797666"/>
    <n v="438"/>
    <x v="62"/>
    <n v="5"/>
    <n v="2"/>
    <n v="2008"/>
  </r>
  <r>
    <d v="2008-05-12T00:00:00"/>
    <n v="1642.237010852672"/>
    <n v="1052.1927856262428"/>
    <n v="194.08421936168457"/>
    <n v="2888.5140158405993"/>
    <n v="439"/>
    <x v="62"/>
    <n v="5"/>
    <n v="2"/>
    <n v="2008"/>
  </r>
  <r>
    <d v="2008-05-13T00:00:00"/>
    <n v="1644.6475597192971"/>
    <n v="1267.2972677090961"/>
    <n v="194.40738266260516"/>
    <n v="3106.3522100909981"/>
    <n v="440"/>
    <x v="62"/>
    <n v="5"/>
    <n v="2"/>
    <n v="2008"/>
  </r>
  <r>
    <d v="2008-05-14T00:00:00"/>
    <n v="1662.7736235590014"/>
    <n v="1063.5300787270708"/>
    <n v="194.44072946469007"/>
    <n v="2920.744431750762"/>
    <n v="441"/>
    <x v="62"/>
    <n v="5"/>
    <n v="2"/>
    <n v="2008"/>
  </r>
  <r>
    <d v="2008-05-15T00:00:00"/>
    <n v="1665.1164190606578"/>
    <n v="1265.8910436604308"/>
    <n v="194.42467220198853"/>
    <n v="3125.4321349230772"/>
    <n v="442"/>
    <x v="63"/>
    <n v="5"/>
    <n v="2"/>
    <n v="2008"/>
  </r>
  <r>
    <d v="2008-05-16T00:00:00"/>
    <n v="1687.8793970845386"/>
    <n v="1161.1983196089614"/>
    <n v="194.36064873549304"/>
    <n v="3043.4383654289932"/>
    <n v="443"/>
    <x v="63"/>
    <n v="5"/>
    <n v="2"/>
    <n v="2008"/>
  </r>
  <r>
    <d v="2008-05-17T00:00:00"/>
    <n v="1690.37022663013"/>
    <n v="1239.8502497403854"/>
    <n v="194.62579469090934"/>
    <n v="3124.8462710614249"/>
    <n v="444"/>
    <x v="63"/>
    <n v="5"/>
    <n v="2"/>
    <n v="2008"/>
  </r>
  <r>
    <d v="2008-05-18T00:00:00"/>
    <n v="1690.4567879757833"/>
    <n v="851.00768745571236"/>
    <n v="194.59515853315438"/>
    <n v="2736.0596339646504"/>
    <n v="445"/>
    <x v="63"/>
    <n v="5"/>
    <n v="2"/>
    <n v="2008"/>
  </r>
  <r>
    <d v="2008-05-19T00:00:00"/>
    <n v="1688.6196073683941"/>
    <n v="1325.2680907447075"/>
    <n v="194.41992709887822"/>
    <n v="3208.3076252119799"/>
    <n v="446"/>
    <x v="63"/>
    <n v="5"/>
    <n v="2"/>
    <n v="2008"/>
  </r>
  <r>
    <d v="2008-05-20T00:00:00"/>
    <n v="1680.9838149468851"/>
    <n v="1379.5677486892378"/>
    <n v="194.34477149602316"/>
    <n v="3254.8963351321459"/>
    <n v="447"/>
    <x v="63"/>
    <n v="5"/>
    <n v="2"/>
    <n v="2008"/>
  </r>
  <r>
    <d v="2008-05-21T00:00:00"/>
    <n v="1685.3117901246897"/>
    <n v="1288.2878462899334"/>
    <n v="194.47937115489827"/>
    <n v="3168.0790075695213"/>
    <n v="448"/>
    <x v="63"/>
    <n v="5"/>
    <n v="2"/>
    <n v="2008"/>
  </r>
  <r>
    <d v="2008-05-22T00:00:00"/>
    <n v="1700.1598988326332"/>
    <n v="1117.0745943525405"/>
    <n v="194.49026863497085"/>
    <n v="3011.724761820145"/>
    <n v="449"/>
    <x v="64"/>
    <n v="5"/>
    <n v="2"/>
    <n v="2008"/>
  </r>
  <r>
    <d v="2008-05-23T00:00:00"/>
    <n v="1717.7165316711826"/>
    <n v="1160.0565184745042"/>
    <n v="194.88088262873222"/>
    <n v="3072.653932774419"/>
    <n v="450"/>
    <x v="64"/>
    <n v="5"/>
    <n v="2"/>
    <n v="2008"/>
  </r>
  <r>
    <d v="2008-05-24T00:00:00"/>
    <n v="1726.6335114498754"/>
    <n v="1255.4572734565413"/>
    <n v="194.97107712792868"/>
    <n v="3177.0618620343457"/>
    <n v="451"/>
    <x v="64"/>
    <n v="5"/>
    <n v="2"/>
    <n v="2008"/>
  </r>
  <r>
    <d v="2008-05-25T00:00:00"/>
    <n v="1729.4037117654707"/>
    <n v="1302.7023408853086"/>
    <n v="195.20314556284319"/>
    <n v="3227.309198213622"/>
    <n v="452"/>
    <x v="64"/>
    <n v="5"/>
    <n v="2"/>
    <n v="2008"/>
  </r>
  <r>
    <d v="2008-05-26T00:00:00"/>
    <n v="1761.0079526863196"/>
    <n v="1303.9950581070766"/>
    <n v="195.22770981441244"/>
    <n v="3260.2307206078085"/>
    <n v="453"/>
    <x v="64"/>
    <n v="5"/>
    <n v="2"/>
    <n v="2008"/>
  </r>
  <r>
    <d v="2008-05-27T00:00:00"/>
    <n v="1772.032267811637"/>
    <n v="1418.2890559839161"/>
    <n v="195.18497694717422"/>
    <n v="3385.5063007427275"/>
    <n v="454"/>
    <x v="64"/>
    <n v="5"/>
    <n v="2"/>
    <n v="2008"/>
  </r>
  <r>
    <d v="2008-05-28T00:00:00"/>
    <n v="1768.2265925755096"/>
    <n v="1276.0832316668229"/>
    <n v="195.39103099815568"/>
    <n v="3239.7008552404882"/>
    <n v="455"/>
    <x v="64"/>
    <n v="5"/>
    <n v="2"/>
    <n v="2008"/>
  </r>
  <r>
    <d v="2008-05-29T00:00:00"/>
    <n v="1764.2117833397401"/>
    <n v="1449.2105269113299"/>
    <n v="195.44834516417504"/>
    <n v="3408.870655415245"/>
    <n v="456"/>
    <x v="65"/>
    <n v="5"/>
    <n v="2"/>
    <n v="2008"/>
  </r>
  <r>
    <d v="2008-05-30T00:00:00"/>
    <n v="1765.9487276102332"/>
    <n v="1314.9826327573126"/>
    <n v="196.13358272025727"/>
    <n v="3277.0649430878029"/>
    <n v="457"/>
    <x v="65"/>
    <n v="5"/>
    <n v="2"/>
    <n v="2008"/>
  </r>
  <r>
    <d v="2008-05-31T00:00:00"/>
    <n v="1740.1448727612647"/>
    <n v="1363.2921986682168"/>
    <n v="195.9804817369035"/>
    <n v="3299.417553166385"/>
    <n v="458"/>
    <x v="65"/>
    <n v="5"/>
    <n v="2"/>
    <n v="2008"/>
  </r>
  <r>
    <d v="2008-06-01T00:00:00"/>
    <n v="1723.4664093753902"/>
    <n v="1279.8532039609315"/>
    <n v="196.23920785258736"/>
    <n v="3199.558821188909"/>
    <n v="459"/>
    <x v="65"/>
    <n v="6"/>
    <n v="2"/>
    <n v="2008"/>
  </r>
  <r>
    <d v="2008-06-02T00:00:00"/>
    <n v="1719.454144343212"/>
    <n v="1134.0282243801371"/>
    <n v="196.21152630354106"/>
    <n v="3049.6938950268905"/>
    <n v="460"/>
    <x v="65"/>
    <n v="6"/>
    <n v="2"/>
    <n v="2008"/>
  </r>
  <r>
    <d v="2008-06-03T00:00:00"/>
    <n v="1712.5492661781664"/>
    <n v="1233.3359484034727"/>
    <n v="196.84773056495609"/>
    <n v="3142.7329451465953"/>
    <n v="461"/>
    <x v="65"/>
    <n v="6"/>
    <n v="2"/>
    <n v="2008"/>
  </r>
  <r>
    <d v="2008-06-04T00:00:00"/>
    <n v="1690.4392393432649"/>
    <n v="1186.1017966862828"/>
    <n v="196.8587761380455"/>
    <n v="3073.3998121675932"/>
    <n v="462"/>
    <x v="65"/>
    <n v="6"/>
    <n v="2"/>
    <n v="2008"/>
  </r>
  <r>
    <d v="2008-06-05T00:00:00"/>
    <n v="1705.0952398771542"/>
    <n v="1172.2897028652685"/>
    <n v="197.05052187073349"/>
    <n v="3074.4354646131565"/>
    <n v="463"/>
    <x v="66"/>
    <n v="6"/>
    <n v="2"/>
    <n v="2008"/>
  </r>
  <r>
    <d v="2008-06-06T00:00:00"/>
    <n v="1696.5708362967034"/>
    <n v="1187.5825821985068"/>
    <n v="196.76276501904402"/>
    <n v="3080.916183514254"/>
    <n v="464"/>
    <x v="66"/>
    <n v="6"/>
    <n v="2"/>
    <n v="2008"/>
  </r>
  <r>
    <d v="2008-06-07T00:00:00"/>
    <n v="1697.0146064551041"/>
    <n v="1205.6052445353712"/>
    <n v="197.03699825138796"/>
    <n v="3099.6568492418633"/>
    <n v="465"/>
    <x v="66"/>
    <n v="6"/>
    <n v="2"/>
    <n v="2008"/>
  </r>
  <r>
    <d v="2008-06-08T00:00:00"/>
    <n v="1704.950042491274"/>
    <n v="1279.6816224443548"/>
    <n v="197.43081648805719"/>
    <n v="3182.0624814236858"/>
    <n v="466"/>
    <x v="66"/>
    <n v="6"/>
    <n v="2"/>
    <n v="2008"/>
  </r>
  <r>
    <d v="2008-06-09T00:00:00"/>
    <n v="1698.0546708022202"/>
    <n v="1026.9939338243598"/>
    <n v="196.94195702838084"/>
    <n v="2921.9905616549609"/>
    <n v="467"/>
    <x v="66"/>
    <n v="6"/>
    <n v="2"/>
    <n v="2008"/>
  </r>
  <r>
    <d v="2008-06-10T00:00:00"/>
    <n v="1708.6392709736829"/>
    <n v="1187.5934699108868"/>
    <n v="197.22005619979515"/>
    <n v="3093.4527970843646"/>
    <n v="468"/>
    <x v="66"/>
    <n v="6"/>
    <n v="2"/>
    <n v="2008"/>
  </r>
  <r>
    <d v="2008-06-11T00:00:00"/>
    <n v="1696.9197811559279"/>
    <n v="1099.7886561525499"/>
    <n v="197.16705197085159"/>
    <n v="2993.8754892793295"/>
    <n v="469"/>
    <x v="66"/>
    <n v="6"/>
    <n v="2"/>
    <n v="2008"/>
  </r>
  <r>
    <d v="2008-06-12T00:00:00"/>
    <n v="1688.8791742549602"/>
    <n v="1097.6796118933539"/>
    <n v="196.89490746645367"/>
    <n v="2983.4536936147679"/>
    <n v="470"/>
    <x v="67"/>
    <n v="6"/>
    <n v="2"/>
    <n v="2008"/>
  </r>
  <r>
    <d v="2008-06-13T00:00:00"/>
    <n v="1681.0486419019339"/>
    <n v="1168.3241673148045"/>
    <n v="197.03999922903148"/>
    <n v="3046.4128084457698"/>
    <n v="471"/>
    <x v="67"/>
    <n v="6"/>
    <n v="2"/>
    <n v="2008"/>
  </r>
  <r>
    <d v="2008-06-14T00:00:00"/>
    <n v="1668.097156275657"/>
    <n v="1061.6301518022981"/>
    <n v="197.20433488046328"/>
    <n v="2926.9316429584183"/>
    <n v="472"/>
    <x v="67"/>
    <n v="6"/>
    <n v="2"/>
    <n v="2008"/>
  </r>
  <r>
    <d v="2008-06-15T00:00:00"/>
    <n v="1644.1819370283397"/>
    <n v="1145.0777658995198"/>
    <n v="197.19310199409605"/>
    <n v="2986.4528049219557"/>
    <n v="473"/>
    <x v="67"/>
    <n v="6"/>
    <n v="2"/>
    <n v="2008"/>
  </r>
  <r>
    <d v="2008-06-16T00:00:00"/>
    <n v="1658.8354008376557"/>
    <n v="1374.184014494065"/>
    <n v="197.14444903280568"/>
    <n v="3230.1638643645265"/>
    <n v="474"/>
    <x v="67"/>
    <n v="6"/>
    <n v="2"/>
    <n v="2008"/>
  </r>
  <r>
    <d v="2008-06-17T00:00:00"/>
    <n v="1645.9928395459742"/>
    <n v="1268.6303041159563"/>
    <n v="197.32055372600362"/>
    <n v="3111.9436973879342"/>
    <n v="475"/>
    <x v="67"/>
    <n v="6"/>
    <n v="2"/>
    <n v="2008"/>
  </r>
  <r>
    <d v="2008-06-18T00:00:00"/>
    <n v="1626.8019881834609"/>
    <n v="972.62722262517468"/>
    <n v="196.70748169005381"/>
    <n v="2796.1366924986896"/>
    <n v="476"/>
    <x v="67"/>
    <n v="6"/>
    <n v="2"/>
    <n v="2008"/>
  </r>
  <r>
    <d v="2008-06-19T00:00:00"/>
    <n v="1641.5385200774253"/>
    <n v="1031.6582142706459"/>
    <n v="196.90615604061367"/>
    <n v="2870.1028903886845"/>
    <n v="477"/>
    <x v="68"/>
    <n v="6"/>
    <n v="2"/>
    <n v="2008"/>
  </r>
  <r>
    <d v="2008-06-20T00:00:00"/>
    <n v="1629.2408251112893"/>
    <n v="932.50357358698659"/>
    <n v="197.16386261072995"/>
    <n v="2758.9082613090059"/>
    <n v="478"/>
    <x v="68"/>
    <n v="6"/>
    <n v="2"/>
    <n v="2008"/>
  </r>
  <r>
    <d v="2008-06-21T00:00:00"/>
    <n v="1625.5915149869011"/>
    <n v="1018.0775968171088"/>
    <n v="196.91934653707739"/>
    <n v="2840.5884583410871"/>
    <n v="479"/>
    <x v="68"/>
    <n v="6"/>
    <n v="2"/>
    <n v="2008"/>
  </r>
  <r>
    <d v="2008-06-22T00:00:00"/>
    <n v="1622.9969856880327"/>
    <n v="1079.3171941232324"/>
    <n v="196.69964838590823"/>
    <n v="2899.0138281971736"/>
    <n v="480"/>
    <x v="68"/>
    <n v="6"/>
    <n v="2"/>
    <n v="2008"/>
  </r>
  <r>
    <d v="2008-06-23T00:00:00"/>
    <n v="1642.1639807063507"/>
    <n v="1081.1087947404753"/>
    <n v="196.70481368909313"/>
    <n v="2919.9775891359191"/>
    <n v="481"/>
    <x v="68"/>
    <n v="6"/>
    <n v="2"/>
    <n v="2008"/>
  </r>
  <r>
    <d v="2008-06-24T00:00:00"/>
    <n v="1647.6800808274143"/>
    <n v="1051.8709765838178"/>
    <n v="196.92171592337553"/>
    <n v="2896.4727733346076"/>
    <n v="482"/>
    <x v="68"/>
    <n v="6"/>
    <n v="2"/>
    <n v="2008"/>
  </r>
  <r>
    <d v="2008-06-25T00:00:00"/>
    <n v="1640.7861093158488"/>
    <n v="918.22027330574565"/>
    <n v="196.98071276023433"/>
    <n v="2755.987095381829"/>
    <n v="483"/>
    <x v="68"/>
    <n v="6"/>
    <n v="2"/>
    <n v="2008"/>
  </r>
  <r>
    <d v="2008-06-26T00:00:00"/>
    <n v="1631.4742876601172"/>
    <n v="981.45930752664799"/>
    <n v="196.78324972672036"/>
    <n v="2809.7168449134856"/>
    <n v="484"/>
    <x v="69"/>
    <n v="6"/>
    <n v="2"/>
    <n v="2008"/>
  </r>
  <r>
    <d v="2008-06-27T00:00:00"/>
    <n v="1626.2575023970526"/>
    <n v="1024.9694503847345"/>
    <n v="196.8868521004257"/>
    <n v="2848.1138048822127"/>
    <n v="485"/>
    <x v="69"/>
    <n v="6"/>
    <n v="2"/>
    <n v="2008"/>
  </r>
  <r>
    <d v="2008-06-28T00:00:00"/>
    <n v="1598.0149140915646"/>
    <n v="1014.8038277218127"/>
    <n v="197.06160051987467"/>
    <n v="2809.880342333252"/>
    <n v="486"/>
    <x v="69"/>
    <n v="6"/>
    <n v="2"/>
    <n v="2008"/>
  </r>
  <r>
    <d v="2008-06-29T00:00:00"/>
    <n v="1579.0805642502937"/>
    <n v="1008.9160003966138"/>
    <n v="197.20632074357096"/>
    <n v="2785.2028853904781"/>
    <n v="487"/>
    <x v="69"/>
    <n v="6"/>
    <n v="2"/>
    <n v="2008"/>
  </r>
  <r>
    <d v="2008-06-30T00:00:00"/>
    <n v="1581.2697260818113"/>
    <n v="1084.2350711623453"/>
    <n v="197.23105565405606"/>
    <n v="2862.7358528982127"/>
    <n v="488"/>
    <x v="69"/>
    <n v="6"/>
    <n v="2"/>
    <n v="2008"/>
  </r>
  <r>
    <d v="2008-07-01T00:00:00"/>
    <n v="1598.1528568098156"/>
    <n v="978.96446933390621"/>
    <n v="197.52232834806929"/>
    <n v="2774.6396544917907"/>
    <n v="489"/>
    <x v="69"/>
    <n v="7"/>
    <n v="3"/>
    <n v="2008"/>
  </r>
  <r>
    <d v="2008-07-02T00:00:00"/>
    <n v="1612.1124442870287"/>
    <n v="1202.1314442976"/>
    <n v="197.55839809896261"/>
    <n v="3011.8022866835913"/>
    <n v="490"/>
    <x v="69"/>
    <n v="7"/>
    <n v="3"/>
    <n v="2008"/>
  </r>
  <r>
    <d v="2008-07-03T00:00:00"/>
    <n v="1615.5847609216719"/>
    <n v="1056.0603217751504"/>
    <n v="197.20390290325901"/>
    <n v="2868.8489856000811"/>
    <n v="491"/>
    <x v="70"/>
    <n v="7"/>
    <n v="3"/>
    <n v="2008"/>
  </r>
  <r>
    <d v="2008-07-04T00:00:00"/>
    <n v="1607.8277168254608"/>
    <n v="1026.381472220085"/>
    <n v="197.18498797439025"/>
    <n v="2831.3941770199363"/>
    <n v="492"/>
    <x v="70"/>
    <n v="7"/>
    <n v="3"/>
    <n v="2008"/>
  </r>
  <r>
    <d v="2008-07-05T00:00:00"/>
    <n v="1612.627559262093"/>
    <n v="939.929108527788"/>
    <n v="197.09508223415364"/>
    <n v="2749.6517500240348"/>
    <n v="493"/>
    <x v="70"/>
    <n v="7"/>
    <n v="3"/>
    <n v="2008"/>
  </r>
  <r>
    <d v="2008-07-06T00:00:00"/>
    <n v="1610.1254118119668"/>
    <n v="963.74926498848424"/>
    <n v="196.95842305270679"/>
    <n v="2770.8330998531578"/>
    <n v="494"/>
    <x v="70"/>
    <n v="7"/>
    <n v="3"/>
    <n v="2008"/>
  </r>
  <r>
    <d v="2008-07-07T00:00:00"/>
    <n v="1598.0327062134998"/>
    <n v="985.14422892800064"/>
    <n v="197.01393247867694"/>
    <n v="2780.1908676201774"/>
    <n v="495"/>
    <x v="70"/>
    <n v="7"/>
    <n v="3"/>
    <n v="2008"/>
  </r>
  <r>
    <d v="2008-07-08T00:00:00"/>
    <n v="1573.5449298804213"/>
    <n v="955.17194930233427"/>
    <n v="196.63193022795332"/>
    <n v="2725.3488094107088"/>
    <n v="496"/>
    <x v="70"/>
    <n v="7"/>
    <n v="3"/>
    <n v="2008"/>
  </r>
  <r>
    <d v="2008-07-09T00:00:00"/>
    <n v="1592.1358485095225"/>
    <n v="1029.5275955876541"/>
    <n v="196.90449774405565"/>
    <n v="2818.5679418412324"/>
    <n v="497"/>
    <x v="70"/>
    <n v="7"/>
    <n v="3"/>
    <n v="2008"/>
  </r>
  <r>
    <d v="2008-07-10T00:00:00"/>
    <n v="1589.9359708071368"/>
    <n v="1162.6424598500046"/>
    <n v="196.51777308707878"/>
    <n v="2949.09620374422"/>
    <n v="498"/>
    <x v="71"/>
    <n v="7"/>
    <n v="3"/>
    <n v="2008"/>
  </r>
  <r>
    <d v="2008-07-11T00:00:00"/>
    <n v="1577.2413118688614"/>
    <n v="1132.1161559728382"/>
    <n v="196.34617437180486"/>
    <n v="2905.7036422135047"/>
    <n v="499"/>
    <x v="71"/>
    <n v="7"/>
    <n v="3"/>
    <n v="2008"/>
  </r>
  <r>
    <d v="2008-07-12T00:00:00"/>
    <n v="1577.8097742750135"/>
    <n v="1050.923721396189"/>
    <n v="196.06814171671107"/>
    <n v="2824.8016373879136"/>
    <n v="500"/>
    <x v="71"/>
    <n v="7"/>
    <n v="3"/>
    <n v="2008"/>
  </r>
  <r>
    <d v="2008-07-13T00:00:00"/>
    <n v="1581.3566815111544"/>
    <n v="1014.350390478805"/>
    <n v="196.05877181613161"/>
    <n v="2791.7658438060907"/>
    <n v="501"/>
    <x v="71"/>
    <n v="7"/>
    <n v="3"/>
    <n v="2008"/>
  </r>
  <r>
    <d v="2008-07-14T00:00:00"/>
    <n v="1581.7192690116526"/>
    <n v="1007.2560796032208"/>
    <n v="195.72221617814759"/>
    <n v="2784.6975647930208"/>
    <n v="502"/>
    <x v="71"/>
    <n v="7"/>
    <n v="3"/>
    <n v="2008"/>
  </r>
  <r>
    <d v="2008-07-15T00:00:00"/>
    <n v="1589.6692232325001"/>
    <n v="915.90465394732996"/>
    <n v="196.01612058027681"/>
    <n v="2701.5899977601071"/>
    <n v="503"/>
    <x v="71"/>
    <n v="7"/>
    <n v="3"/>
    <n v="2008"/>
  </r>
  <r>
    <d v="2008-07-16T00:00:00"/>
    <n v="1586.8813839401303"/>
    <n v="1235.0552586268864"/>
    <n v="195.16632668236232"/>
    <n v="3017.1029692493794"/>
    <n v="504"/>
    <x v="71"/>
    <n v="7"/>
    <n v="3"/>
    <n v="2008"/>
  </r>
  <r>
    <d v="2008-07-17T00:00:00"/>
    <n v="1567.3869411905166"/>
    <n v="1044.0983077812186"/>
    <n v="194.75294310574375"/>
    <n v="2806.2381920774787"/>
    <n v="505"/>
    <x v="72"/>
    <n v="7"/>
    <n v="3"/>
    <n v="2008"/>
  </r>
  <r>
    <d v="2008-07-18T00:00:00"/>
    <n v="1588.1788699777292"/>
    <n v="1135.486122489443"/>
    <n v="195.06671410217817"/>
    <n v="2918.7317065693501"/>
    <n v="506"/>
    <x v="72"/>
    <n v="7"/>
    <n v="3"/>
    <n v="2008"/>
  </r>
  <r>
    <d v="2008-07-19T00:00:00"/>
    <n v="1611.3591664262735"/>
    <n v="1001.618480796926"/>
    <n v="194.4459706762986"/>
    <n v="2807.4236178994984"/>
    <n v="507"/>
    <x v="72"/>
    <n v="7"/>
    <n v="3"/>
    <n v="2008"/>
  </r>
  <r>
    <d v="2008-07-20T00:00:00"/>
    <n v="1598.3808465091145"/>
    <n v="866.50445264814425"/>
    <n v="194.4723301349209"/>
    <n v="2659.3576292921794"/>
    <n v="508"/>
    <x v="72"/>
    <n v="7"/>
    <n v="3"/>
    <n v="2008"/>
  </r>
  <r>
    <d v="2008-07-21T00:00:00"/>
    <n v="1608.8144358279742"/>
    <n v="896.82755151106858"/>
    <n v="194.64943684638055"/>
    <n v="2700.2914241854232"/>
    <n v="509"/>
    <x v="72"/>
    <n v="7"/>
    <n v="3"/>
    <n v="2008"/>
  </r>
  <r>
    <d v="2008-07-22T00:00:00"/>
    <n v="1609.5487371723302"/>
    <n v="923.18427259386181"/>
    <n v="194.71477036645959"/>
    <n v="2727.4477801326516"/>
    <n v="510"/>
    <x v="72"/>
    <n v="7"/>
    <n v="3"/>
    <n v="2008"/>
  </r>
  <r>
    <d v="2008-07-23T00:00:00"/>
    <n v="1615.9971522381888"/>
    <n v="1171.1063401062431"/>
    <n v="194.46614118387046"/>
    <n v="2981.5696335283028"/>
    <n v="511"/>
    <x v="72"/>
    <n v="7"/>
    <n v="3"/>
    <n v="2008"/>
  </r>
  <r>
    <d v="2008-07-24T00:00:00"/>
    <n v="1618.5333979054149"/>
    <n v="1065.5994811024616"/>
    <n v="194.29508881802118"/>
    <n v="2878.4279678258977"/>
    <n v="512"/>
    <x v="73"/>
    <n v="7"/>
    <n v="3"/>
    <n v="2008"/>
  </r>
  <r>
    <d v="2008-07-25T00:00:00"/>
    <n v="1616.3154211923015"/>
    <n v="1002.4341112856758"/>
    <n v="193.86963460234776"/>
    <n v="2812.619167080325"/>
    <n v="513"/>
    <x v="73"/>
    <n v="7"/>
    <n v="3"/>
    <n v="2008"/>
  </r>
  <r>
    <d v="2008-07-26T00:00:00"/>
    <n v="1642.2301587122693"/>
    <n v="956.79721714915502"/>
    <n v="194.54727766775477"/>
    <n v="2793.5746535291792"/>
    <n v="514"/>
    <x v="73"/>
    <n v="7"/>
    <n v="3"/>
    <n v="2008"/>
  </r>
  <r>
    <d v="2008-07-27T00:00:00"/>
    <n v="1642.8054777347184"/>
    <n v="893.51046457981408"/>
    <n v="194.49756578903623"/>
    <n v="2730.8135081035689"/>
    <n v="515"/>
    <x v="73"/>
    <n v="7"/>
    <n v="3"/>
    <n v="2008"/>
  </r>
  <r>
    <d v="2008-07-28T00:00:00"/>
    <n v="1614.9527876834318"/>
    <n v="1033.4821897567467"/>
    <n v="194.06323852123762"/>
    <n v="2842.498215961416"/>
    <n v="516"/>
    <x v="73"/>
    <n v="7"/>
    <n v="3"/>
    <n v="2008"/>
  </r>
  <r>
    <d v="2008-07-29T00:00:00"/>
    <n v="1623.2754285575888"/>
    <n v="989.63511499784659"/>
    <n v="194.31675731854108"/>
    <n v="2807.2273008739767"/>
    <n v="517"/>
    <x v="73"/>
    <n v="7"/>
    <n v="3"/>
    <n v="2008"/>
  </r>
  <r>
    <d v="2008-07-30T00:00:00"/>
    <n v="1618.108799896429"/>
    <n v="974.84086991228696"/>
    <n v="194.11882401327509"/>
    <n v="2787.0684938219911"/>
    <n v="518"/>
    <x v="73"/>
    <n v="7"/>
    <n v="3"/>
    <n v="2008"/>
  </r>
  <r>
    <d v="2008-07-31T00:00:00"/>
    <n v="1608.9614750223259"/>
    <n v="1050.0157105279495"/>
    <n v="194.23572845127728"/>
    <n v="2853.2129140015527"/>
    <n v="519"/>
    <x v="74"/>
    <n v="7"/>
    <n v="3"/>
    <n v="2008"/>
  </r>
  <r>
    <d v="2008-08-01T00:00:00"/>
    <n v="1602.665437787894"/>
    <n v="1026.2179819017751"/>
    <n v="193.95139385586185"/>
    <n v="2822.8348135455308"/>
    <n v="520"/>
    <x v="74"/>
    <n v="8"/>
    <n v="3"/>
    <n v="2008"/>
  </r>
  <r>
    <d v="2008-08-02T00:00:00"/>
    <n v="1574.6466985026846"/>
    <n v="1099.670844840075"/>
    <n v="194.2491387425502"/>
    <n v="2868.5666820853098"/>
    <n v="521"/>
    <x v="74"/>
    <n v="8"/>
    <n v="3"/>
    <n v="2008"/>
  </r>
  <r>
    <d v="2008-08-03T00:00:00"/>
    <n v="1581.2250658864718"/>
    <n v="922.51430989865707"/>
    <n v="194.35146111409469"/>
    <n v="2698.0908368992232"/>
    <n v="522"/>
    <x v="74"/>
    <n v="8"/>
    <n v="3"/>
    <n v="2008"/>
  </r>
  <r>
    <d v="2008-08-04T00:00:00"/>
    <n v="1602.1269621259128"/>
    <n v="1103.2547604111101"/>
    <n v="194.29994839625104"/>
    <n v="2899.6816709332743"/>
    <n v="523"/>
    <x v="74"/>
    <n v="8"/>
    <n v="3"/>
    <n v="2008"/>
  </r>
  <r>
    <d v="2008-08-05T00:00:00"/>
    <n v="1614.4164230531483"/>
    <n v="1009.3766779790901"/>
    <n v="194.47178658578133"/>
    <n v="2818.2648876180197"/>
    <n v="524"/>
    <x v="74"/>
    <n v="8"/>
    <n v="3"/>
    <n v="2008"/>
  </r>
  <r>
    <d v="2008-08-06T00:00:00"/>
    <n v="1598.6992590082091"/>
    <n v="1036.0598932247858"/>
    <n v="194.13771798188611"/>
    <n v="2828.8968702148809"/>
    <n v="525"/>
    <x v="74"/>
    <n v="8"/>
    <n v="3"/>
    <n v="2008"/>
  </r>
  <r>
    <d v="2008-08-07T00:00:00"/>
    <n v="1588.2291011240491"/>
    <n v="1147.140696802991"/>
    <n v="193.96143749612824"/>
    <n v="2929.3312354231684"/>
    <n v="526"/>
    <x v="75"/>
    <n v="8"/>
    <n v="3"/>
    <n v="2008"/>
  </r>
  <r>
    <d v="2008-08-08T00:00:00"/>
    <n v="1608.3313597628185"/>
    <n v="1065.6372146274921"/>
    <n v="193.94172593310608"/>
    <n v="2867.9103003234168"/>
    <n v="527"/>
    <x v="75"/>
    <n v="8"/>
    <n v="3"/>
    <n v="2008"/>
  </r>
  <r>
    <d v="2008-08-09T00:00:00"/>
    <n v="1616.0075919074711"/>
    <n v="1069.5792935099021"/>
    <n v="193.86532321104477"/>
    <n v="2879.4522086284178"/>
    <n v="528"/>
    <x v="75"/>
    <n v="8"/>
    <n v="3"/>
    <n v="2008"/>
  </r>
  <r>
    <d v="2008-08-10T00:00:00"/>
    <n v="1621.3456764758525"/>
    <n v="1093.5956983984079"/>
    <n v="193.77315372172649"/>
    <n v="2908.7145285959868"/>
    <n v="529"/>
    <x v="75"/>
    <n v="8"/>
    <n v="3"/>
    <n v="2008"/>
  </r>
  <r>
    <d v="2008-08-11T00:00:00"/>
    <n v="1620.1342417874491"/>
    <n v="943.21402060221362"/>
    <n v="194.17637846478925"/>
    <n v="2757.5246408544517"/>
    <n v="530"/>
    <x v="75"/>
    <n v="8"/>
    <n v="3"/>
    <n v="2008"/>
  </r>
  <r>
    <d v="2008-08-12T00:00:00"/>
    <n v="1604.5348257229166"/>
    <n v="1168.4462484050546"/>
    <n v="193.67764781198466"/>
    <n v="2966.6587219399557"/>
    <n v="531"/>
    <x v="75"/>
    <n v="8"/>
    <n v="3"/>
    <n v="2008"/>
  </r>
  <r>
    <d v="2008-08-13T00:00:00"/>
    <n v="1593.1731423443357"/>
    <n v="988.21635768343481"/>
    <n v="193.96195053630055"/>
    <n v="2775.3514505640715"/>
    <n v="532"/>
    <x v="75"/>
    <n v="8"/>
    <n v="3"/>
    <n v="2008"/>
  </r>
  <r>
    <d v="2008-08-14T00:00:00"/>
    <n v="1602.3192548822337"/>
    <n v="1110.1955556310472"/>
    <n v="193.63614557504263"/>
    <n v="2906.1509560883237"/>
    <n v="533"/>
    <x v="76"/>
    <n v="8"/>
    <n v="3"/>
    <n v="2008"/>
  </r>
  <r>
    <d v="2008-08-15T00:00:00"/>
    <n v="1599.4523904475543"/>
    <n v="960.01586566575031"/>
    <n v="193.7195988963652"/>
    <n v="2753.1878550096699"/>
    <n v="534"/>
    <x v="76"/>
    <n v="8"/>
    <n v="3"/>
    <n v="2008"/>
  </r>
  <r>
    <d v="2008-08-16T00:00:00"/>
    <n v="1582.2706165368836"/>
    <n v="1020.5117484277318"/>
    <n v="193.70144767947372"/>
    <n v="2796.4838126440891"/>
    <n v="535"/>
    <x v="76"/>
    <n v="8"/>
    <n v="3"/>
    <n v="2008"/>
  </r>
  <r>
    <d v="2008-08-17T00:00:00"/>
    <n v="1586.9723717445588"/>
    <n v="1043.749179508904"/>
    <n v="193.38597160484437"/>
    <n v="2824.1075228583077"/>
    <n v="536"/>
    <x v="76"/>
    <n v="8"/>
    <n v="3"/>
    <n v="2008"/>
  </r>
  <r>
    <d v="2008-08-18T00:00:00"/>
    <n v="1592.4370942178025"/>
    <n v="997.47538347995533"/>
    <n v="193.1843009730344"/>
    <n v="2783.0967786707924"/>
    <n v="537"/>
    <x v="76"/>
    <n v="8"/>
    <n v="3"/>
    <n v="2008"/>
  </r>
  <r>
    <d v="2008-08-19T00:00:00"/>
    <n v="1604.6664210018457"/>
    <n v="1037.0734977139587"/>
    <n v="193.74841060583654"/>
    <n v="2835.4883293216408"/>
    <n v="538"/>
    <x v="76"/>
    <n v="8"/>
    <n v="3"/>
    <n v="2008"/>
  </r>
  <r>
    <d v="2008-08-20T00:00:00"/>
    <n v="1602.9246909911624"/>
    <n v="1072.6754843869121"/>
    <n v="193.46696114182242"/>
    <n v="2869.0671365198973"/>
    <n v="539"/>
    <x v="76"/>
    <n v="8"/>
    <n v="3"/>
    <n v="2008"/>
  </r>
  <r>
    <d v="2008-08-21T00:00:00"/>
    <n v="1602.9559947460289"/>
    <n v="977.56563936217981"/>
    <n v="193.95324286006451"/>
    <n v="2774.4748769682733"/>
    <n v="540"/>
    <x v="77"/>
    <n v="8"/>
    <n v="3"/>
    <n v="2008"/>
  </r>
  <r>
    <d v="2008-08-22T00:00:00"/>
    <n v="1577.8779044115722"/>
    <n v="1068.6436201929091"/>
    <n v="193.53106262869142"/>
    <n v="2840.0525872331727"/>
    <n v="541"/>
    <x v="77"/>
    <n v="8"/>
    <n v="3"/>
    <n v="2008"/>
  </r>
  <r>
    <d v="2008-08-23T00:00:00"/>
    <n v="1569.5459525426159"/>
    <n v="1006.2520454785524"/>
    <n v="193.47391794936865"/>
    <n v="2769.2719159705371"/>
    <n v="542"/>
    <x v="77"/>
    <n v="8"/>
    <n v="3"/>
    <n v="2008"/>
  </r>
  <r>
    <d v="2008-08-24T00:00:00"/>
    <n v="1564.5373240845615"/>
    <n v="991.86482938048061"/>
    <n v="193.68784613624334"/>
    <n v="2750.0899996012854"/>
    <n v="543"/>
    <x v="77"/>
    <n v="8"/>
    <n v="3"/>
    <n v="2008"/>
  </r>
  <r>
    <d v="2008-08-25T00:00:00"/>
    <n v="1569.8647227540625"/>
    <n v="980.49681614592191"/>
    <n v="193.9081231085587"/>
    <n v="2744.269662008543"/>
    <n v="544"/>
    <x v="77"/>
    <n v="8"/>
    <n v="3"/>
    <n v="2008"/>
  </r>
  <r>
    <d v="2008-08-26T00:00:00"/>
    <n v="1552.1239199733131"/>
    <n v="864.92243127721792"/>
    <n v="194.01032056524187"/>
    <n v="2611.0566718157729"/>
    <n v="545"/>
    <x v="77"/>
    <n v="8"/>
    <n v="3"/>
    <n v="2008"/>
  </r>
  <r>
    <d v="2008-08-27T00:00:00"/>
    <n v="1568.5982465798868"/>
    <n v="992.31605361580637"/>
    <n v="193.84192543696219"/>
    <n v="2754.7562256326555"/>
    <n v="546"/>
    <x v="77"/>
    <n v="8"/>
    <n v="3"/>
    <n v="2008"/>
  </r>
  <r>
    <d v="2008-08-28T00:00:00"/>
    <n v="1575.1338822471484"/>
    <n v="1148.3310516191073"/>
    <n v="193.95618929795262"/>
    <n v="2917.4211231642084"/>
    <n v="547"/>
    <x v="78"/>
    <n v="8"/>
    <n v="3"/>
    <n v="2008"/>
  </r>
  <r>
    <d v="2008-08-29T00:00:00"/>
    <n v="1569.3996170218431"/>
    <n v="974.86891098656838"/>
    <n v="194.29070095648927"/>
    <n v="2738.5592289649007"/>
    <n v="548"/>
    <x v="78"/>
    <n v="8"/>
    <n v="3"/>
    <n v="2008"/>
  </r>
  <r>
    <d v="2008-08-30T00:00:00"/>
    <n v="1569.1402698597535"/>
    <n v="920.89968919523085"/>
    <n v="193.79404044600545"/>
    <n v="2683.8339995009896"/>
    <n v="549"/>
    <x v="78"/>
    <n v="8"/>
    <n v="3"/>
    <n v="2008"/>
  </r>
  <r>
    <d v="2008-08-31T00:00:00"/>
    <n v="1578.3708945639846"/>
    <n v="925.6106168253084"/>
    <n v="194.37941099805192"/>
    <n v="2698.3609223873445"/>
    <n v="550"/>
    <x v="78"/>
    <n v="8"/>
    <n v="3"/>
    <n v="2008"/>
  </r>
  <r>
    <d v="2008-09-01T00:00:00"/>
    <n v="1585.4537666007227"/>
    <n v="898.83794477802644"/>
    <n v="194.11409781746138"/>
    <n v="2678.4058091962102"/>
    <n v="551"/>
    <x v="78"/>
    <n v="9"/>
    <n v="3"/>
    <n v="2008"/>
  </r>
  <r>
    <d v="2008-09-02T00:00:00"/>
    <n v="1582.8462637631824"/>
    <n v="846.96259984760013"/>
    <n v="194.61844219224051"/>
    <n v="2624.4273058030226"/>
    <n v="552"/>
    <x v="78"/>
    <n v="9"/>
    <n v="3"/>
    <n v="2008"/>
  </r>
  <r>
    <d v="2008-09-03T00:00:00"/>
    <n v="1575.58605588612"/>
    <n v="912.65165155789555"/>
    <n v="194.56016031404965"/>
    <n v="2682.797867758065"/>
    <n v="553"/>
    <x v="78"/>
    <n v="9"/>
    <n v="3"/>
    <n v="2008"/>
  </r>
  <r>
    <d v="2008-09-04T00:00:00"/>
    <n v="1579.7077821722646"/>
    <n v="890.93432604637371"/>
    <n v="194.29008587463193"/>
    <n v="2664.9321940932705"/>
    <n v="554"/>
    <x v="79"/>
    <n v="9"/>
    <n v="3"/>
    <n v="2008"/>
  </r>
  <r>
    <d v="2008-09-05T00:00:00"/>
    <n v="1588.7570501931989"/>
    <n v="741.32224880501633"/>
    <n v="194.58785726376377"/>
    <n v="2524.667156261979"/>
    <n v="555"/>
    <x v="79"/>
    <n v="9"/>
    <n v="3"/>
    <n v="2008"/>
  </r>
  <r>
    <d v="2008-09-06T00:00:00"/>
    <n v="1594.0669192715059"/>
    <n v="781.43814948748491"/>
    <n v="194.15968040706775"/>
    <n v="2569.6647491660588"/>
    <n v="556"/>
    <x v="79"/>
    <n v="9"/>
    <n v="3"/>
    <n v="2008"/>
  </r>
  <r>
    <d v="2008-09-07T00:00:00"/>
    <n v="1604.1379840236773"/>
    <n v="705.07004090355554"/>
    <n v="194.42243089149477"/>
    <n v="2503.630455818728"/>
    <n v="557"/>
    <x v="79"/>
    <n v="9"/>
    <n v="3"/>
    <n v="2008"/>
  </r>
  <r>
    <d v="2008-09-08T00:00:00"/>
    <n v="1624.1355681937434"/>
    <n v="696.37021011161414"/>
    <n v="194.60765605937149"/>
    <n v="2515.1134343647291"/>
    <n v="558"/>
    <x v="79"/>
    <n v="9"/>
    <n v="3"/>
    <n v="2008"/>
  </r>
  <r>
    <d v="2008-09-09T00:00:00"/>
    <n v="1626.7151383186961"/>
    <n v="936.38917029367076"/>
    <n v="194.62687466795086"/>
    <n v="2757.7311832803175"/>
    <n v="559"/>
    <x v="79"/>
    <n v="9"/>
    <n v="3"/>
    <n v="2008"/>
  </r>
  <r>
    <d v="2008-09-10T00:00:00"/>
    <n v="1630.4519176811946"/>
    <n v="819.96534081517996"/>
    <n v="194.25327054380634"/>
    <n v="2644.6705290401806"/>
    <n v="560"/>
    <x v="79"/>
    <n v="9"/>
    <n v="3"/>
    <n v="2008"/>
  </r>
  <r>
    <d v="2008-09-11T00:00:00"/>
    <n v="1619.2817723401502"/>
    <n v="976.03955541196729"/>
    <n v="194.25570373507301"/>
    <n v="2789.5770314871902"/>
    <n v="561"/>
    <x v="80"/>
    <n v="9"/>
    <n v="3"/>
    <n v="2008"/>
  </r>
  <r>
    <d v="2008-09-12T00:00:00"/>
    <n v="1626.7636165651379"/>
    <n v="942.53269700488295"/>
    <n v="194.5259446162701"/>
    <n v="2763.822258186291"/>
    <n v="562"/>
    <x v="80"/>
    <n v="9"/>
    <n v="3"/>
    <n v="2008"/>
  </r>
  <r>
    <d v="2008-09-13T00:00:00"/>
    <n v="1648.0789690606391"/>
    <n v="767.53533687981985"/>
    <n v="193.64980943169141"/>
    <n v="2609.2641153721502"/>
    <n v="563"/>
    <x v="80"/>
    <n v="9"/>
    <n v="3"/>
    <n v="2008"/>
  </r>
  <r>
    <d v="2008-09-14T00:00:00"/>
    <n v="1651.0694508646768"/>
    <n v="764.86375528882604"/>
    <n v="193.89373377446523"/>
    <n v="2609.8269399279679"/>
    <n v="564"/>
    <x v="80"/>
    <n v="9"/>
    <n v="3"/>
    <n v="2008"/>
  </r>
  <r>
    <d v="2008-09-15T00:00:00"/>
    <n v="1632.0177512717355"/>
    <n v="848.59146707260311"/>
    <n v="193.69916407381379"/>
    <n v="2674.3083824181526"/>
    <n v="565"/>
    <x v="80"/>
    <n v="9"/>
    <n v="3"/>
    <n v="2008"/>
  </r>
  <r>
    <d v="2008-09-16T00:00:00"/>
    <n v="1630.0581038204514"/>
    <n v="877.77341424251279"/>
    <n v="193.91437350475309"/>
    <n v="2701.7458915677175"/>
    <n v="566"/>
    <x v="80"/>
    <n v="9"/>
    <n v="3"/>
    <n v="2008"/>
  </r>
  <r>
    <d v="2008-09-17T00:00:00"/>
    <n v="1637.049158809361"/>
    <n v="1019.3830006884482"/>
    <n v="193.78240771736105"/>
    <n v="2850.2145672151701"/>
    <n v="567"/>
    <x v="80"/>
    <n v="9"/>
    <n v="3"/>
    <n v="2008"/>
  </r>
  <r>
    <d v="2008-09-18T00:00:00"/>
    <n v="1653.2526151037951"/>
    <n v="694.151556698881"/>
    <n v="193.66904313216878"/>
    <n v="2541.0732149348451"/>
    <n v="568"/>
    <x v="81"/>
    <n v="9"/>
    <n v="3"/>
    <n v="2008"/>
  </r>
  <r>
    <d v="2008-09-19T00:00:00"/>
    <n v="1644.4476674577591"/>
    <n v="910.53004322622382"/>
    <n v="193.21228147104614"/>
    <n v="2748.1899921550289"/>
    <n v="569"/>
    <x v="81"/>
    <n v="9"/>
    <n v="3"/>
    <n v="2008"/>
  </r>
  <r>
    <d v="2008-09-20T00:00:00"/>
    <n v="1666.5911008205267"/>
    <n v="742.48450919582081"/>
    <n v="193.28504182844014"/>
    <n v="2602.3606518447878"/>
    <n v="570"/>
    <x v="81"/>
    <n v="9"/>
    <n v="3"/>
    <n v="2008"/>
  </r>
  <r>
    <d v="2008-09-21T00:00:00"/>
    <n v="1680.8866525406499"/>
    <n v="905.70253195086138"/>
    <n v="193.60536953068748"/>
    <n v="2780.1945540221986"/>
    <n v="571"/>
    <x v="81"/>
    <n v="9"/>
    <n v="3"/>
    <n v="2008"/>
  </r>
  <r>
    <d v="2008-09-22T00:00:00"/>
    <n v="1687.9146887318143"/>
    <n v="876.9535806585435"/>
    <n v="193.33097042986165"/>
    <n v="2758.1992398202196"/>
    <n v="572"/>
    <x v="81"/>
    <n v="9"/>
    <n v="3"/>
    <n v="2008"/>
  </r>
  <r>
    <d v="2008-09-23T00:00:00"/>
    <n v="1706.3307131302263"/>
    <n v="896.75111301129812"/>
    <n v="193.16092578973536"/>
    <n v="2796.2427519312596"/>
    <n v="573"/>
    <x v="81"/>
    <n v="9"/>
    <n v="3"/>
    <n v="2008"/>
  </r>
  <r>
    <d v="2008-09-24T00:00:00"/>
    <n v="1706.7118307865064"/>
    <n v="887.03769668635346"/>
    <n v="193.29750892286208"/>
    <n v="2787.047036395722"/>
    <n v="574"/>
    <x v="81"/>
    <n v="9"/>
    <n v="3"/>
    <n v="2008"/>
  </r>
  <r>
    <d v="2008-09-25T00:00:00"/>
    <n v="1723.411327091927"/>
    <n v="899.83869409948693"/>
    <n v="193.33393919686111"/>
    <n v="2816.583960388275"/>
    <n v="575"/>
    <x v="82"/>
    <n v="9"/>
    <n v="3"/>
    <n v="2008"/>
  </r>
  <r>
    <d v="2008-09-26T00:00:00"/>
    <n v="1719.132331096132"/>
    <n v="845.88086591225851"/>
    <n v="193.32159954249343"/>
    <n v="2758.3347965508838"/>
    <n v="576"/>
    <x v="82"/>
    <n v="9"/>
    <n v="3"/>
    <n v="2008"/>
  </r>
  <r>
    <d v="2008-09-27T00:00:00"/>
    <n v="1727.2831383898492"/>
    <n v="968.59711181466128"/>
    <n v="193.64738903751092"/>
    <n v="2889.5276392420215"/>
    <n v="577"/>
    <x v="82"/>
    <n v="9"/>
    <n v="3"/>
    <n v="2008"/>
  </r>
  <r>
    <d v="2008-09-28T00:00:00"/>
    <n v="1748.7545780805958"/>
    <n v="924.20561601112536"/>
    <n v="193.00349352128021"/>
    <n v="2865.9636876130012"/>
    <n v="578"/>
    <x v="82"/>
    <n v="9"/>
    <n v="3"/>
    <n v="2008"/>
  </r>
  <r>
    <d v="2008-09-29T00:00:00"/>
    <n v="1756.7288866969229"/>
    <n v="996.80201058327611"/>
    <n v="193.31072719252722"/>
    <n v="2946.8416244727264"/>
    <n v="579"/>
    <x v="82"/>
    <n v="9"/>
    <n v="3"/>
    <n v="2008"/>
  </r>
  <r>
    <d v="2008-09-30T00:00:00"/>
    <n v="1753.2057724075175"/>
    <n v="881.24787993398047"/>
    <n v="193.33671862716506"/>
    <n v="2827.7903709686634"/>
    <n v="580"/>
    <x v="82"/>
    <n v="9"/>
    <n v="3"/>
    <n v="2008"/>
  </r>
  <r>
    <d v="2008-10-01T00:00:00"/>
    <n v="1741.0335144438664"/>
    <n v="900.39386483673047"/>
    <n v="193.17946257617464"/>
    <n v="2834.6068418567716"/>
    <n v="581"/>
    <x v="82"/>
    <n v="10"/>
    <n v="4"/>
    <n v="2008"/>
  </r>
  <r>
    <d v="2008-10-02T00:00:00"/>
    <n v="1747.3885302571464"/>
    <n v="911.33996406884012"/>
    <n v="193.10533881457729"/>
    <n v="2851.8338331405639"/>
    <n v="582"/>
    <x v="83"/>
    <n v="10"/>
    <n v="4"/>
    <n v="2008"/>
  </r>
  <r>
    <d v="2008-10-03T00:00:00"/>
    <n v="1741.9772015675508"/>
    <n v="904.60325842268776"/>
    <n v="193.25947942445356"/>
    <n v="2839.8399394146923"/>
    <n v="583"/>
    <x v="83"/>
    <n v="10"/>
    <n v="4"/>
    <n v="2008"/>
  </r>
  <r>
    <d v="2008-10-04T00:00:00"/>
    <n v="1732.2651988517318"/>
    <n v="947.62730434877801"/>
    <n v="193.03408747684369"/>
    <n v="2872.9265906773535"/>
    <n v="584"/>
    <x v="83"/>
    <n v="10"/>
    <n v="4"/>
    <n v="2008"/>
  </r>
  <r>
    <d v="2008-10-05T00:00:00"/>
    <n v="1767.2430237174665"/>
    <n v="1055.9858833135359"/>
    <n v="192.56700176520351"/>
    <n v="3015.7959087962063"/>
    <n v="585"/>
    <x v="83"/>
    <n v="10"/>
    <n v="4"/>
    <n v="2008"/>
  </r>
  <r>
    <d v="2008-10-06T00:00:00"/>
    <n v="1775.9220194342188"/>
    <n v="1051.7306824773755"/>
    <n v="192.94919871095215"/>
    <n v="3020.6019006225465"/>
    <n v="586"/>
    <x v="83"/>
    <n v="10"/>
    <n v="4"/>
    <n v="2008"/>
  </r>
  <r>
    <d v="2008-10-07T00:00:00"/>
    <n v="1785.6251590724116"/>
    <n v="760.93695311956242"/>
    <n v="192.83140058547323"/>
    <n v="2739.3935127774471"/>
    <n v="587"/>
    <x v="83"/>
    <n v="10"/>
    <n v="4"/>
    <n v="2008"/>
  </r>
  <r>
    <d v="2008-10-08T00:00:00"/>
    <n v="1792.6855205098632"/>
    <n v="956.33311188641028"/>
    <n v="192.91979545590058"/>
    <n v="2941.9384278521738"/>
    <n v="588"/>
    <x v="83"/>
    <n v="10"/>
    <n v="4"/>
    <n v="2008"/>
  </r>
  <r>
    <d v="2008-10-09T00:00:00"/>
    <n v="1806.9196045083113"/>
    <n v="1019.7950289271796"/>
    <n v="192.22724707795842"/>
    <n v="3018.9418805134496"/>
    <n v="589"/>
    <x v="84"/>
    <n v="10"/>
    <n v="4"/>
    <n v="2008"/>
  </r>
  <r>
    <d v="2008-10-10T00:00:00"/>
    <n v="1788.6559692401868"/>
    <n v="1041.8293116750317"/>
    <n v="192.34561573054543"/>
    <n v="3022.8308966457639"/>
    <n v="590"/>
    <x v="84"/>
    <n v="10"/>
    <n v="4"/>
    <n v="2008"/>
  </r>
  <r>
    <d v="2008-10-11T00:00:00"/>
    <n v="1781.3572773955364"/>
    <n v="971.0563674242112"/>
    <n v="192.26679093668909"/>
    <n v="2944.680435756437"/>
    <n v="591"/>
    <x v="84"/>
    <n v="10"/>
    <n v="4"/>
    <n v="2008"/>
  </r>
  <r>
    <d v="2008-10-12T00:00:00"/>
    <n v="1762.4393851760665"/>
    <n v="896.75535057846332"/>
    <n v="192.15171883239262"/>
    <n v="2851.3464545869224"/>
    <n v="592"/>
    <x v="84"/>
    <n v="10"/>
    <n v="4"/>
    <n v="2008"/>
  </r>
  <r>
    <d v="2008-10-13T00:00:00"/>
    <n v="1758.6748115682783"/>
    <n v="1029.2624248467519"/>
    <n v="191.716806530062"/>
    <n v="2979.6540429450924"/>
    <n v="593"/>
    <x v="84"/>
    <n v="10"/>
    <n v="4"/>
    <n v="2008"/>
  </r>
  <r>
    <d v="2008-10-14T00:00:00"/>
    <n v="1753.6123577782123"/>
    <n v="1066.7936842730442"/>
    <n v="191.94308733553234"/>
    <n v="3012.3491293867887"/>
    <n v="594"/>
    <x v="84"/>
    <n v="10"/>
    <n v="4"/>
    <n v="2008"/>
  </r>
  <r>
    <d v="2008-10-15T00:00:00"/>
    <n v="1750.1413446829756"/>
    <n v="919.0810571597533"/>
    <n v="191.30677065202613"/>
    <n v="2860.5291724947547"/>
    <n v="595"/>
    <x v="84"/>
    <n v="10"/>
    <n v="4"/>
    <n v="2008"/>
  </r>
  <r>
    <d v="2008-10-16T00:00:00"/>
    <n v="1769.4136826140757"/>
    <n v="1049.5737942197186"/>
    <n v="191.4062362608266"/>
    <n v="3010.3937130946206"/>
    <n v="596"/>
    <x v="85"/>
    <n v="10"/>
    <n v="4"/>
    <n v="2008"/>
  </r>
  <r>
    <d v="2008-10-17T00:00:00"/>
    <n v="1769.4647719549334"/>
    <n v="844.43181966451368"/>
    <n v="191.66451688849244"/>
    <n v="2805.5611085079395"/>
    <n v="597"/>
    <x v="85"/>
    <n v="10"/>
    <n v="4"/>
    <n v="2008"/>
  </r>
  <r>
    <d v="2008-10-18T00:00:00"/>
    <n v="1782.3601753550915"/>
    <n v="883.58683117429314"/>
    <n v="190.96491356231201"/>
    <n v="2856.9119200916966"/>
    <n v="598"/>
    <x v="85"/>
    <n v="10"/>
    <n v="4"/>
    <n v="2008"/>
  </r>
  <r>
    <d v="2008-10-19T00:00:00"/>
    <n v="1801.5372608583789"/>
    <n v="1124.0483421561639"/>
    <n v="191.13626489100935"/>
    <n v="3116.7218679055522"/>
    <n v="599"/>
    <x v="85"/>
    <n v="10"/>
    <n v="4"/>
    <n v="2008"/>
  </r>
  <r>
    <d v="2008-10-20T00:00:00"/>
    <n v="1797.9739490094548"/>
    <n v="992.73782138537547"/>
    <n v="191.21751698758854"/>
    <n v="2981.9292873824188"/>
    <n v="600"/>
    <x v="85"/>
    <n v="10"/>
    <n v="4"/>
    <n v="2008"/>
  </r>
  <r>
    <d v="2008-10-21T00:00:00"/>
    <n v="1758.6027301732533"/>
    <n v="820.25020529635663"/>
    <n v="190.742185411713"/>
    <n v="2769.5951208813231"/>
    <n v="601"/>
    <x v="85"/>
    <n v="10"/>
    <n v="4"/>
    <n v="2008"/>
  </r>
  <r>
    <d v="2008-10-22T00:00:00"/>
    <n v="1742.4131515568129"/>
    <n v="1141.4419469196298"/>
    <n v="191.01093033284405"/>
    <n v="3074.8660288092865"/>
    <n v="602"/>
    <x v="85"/>
    <n v="10"/>
    <n v="4"/>
    <n v="2008"/>
  </r>
  <r>
    <d v="2008-10-23T00:00:00"/>
    <n v="1748.8913145241336"/>
    <n v="919.95321209199324"/>
    <n v="191.09929146144663"/>
    <n v="2859.9438180775737"/>
    <n v="603"/>
    <x v="86"/>
    <n v="10"/>
    <n v="4"/>
    <n v="2008"/>
  </r>
  <r>
    <d v="2008-10-24T00:00:00"/>
    <n v="1741.7166916534532"/>
    <n v="1037.230070763896"/>
    <n v="190.76223073650408"/>
    <n v="2969.7089931538535"/>
    <n v="604"/>
    <x v="86"/>
    <n v="10"/>
    <n v="4"/>
    <n v="2008"/>
  </r>
  <r>
    <d v="2008-10-25T00:00:00"/>
    <n v="1744.3456852371742"/>
    <n v="1021.1230898879874"/>
    <n v="190.82159180931328"/>
    <n v="2956.2903669344746"/>
    <n v="605"/>
    <x v="86"/>
    <n v="10"/>
    <n v="4"/>
    <n v="2008"/>
  </r>
  <r>
    <d v="2008-10-26T00:00:00"/>
    <n v="1748.3353365582896"/>
    <n v="893.89981596681434"/>
    <n v="190.79830565789786"/>
    <n v="2833.0334581830016"/>
    <n v="606"/>
    <x v="86"/>
    <n v="10"/>
    <n v="4"/>
    <n v="2008"/>
  </r>
  <r>
    <d v="2008-10-27T00:00:00"/>
    <n v="1760.0655847148155"/>
    <n v="846.65307091540558"/>
    <n v="190.72129468473111"/>
    <n v="2797.4399503149525"/>
    <n v="607"/>
    <x v="86"/>
    <n v="10"/>
    <n v="4"/>
    <n v="2008"/>
  </r>
  <r>
    <d v="2008-10-28T00:00:00"/>
    <n v="1735.1972234468051"/>
    <n v="903.9269255472193"/>
    <n v="190.92688319368554"/>
    <n v="2830.05103218771"/>
    <n v="608"/>
    <x v="86"/>
    <n v="10"/>
    <n v="4"/>
    <n v="2008"/>
  </r>
  <r>
    <d v="2008-10-29T00:00:00"/>
    <n v="1725.2921495302112"/>
    <n v="1148.9118327989397"/>
    <n v="191.5523640612486"/>
    <n v="3065.7563463903994"/>
    <n v="609"/>
    <x v="86"/>
    <n v="10"/>
    <n v="4"/>
    <n v="2008"/>
  </r>
  <r>
    <d v="2008-10-30T00:00:00"/>
    <n v="1725.3038536899039"/>
    <n v="900.81371395241194"/>
    <n v="190.88561218517208"/>
    <n v="2817.0031798274881"/>
    <n v="610"/>
    <x v="87"/>
    <n v="10"/>
    <n v="4"/>
    <n v="2008"/>
  </r>
  <r>
    <d v="2008-10-31T00:00:00"/>
    <n v="1733.7885205005973"/>
    <n v="1082.0473508510991"/>
    <n v="190.91332066654024"/>
    <n v="3006.7491920182365"/>
    <n v="611"/>
    <x v="87"/>
    <n v="10"/>
    <n v="4"/>
    <n v="2008"/>
  </r>
  <r>
    <d v="2008-11-01T00:00:00"/>
    <n v="1739.4007480701309"/>
    <n v="945.62813368790808"/>
    <n v="190.87325725598211"/>
    <n v="2875.902139014021"/>
    <n v="612"/>
    <x v="87"/>
    <n v="11"/>
    <n v="4"/>
    <n v="2008"/>
  </r>
  <r>
    <d v="2008-11-02T00:00:00"/>
    <n v="1736.8975340690124"/>
    <n v="1009.9534511641202"/>
    <n v="191.25288788047567"/>
    <n v="2938.1038731136082"/>
    <n v="613"/>
    <x v="87"/>
    <n v="11"/>
    <n v="4"/>
    <n v="2008"/>
  </r>
  <r>
    <d v="2008-11-03T00:00:00"/>
    <n v="1724.4428208038971"/>
    <n v="1191.3284722671297"/>
    <n v="190.75632052289646"/>
    <n v="3106.5276135939234"/>
    <n v="614"/>
    <x v="87"/>
    <n v="11"/>
    <n v="4"/>
    <n v="2008"/>
  </r>
  <r>
    <d v="2008-11-04T00:00:00"/>
    <n v="1716.5834746144274"/>
    <n v="1046.5837904092607"/>
    <n v="190.53501149134587"/>
    <n v="2953.7022765150336"/>
    <n v="615"/>
    <x v="87"/>
    <n v="11"/>
    <n v="4"/>
    <n v="2008"/>
  </r>
  <r>
    <d v="2008-11-05T00:00:00"/>
    <n v="1713.8029384425304"/>
    <n v="1179.0477053978093"/>
    <n v="190.71738415139427"/>
    <n v="3083.5680279917337"/>
    <n v="616"/>
    <x v="87"/>
    <n v="11"/>
    <n v="4"/>
    <n v="2008"/>
  </r>
  <r>
    <d v="2008-11-06T00:00:00"/>
    <n v="1704.0478405148117"/>
    <n v="1019.9548820241658"/>
    <n v="190.75294811039771"/>
    <n v="2914.7556706493751"/>
    <n v="617"/>
    <x v="88"/>
    <n v="11"/>
    <n v="4"/>
    <n v="2008"/>
  </r>
  <r>
    <d v="2008-11-07T00:00:00"/>
    <n v="1717.1917934439139"/>
    <n v="986.08258572603438"/>
    <n v="190.95903686774994"/>
    <n v="2894.2334160376981"/>
    <n v="618"/>
    <x v="88"/>
    <n v="11"/>
    <n v="4"/>
    <n v="2008"/>
  </r>
  <r>
    <d v="2008-11-08T00:00:00"/>
    <n v="1713.6324346195565"/>
    <n v="951.29232108787619"/>
    <n v="190.75288754329605"/>
    <n v="2855.6776432507286"/>
    <n v="619"/>
    <x v="88"/>
    <n v="11"/>
    <n v="4"/>
    <n v="2008"/>
  </r>
  <r>
    <d v="2008-11-09T00:00:00"/>
    <n v="1683.3838529348945"/>
    <n v="863.71145840443069"/>
    <n v="190.85225949363948"/>
    <n v="2737.9475708329646"/>
    <n v="620"/>
    <x v="88"/>
    <n v="11"/>
    <n v="4"/>
    <n v="2008"/>
  </r>
  <r>
    <d v="2008-11-10T00:00:00"/>
    <n v="1682.3074908776014"/>
    <n v="882.61489481801664"/>
    <n v="190.74129416438245"/>
    <n v="2755.6636798600002"/>
    <n v="621"/>
    <x v="88"/>
    <n v="11"/>
    <n v="4"/>
    <n v="2008"/>
  </r>
  <r>
    <d v="2008-11-11T00:00:00"/>
    <n v="1692.8472989535908"/>
    <n v="902.90904186157582"/>
    <n v="190.62851685680033"/>
    <n v="2786.3848576719665"/>
    <n v="622"/>
    <x v="88"/>
    <n v="11"/>
    <n v="4"/>
    <n v="2008"/>
  </r>
  <r>
    <d v="2008-11-12T00:00:00"/>
    <n v="1702.3445055657244"/>
    <n v="832.11909963551557"/>
    <n v="190.39937085305715"/>
    <n v="2724.8629760542972"/>
    <n v="623"/>
    <x v="88"/>
    <n v="11"/>
    <n v="4"/>
    <n v="2008"/>
  </r>
  <r>
    <d v="2008-11-13T00:00:00"/>
    <n v="1696.7561565640772"/>
    <n v="878.07398858897"/>
    <n v="190.66426425033436"/>
    <n v="2765.4944094033813"/>
    <n v="624"/>
    <x v="89"/>
    <n v="11"/>
    <n v="4"/>
    <n v="2008"/>
  </r>
  <r>
    <d v="2008-11-14T00:00:00"/>
    <n v="1694.6915903789136"/>
    <n v="907.00179220997643"/>
    <n v="190.36811375914661"/>
    <n v="2792.0614963480366"/>
    <n v="625"/>
    <x v="89"/>
    <n v="11"/>
    <n v="4"/>
    <n v="2008"/>
  </r>
  <r>
    <d v="2008-11-15T00:00:00"/>
    <n v="1700.0999759914935"/>
    <n v="878.91208483227865"/>
    <n v="190.40722967764012"/>
    <n v="2769.4192905014124"/>
    <n v="626"/>
    <x v="89"/>
    <n v="11"/>
    <n v="4"/>
    <n v="2008"/>
  </r>
  <r>
    <d v="2008-11-16T00:00:00"/>
    <n v="1703.0648480310679"/>
    <n v="738.7495420837613"/>
    <n v="190.7504141016785"/>
    <n v="2632.5648042165076"/>
    <n v="627"/>
    <x v="89"/>
    <n v="11"/>
    <n v="4"/>
    <n v="2008"/>
  </r>
  <r>
    <d v="2008-11-17T00:00:00"/>
    <n v="1713.8070221206926"/>
    <n v="1133.956219078766"/>
    <n v="190.26598980914048"/>
    <n v="3038.0292310085993"/>
    <n v="628"/>
    <x v="89"/>
    <n v="11"/>
    <n v="4"/>
    <n v="2008"/>
  </r>
  <r>
    <d v="2008-11-18T00:00:00"/>
    <n v="1709.9643119278435"/>
    <n v="854.95923203912332"/>
    <n v="190.05543748044192"/>
    <n v="2754.9789814474088"/>
    <n v="629"/>
    <x v="89"/>
    <n v="11"/>
    <n v="4"/>
    <n v="2008"/>
  </r>
  <r>
    <d v="2008-11-19T00:00:00"/>
    <n v="1723.8703004342565"/>
    <n v="857.67571044326121"/>
    <n v="190.7350689797272"/>
    <n v="2772.281079857245"/>
    <n v="630"/>
    <x v="89"/>
    <n v="11"/>
    <n v="4"/>
    <n v="2008"/>
  </r>
  <r>
    <d v="2008-11-20T00:00:00"/>
    <n v="1751.2432882654255"/>
    <n v="888.90337962726858"/>
    <n v="190.39839636862692"/>
    <n v="2830.5450642613209"/>
    <n v="631"/>
    <x v="90"/>
    <n v="11"/>
    <n v="4"/>
    <n v="2008"/>
  </r>
  <r>
    <d v="2008-11-21T00:00:00"/>
    <n v="1758.9928582452067"/>
    <n v="829.79489366865289"/>
    <n v="190.45209901788078"/>
    <n v="2779.2398509317404"/>
    <n v="632"/>
    <x v="90"/>
    <n v="11"/>
    <n v="4"/>
    <n v="2008"/>
  </r>
  <r>
    <d v="2008-11-22T00:00:00"/>
    <n v="1761.1941752651032"/>
    <n v="856.16492074916187"/>
    <n v="190.85568143954626"/>
    <n v="2808.2147774538112"/>
    <n v="633"/>
    <x v="90"/>
    <n v="11"/>
    <n v="4"/>
    <n v="2008"/>
  </r>
  <r>
    <d v="2008-11-23T00:00:00"/>
    <n v="1766.4301641791408"/>
    <n v="986.06209440180749"/>
    <n v="190.98432089832042"/>
    <n v="2943.4765794792684"/>
    <n v="634"/>
    <x v="90"/>
    <n v="11"/>
    <n v="4"/>
    <n v="2008"/>
  </r>
  <r>
    <d v="2008-11-24T00:00:00"/>
    <n v="1772.190112329617"/>
    <n v="822.88280825761171"/>
    <n v="190.83802409653697"/>
    <n v="2785.9109446837656"/>
    <n v="635"/>
    <x v="90"/>
    <n v="11"/>
    <n v="4"/>
    <n v="2008"/>
  </r>
  <r>
    <d v="2008-11-25T00:00:00"/>
    <n v="1769.473103686546"/>
    <n v="828.47080850100474"/>
    <n v="190.80858041105063"/>
    <n v="2788.7524925986013"/>
    <n v="636"/>
    <x v="90"/>
    <n v="11"/>
    <n v="4"/>
    <n v="2008"/>
  </r>
  <r>
    <d v="2008-11-26T00:00:00"/>
    <n v="1770.9475246417051"/>
    <n v="784.54957670023964"/>
    <n v="191.04474618954305"/>
    <n v="2746.5418475314873"/>
    <n v="637"/>
    <x v="90"/>
    <n v="11"/>
    <n v="4"/>
    <n v="2008"/>
  </r>
  <r>
    <d v="2008-11-27T00:00:00"/>
    <n v="1767.9779603638381"/>
    <n v="719.96774222315275"/>
    <n v="191.31592792360667"/>
    <n v="2679.2616305105971"/>
    <n v="638"/>
    <x v="91"/>
    <n v="11"/>
    <n v="4"/>
    <n v="2008"/>
  </r>
  <r>
    <d v="2008-11-28T00:00:00"/>
    <n v="1776.7382450126131"/>
    <n v="846.27741083478259"/>
    <n v="191.19557453054128"/>
    <n v="2814.2112303779368"/>
    <n v="639"/>
    <x v="91"/>
    <n v="11"/>
    <n v="4"/>
    <n v="2008"/>
  </r>
  <r>
    <d v="2008-11-29T00:00:00"/>
    <n v="1798.4797450520352"/>
    <n v="757.68553829990481"/>
    <n v="191.11608094140732"/>
    <n v="2747.2813642933475"/>
    <n v="640"/>
    <x v="91"/>
    <n v="11"/>
    <n v="4"/>
    <n v="2008"/>
  </r>
  <r>
    <d v="2008-11-30T00:00:00"/>
    <n v="1786.481293396819"/>
    <n v="605.28672270011964"/>
    <n v="190.93424320029158"/>
    <n v="2582.7022592972298"/>
    <n v="641"/>
    <x v="91"/>
    <n v="11"/>
    <n v="4"/>
    <n v="2008"/>
  </r>
  <r>
    <d v="2008-12-01T00:00:00"/>
    <n v="1798.6252842473987"/>
    <n v="803.95797944603862"/>
    <n v="191.47659293187823"/>
    <n v="2794.0598566253157"/>
    <n v="642"/>
    <x v="91"/>
    <n v="12"/>
    <n v="4"/>
    <n v="2008"/>
  </r>
  <r>
    <d v="2008-12-02T00:00:00"/>
    <n v="1795.4229884550368"/>
    <n v="827.74471980618159"/>
    <n v="191.47034259434599"/>
    <n v="2814.6380508555649"/>
    <n v="643"/>
    <x v="91"/>
    <n v="12"/>
    <n v="4"/>
    <n v="2008"/>
  </r>
  <r>
    <d v="2008-12-03T00:00:00"/>
    <n v="1784.6028999331015"/>
    <n v="851.36766451090557"/>
    <n v="191.61639965311309"/>
    <n v="2827.5869640971205"/>
    <n v="644"/>
    <x v="91"/>
    <n v="12"/>
    <n v="4"/>
    <n v="2008"/>
  </r>
  <r>
    <d v="2008-12-04T00:00:00"/>
    <n v="1794.1202756443583"/>
    <n v="947.58830791010485"/>
    <n v="191.76738303370681"/>
    <n v="2933.4759665881697"/>
    <n v="645"/>
    <x v="92"/>
    <n v="12"/>
    <n v="4"/>
    <n v="2008"/>
  </r>
  <r>
    <d v="2008-12-05T00:00:00"/>
    <n v="1798.414771783634"/>
    <n v="762.38804160920176"/>
    <n v="191.43794556283763"/>
    <n v="2752.2407589556733"/>
    <n v="646"/>
    <x v="92"/>
    <n v="12"/>
    <n v="4"/>
    <n v="2008"/>
  </r>
  <r>
    <d v="2008-12-06T00:00:00"/>
    <n v="1791.5767035592785"/>
    <n v="938.48342095714975"/>
    <n v="191.51177957144131"/>
    <n v="2921.5719040878694"/>
    <n v="647"/>
    <x v="92"/>
    <n v="12"/>
    <n v="4"/>
    <n v="2008"/>
  </r>
  <r>
    <d v="2008-12-07T00:00:00"/>
    <n v="1783.2775797278632"/>
    <n v="967.47603841653881"/>
    <n v="191.80377992140276"/>
    <n v="2942.5573980658046"/>
    <n v="648"/>
    <x v="92"/>
    <n v="12"/>
    <n v="4"/>
    <n v="2008"/>
  </r>
  <r>
    <d v="2008-12-08T00:00:00"/>
    <n v="1800.0784062685461"/>
    <n v="1040.7614939860487"/>
    <n v="191.7212703225774"/>
    <n v="3032.5611705771721"/>
    <n v="649"/>
    <x v="92"/>
    <n v="12"/>
    <n v="4"/>
    <n v="2008"/>
  </r>
  <r>
    <d v="2008-12-09T00:00:00"/>
    <n v="1799.161142007782"/>
    <n v="759.71700182300845"/>
    <n v="192.13194167149638"/>
    <n v="2751.010085502287"/>
    <n v="650"/>
    <x v="92"/>
    <n v="12"/>
    <n v="4"/>
    <n v="2008"/>
  </r>
  <r>
    <d v="2008-12-10T00:00:00"/>
    <n v="1800.1869302599912"/>
    <n v="950.99513665037284"/>
    <n v="192.23375807729519"/>
    <n v="2943.4158249876591"/>
    <n v="651"/>
    <x v="92"/>
    <n v="12"/>
    <n v="4"/>
    <n v="2008"/>
  </r>
  <r>
    <d v="2008-12-11T00:00:00"/>
    <n v="1800.4982334199221"/>
    <n v="897.47777641032246"/>
    <n v="192.09501488539931"/>
    <n v="2890.0710247156439"/>
    <n v="652"/>
    <x v="93"/>
    <n v="12"/>
    <n v="4"/>
    <n v="2008"/>
  </r>
  <r>
    <d v="2008-12-12T00:00:00"/>
    <n v="1798.7369830386715"/>
    <n v="974.07478683849649"/>
    <n v="191.84145478778697"/>
    <n v="2964.6532246649549"/>
    <n v="653"/>
    <x v="93"/>
    <n v="12"/>
    <n v="4"/>
    <n v="2008"/>
  </r>
  <r>
    <d v="2008-12-13T00:00:00"/>
    <n v="1796.2725465051026"/>
    <n v="929.93850474234227"/>
    <n v="192.08987653092376"/>
    <n v="2918.3009277783685"/>
    <n v="654"/>
    <x v="93"/>
    <n v="12"/>
    <n v="4"/>
    <n v="2008"/>
  </r>
  <r>
    <d v="2008-12-14T00:00:00"/>
    <n v="1814.255550020504"/>
    <n v="1092.6945472004518"/>
    <n v="192.04664479685655"/>
    <n v="3098.9967420178123"/>
    <n v="655"/>
    <x v="93"/>
    <n v="12"/>
    <n v="4"/>
    <n v="2008"/>
  </r>
  <r>
    <d v="2008-12-15T00:00:00"/>
    <n v="1817.914901730448"/>
    <n v="1059.4832401815029"/>
    <n v="192.10651497035576"/>
    <n v="3069.5046568823068"/>
    <n v="656"/>
    <x v="93"/>
    <n v="12"/>
    <n v="4"/>
    <n v="2008"/>
  </r>
  <r>
    <d v="2008-12-16T00:00:00"/>
    <n v="1801.6231898568201"/>
    <n v="946.32320607730753"/>
    <n v="191.95836615389868"/>
    <n v="2939.904762088026"/>
    <n v="657"/>
    <x v="93"/>
    <n v="12"/>
    <n v="4"/>
    <n v="2008"/>
  </r>
  <r>
    <d v="2008-12-17T00:00:00"/>
    <n v="1816.3862475382816"/>
    <n v="878.05921158381045"/>
    <n v="192.28745246024204"/>
    <n v="2886.7329115823341"/>
    <n v="658"/>
    <x v="93"/>
    <n v="12"/>
    <n v="4"/>
    <n v="2008"/>
  </r>
  <r>
    <d v="2008-12-18T00:00:00"/>
    <n v="1812.1346325414286"/>
    <n v="938.85989022002229"/>
    <n v="191.77590354607125"/>
    <n v="2942.770426307522"/>
    <n v="659"/>
    <x v="94"/>
    <n v="12"/>
    <n v="4"/>
    <n v="2008"/>
  </r>
  <r>
    <d v="2008-12-19T00:00:00"/>
    <n v="1806.0804189843079"/>
    <n v="917.63294367920867"/>
    <n v="192.00393885379299"/>
    <n v="2915.7173015173098"/>
    <n v="660"/>
    <x v="94"/>
    <n v="12"/>
    <n v="4"/>
    <n v="2008"/>
  </r>
  <r>
    <d v="2008-12-20T00:00:00"/>
    <n v="1807.1212887604061"/>
    <n v="1041.5316492215245"/>
    <n v="192.03448017921906"/>
    <n v="3040.6874181611493"/>
    <n v="661"/>
    <x v="94"/>
    <n v="12"/>
    <n v="4"/>
    <n v="2008"/>
  </r>
  <r>
    <d v="2008-12-21T00:00:00"/>
    <n v="1810.8711159795428"/>
    <n v="954.06358317946365"/>
    <n v="191.91362265020419"/>
    <n v="2956.8483218092106"/>
    <n v="662"/>
    <x v="94"/>
    <n v="12"/>
    <n v="4"/>
    <n v="2008"/>
  </r>
  <r>
    <d v="2008-12-22T00:00:00"/>
    <n v="1804.3164579948113"/>
    <n v="944.2740786694244"/>
    <n v="192.09096300693938"/>
    <n v="2940.6814996711751"/>
    <n v="663"/>
    <x v="94"/>
    <n v="12"/>
    <n v="4"/>
    <n v="2008"/>
  </r>
  <r>
    <d v="2008-12-23T00:00:00"/>
    <n v="1789.0157677033517"/>
    <n v="1109.0603668251549"/>
    <n v="192.10261776220381"/>
    <n v="3090.1787522907102"/>
    <n v="664"/>
    <x v="94"/>
    <n v="12"/>
    <n v="4"/>
    <n v="2008"/>
  </r>
  <r>
    <d v="2008-12-24T00:00:00"/>
    <n v="1784.6084552042121"/>
    <n v="977.35985823163151"/>
    <n v="192.300023456985"/>
    <n v="2954.2683368928288"/>
    <n v="665"/>
    <x v="94"/>
    <n v="12"/>
    <n v="4"/>
    <n v="2008"/>
  </r>
  <r>
    <d v="2008-12-25T00:00:00"/>
    <n v="1782.1635300860339"/>
    <n v="1066.6903854363791"/>
    <n v="192.36628818668791"/>
    <n v="3041.220203709101"/>
    <n v="666"/>
    <x v="95"/>
    <n v="12"/>
    <n v="4"/>
    <n v="2008"/>
  </r>
  <r>
    <d v="2008-12-26T00:00:00"/>
    <n v="1779.0001680213686"/>
    <n v="928.03290646181085"/>
    <n v="192.2476116683311"/>
    <n v="2899.2806861515105"/>
    <n v="667"/>
    <x v="95"/>
    <n v="12"/>
    <n v="4"/>
    <n v="2008"/>
  </r>
  <r>
    <d v="2008-12-27T00:00:00"/>
    <n v="1781.1023857328489"/>
    <n v="1011.5063052594164"/>
    <n v="192.40896591714721"/>
    <n v="2985.0176569094124"/>
    <n v="668"/>
    <x v="95"/>
    <n v="12"/>
    <n v="4"/>
    <n v="2008"/>
  </r>
  <r>
    <d v="2008-12-28T00:00:00"/>
    <n v="1786.2000072765236"/>
    <n v="975.69342117591714"/>
    <n v="192.53096680514457"/>
    <n v="2954.4243952575853"/>
    <n v="669"/>
    <x v="95"/>
    <n v="12"/>
    <n v="4"/>
    <n v="2008"/>
  </r>
  <r>
    <d v="2008-12-29T00:00:00"/>
    <n v="1787.8562630712267"/>
    <n v="1104.2702703330394"/>
    <n v="192.8003464572659"/>
    <n v="3084.9268798615321"/>
    <n v="670"/>
    <x v="95"/>
    <n v="12"/>
    <n v="4"/>
    <n v="2008"/>
  </r>
  <r>
    <d v="2008-12-30T00:00:00"/>
    <n v="1796.7880829973951"/>
    <n v="1088.6970336954191"/>
    <n v="192.58415621175448"/>
    <n v="3078.0692729045686"/>
    <n v="671"/>
    <x v="95"/>
    <n v="12"/>
    <n v="4"/>
    <n v="2008"/>
  </r>
  <r>
    <d v="2008-12-31T00:00:00"/>
    <n v="1795.1196850746085"/>
    <n v="835.18082140983051"/>
    <n v="192.50825429421755"/>
    <n v="2822.808760778657"/>
    <n v="672"/>
    <x v="95"/>
    <n v="12"/>
    <n v="4"/>
    <n v="2008"/>
  </r>
  <r>
    <d v="2009-01-01T00:00:00"/>
    <n v="1797.9810425367261"/>
    <n v="1005.7535836676257"/>
    <n v="192.85959857607543"/>
    <n v="2996.5942247804273"/>
    <n v="673"/>
    <x v="96"/>
    <n v="1"/>
    <n v="1"/>
    <n v="2009"/>
  </r>
  <r>
    <d v="2009-01-02T00:00:00"/>
    <n v="1778.5915818446986"/>
    <n v="1199.1175660654314"/>
    <n v="192.88149815850934"/>
    <n v="3170.5906460686392"/>
    <n v="674"/>
    <x v="96"/>
    <n v="1"/>
    <n v="1"/>
    <n v="2009"/>
  </r>
  <r>
    <d v="2009-01-03T00:00:00"/>
    <n v="1761.5856271794332"/>
    <n v="1019.1011421285061"/>
    <n v="192.84681314535428"/>
    <n v="2973.5335824532935"/>
    <n v="675"/>
    <x v="96"/>
    <n v="1"/>
    <n v="1"/>
    <n v="2009"/>
  </r>
  <r>
    <d v="2009-01-04T00:00:00"/>
    <n v="1748.1898798912955"/>
    <n v="1075.8601471886893"/>
    <n v="192.96277640830041"/>
    <n v="3017.012803488285"/>
    <n v="676"/>
    <x v="96"/>
    <n v="1"/>
    <n v="1"/>
    <n v="2009"/>
  </r>
  <r>
    <d v="2009-01-05T00:00:00"/>
    <n v="1744.580572208559"/>
    <n v="1194.071335591399"/>
    <n v="193.08913053139133"/>
    <n v="3131.7410383313495"/>
    <n v="677"/>
    <x v="96"/>
    <n v="1"/>
    <n v="1"/>
    <n v="2009"/>
  </r>
  <r>
    <d v="2009-01-06T00:00:00"/>
    <n v="1742.8691880605306"/>
    <n v="1114.8403751686553"/>
    <n v="192.89284047807433"/>
    <n v="3050.6024037072602"/>
    <n v="678"/>
    <x v="96"/>
    <n v="1"/>
    <n v="1"/>
    <n v="2009"/>
  </r>
  <r>
    <d v="2009-01-07T00:00:00"/>
    <n v="1758.461021722635"/>
    <n v="1182.5715721256749"/>
    <n v="192.75551350646865"/>
    <n v="3133.7881073547787"/>
    <n v="679"/>
    <x v="96"/>
    <n v="1"/>
    <n v="1"/>
    <n v="2009"/>
  </r>
  <r>
    <d v="2009-01-08T00:00:00"/>
    <n v="1759.5883213880256"/>
    <n v="1079.7942662223829"/>
    <n v="192.90190303761275"/>
    <n v="3032.2844906480209"/>
    <n v="680"/>
    <x v="97"/>
    <n v="1"/>
    <n v="1"/>
    <n v="2009"/>
  </r>
  <r>
    <d v="2009-01-09T00:00:00"/>
    <n v="1753.8963399796585"/>
    <n v="1037.9901777223408"/>
    <n v="192.56018549759509"/>
    <n v="2984.4467031995946"/>
    <n v="681"/>
    <x v="97"/>
    <n v="1"/>
    <n v="1"/>
    <n v="2009"/>
  </r>
  <r>
    <d v="2009-01-10T00:00:00"/>
    <n v="1767.5111610038387"/>
    <n v="1180.0130526731471"/>
    <n v="192.57624632382803"/>
    <n v="3140.1004600008137"/>
    <n v="682"/>
    <x v="97"/>
    <n v="1"/>
    <n v="1"/>
    <n v="2009"/>
  </r>
  <r>
    <d v="2009-01-11T00:00:00"/>
    <n v="1772.0244879701745"/>
    <n v="1065.041643592936"/>
    <n v="192.7053949349779"/>
    <n v="3029.7715264980884"/>
    <n v="683"/>
    <x v="97"/>
    <n v="1"/>
    <n v="1"/>
    <n v="2009"/>
  </r>
  <r>
    <d v="2009-01-12T00:00:00"/>
    <n v="1766.6241736561415"/>
    <n v="931.27740092093256"/>
    <n v="192.7959127449609"/>
    <n v="2890.6974873220347"/>
    <n v="684"/>
    <x v="97"/>
    <n v="1"/>
    <n v="1"/>
    <n v="2009"/>
  </r>
  <r>
    <d v="2009-01-13T00:00:00"/>
    <n v="1766.9571761873513"/>
    <n v="1124.3806092664609"/>
    <n v="192.38050895927901"/>
    <n v="3083.7182944130909"/>
    <n v="685"/>
    <x v="97"/>
    <n v="1"/>
    <n v="1"/>
    <n v="2009"/>
  </r>
  <r>
    <d v="2009-01-14T00:00:00"/>
    <n v="1774.0943363774254"/>
    <n v="890.33497547382137"/>
    <n v="192.59586550691137"/>
    <n v="2857.0251773581581"/>
    <n v="686"/>
    <x v="97"/>
    <n v="1"/>
    <n v="1"/>
    <n v="2009"/>
  </r>
  <r>
    <d v="2009-01-15T00:00:00"/>
    <n v="1763.9909544469738"/>
    <n v="1285.0497397142783"/>
    <n v="192.30540983796965"/>
    <n v="3241.3461039992217"/>
    <n v="687"/>
    <x v="98"/>
    <n v="1"/>
    <n v="1"/>
    <n v="2009"/>
  </r>
  <r>
    <d v="2009-01-16T00:00:00"/>
    <n v="1746.5506028229956"/>
    <n v="1096.5362322405449"/>
    <n v="192.48813437730948"/>
    <n v="3035.5749694408501"/>
    <n v="688"/>
    <x v="98"/>
    <n v="1"/>
    <n v="1"/>
    <n v="2009"/>
  </r>
  <r>
    <d v="2009-01-17T00:00:00"/>
    <n v="1738.1035004898506"/>
    <n v="1011.7329958413309"/>
    <n v="192.32243906021773"/>
    <n v="2942.1589353913992"/>
    <n v="689"/>
    <x v="98"/>
    <n v="1"/>
    <n v="1"/>
    <n v="2009"/>
  </r>
  <r>
    <d v="2009-01-18T00:00:00"/>
    <n v="1742.1666993681399"/>
    <n v="945.30503650212017"/>
    <n v="192.23250312755326"/>
    <n v="2879.7042389978133"/>
    <n v="690"/>
    <x v="98"/>
    <n v="1"/>
    <n v="1"/>
    <n v="2009"/>
  </r>
  <r>
    <d v="2009-01-19T00:00:00"/>
    <n v="1740.7013391039625"/>
    <n v="1139.0830193256081"/>
    <n v="192.31734035932095"/>
    <n v="3072.1016987888916"/>
    <n v="691"/>
    <x v="98"/>
    <n v="1"/>
    <n v="1"/>
    <n v="2009"/>
  </r>
  <r>
    <d v="2009-01-20T00:00:00"/>
    <n v="1756.5405229827788"/>
    <n v="1186.7680554802523"/>
    <n v="192.60442952007367"/>
    <n v="3135.9130079831048"/>
    <n v="692"/>
    <x v="98"/>
    <n v="1"/>
    <n v="1"/>
    <n v="2009"/>
  </r>
  <r>
    <d v="2009-01-21T00:00:00"/>
    <n v="1741.151589886048"/>
    <n v="793.78388129969017"/>
    <n v="192.48618525760179"/>
    <n v="2727.42165644334"/>
    <n v="693"/>
    <x v="98"/>
    <n v="1"/>
    <n v="1"/>
    <n v="2009"/>
  </r>
  <r>
    <d v="2009-01-22T00:00:00"/>
    <n v="1742.8942908921867"/>
    <n v="1176.7854528402656"/>
    <n v="192.53305409949738"/>
    <n v="3112.2127978319495"/>
    <n v="694"/>
    <x v="99"/>
    <n v="1"/>
    <n v="1"/>
    <n v="2009"/>
  </r>
  <r>
    <d v="2009-01-23T00:00:00"/>
    <n v="1737.2525356109577"/>
    <n v="1130.4336151776604"/>
    <n v="192.19594834268733"/>
    <n v="3059.882099131305"/>
    <n v="695"/>
    <x v="99"/>
    <n v="1"/>
    <n v="1"/>
    <n v="2009"/>
  </r>
  <r>
    <d v="2009-01-24T00:00:00"/>
    <n v="1728.6738063754599"/>
    <n v="1140.480928850988"/>
    <n v="192.44667338196945"/>
    <n v="3061.6014086084174"/>
    <n v="696"/>
    <x v="99"/>
    <n v="1"/>
    <n v="1"/>
    <n v="2009"/>
  </r>
  <r>
    <d v="2009-01-25T00:00:00"/>
    <n v="1726.5575862290912"/>
    <n v="935.18273246516833"/>
    <n v="192.46009007013063"/>
    <n v="2854.20040876439"/>
    <n v="697"/>
    <x v="99"/>
    <n v="1"/>
    <n v="1"/>
    <n v="2009"/>
  </r>
  <r>
    <d v="2009-01-26T00:00:00"/>
    <n v="1721.0608910057438"/>
    <n v="1139.7606578078478"/>
    <n v="192.29689800767795"/>
    <n v="3053.1184468212696"/>
    <n v="698"/>
    <x v="99"/>
    <n v="1"/>
    <n v="1"/>
    <n v="2009"/>
  </r>
  <r>
    <d v="2009-01-27T00:00:00"/>
    <n v="1736.5166977109466"/>
    <n v="1065.3071650044446"/>
    <n v="192.92880800779565"/>
    <n v="2994.7526707231873"/>
    <n v="699"/>
    <x v="99"/>
    <n v="1"/>
    <n v="1"/>
    <n v="2009"/>
  </r>
  <r>
    <d v="2009-01-28T00:00:00"/>
    <n v="1741.8675265198112"/>
    <n v="1013.8941576839476"/>
    <n v="192.66079669688014"/>
    <n v="2948.4224809006387"/>
    <n v="700"/>
    <x v="99"/>
    <n v="1"/>
    <n v="1"/>
    <n v="2009"/>
  </r>
  <r>
    <d v="2009-01-29T00:00:00"/>
    <n v="1761.6465868785967"/>
    <n v="1097.6237638813825"/>
    <n v="193.27168384580304"/>
    <n v="3052.5420346057822"/>
    <n v="701"/>
    <x v="100"/>
    <n v="1"/>
    <n v="1"/>
    <n v="2009"/>
  </r>
  <r>
    <d v="2009-01-30T00:00:00"/>
    <n v="1768.3928285884999"/>
    <n v="1172.2846683016246"/>
    <n v="193.22839791768786"/>
    <n v="3133.9058948078123"/>
    <n v="702"/>
    <x v="100"/>
    <n v="1"/>
    <n v="1"/>
    <n v="2009"/>
  </r>
  <r>
    <d v="2009-01-31T00:00:00"/>
    <n v="1773.9316673670783"/>
    <n v="1247.9397761533146"/>
    <n v="192.91284366395604"/>
    <n v="3214.7842871843491"/>
    <n v="703"/>
    <x v="100"/>
    <n v="1"/>
    <n v="1"/>
    <n v="2009"/>
  </r>
  <r>
    <d v="2009-02-01T00:00:00"/>
    <n v="1768.1123397131735"/>
    <n v="1186.6948015829748"/>
    <n v="193.26035546318346"/>
    <n v="3148.0674967593313"/>
    <n v="704"/>
    <x v="100"/>
    <n v="2"/>
    <n v="1"/>
    <n v="2009"/>
  </r>
  <r>
    <d v="2009-02-02T00:00:00"/>
    <n v="1786.8698605966624"/>
    <n v="1159.7160025831499"/>
    <n v="193.38088450482493"/>
    <n v="3139.9667476846371"/>
    <n v="705"/>
    <x v="100"/>
    <n v="2"/>
    <n v="1"/>
    <n v="2009"/>
  </r>
  <r>
    <d v="2009-02-03T00:00:00"/>
    <n v="1769.4836203599557"/>
    <n v="1148.7866815923496"/>
    <n v="193.45952160904642"/>
    <n v="3111.7298235613516"/>
    <n v="706"/>
    <x v="100"/>
    <n v="2"/>
    <n v="1"/>
    <n v="2009"/>
  </r>
  <r>
    <d v="2009-02-04T00:00:00"/>
    <n v="1757.8547548040356"/>
    <n v="998.21595824768133"/>
    <n v="193.42556708902569"/>
    <n v="2949.4962801407423"/>
    <n v="707"/>
    <x v="100"/>
    <n v="2"/>
    <n v="1"/>
    <n v="2009"/>
  </r>
  <r>
    <d v="2009-02-05T00:00:00"/>
    <n v="1769.0569213166987"/>
    <n v="1111.1689756948388"/>
    <n v="193.50323628744067"/>
    <n v="3073.729133298978"/>
    <n v="708"/>
    <x v="101"/>
    <n v="2"/>
    <n v="1"/>
    <n v="2009"/>
  </r>
  <r>
    <d v="2009-02-06T00:00:00"/>
    <n v="1769.951521419332"/>
    <n v="1017.5527190113786"/>
    <n v="193.35873729595849"/>
    <n v="2980.8629777266692"/>
    <n v="709"/>
    <x v="101"/>
    <n v="2"/>
    <n v="1"/>
    <n v="2009"/>
  </r>
  <r>
    <d v="2009-02-07T00:00:00"/>
    <n v="1782.8168936765906"/>
    <n v="842.80585160447697"/>
    <n v="193.4541336625438"/>
    <n v="2819.0768789436115"/>
    <n v="710"/>
    <x v="101"/>
    <n v="2"/>
    <n v="1"/>
    <n v="2009"/>
  </r>
  <r>
    <d v="2009-02-08T00:00:00"/>
    <n v="1793.4282872089534"/>
    <n v="886.79614920780807"/>
    <n v="193.94952366114109"/>
    <n v="2874.1739600779024"/>
    <n v="711"/>
    <x v="101"/>
    <n v="2"/>
    <n v="1"/>
    <n v="2009"/>
  </r>
  <r>
    <d v="2009-02-09T00:00:00"/>
    <n v="1794.2200938142223"/>
    <n v="999.15749134579619"/>
    <n v="194.06199642489418"/>
    <n v="2987.4395815849125"/>
    <n v="712"/>
    <x v="101"/>
    <n v="2"/>
    <n v="1"/>
    <n v="2009"/>
  </r>
  <r>
    <d v="2009-02-10T00:00:00"/>
    <n v="1796.0539715928876"/>
    <n v="897.846921717599"/>
    <n v="193.79105485717139"/>
    <n v="2887.6919481676578"/>
    <n v="713"/>
    <x v="101"/>
    <n v="2"/>
    <n v="1"/>
    <n v="2009"/>
  </r>
  <r>
    <d v="2009-02-11T00:00:00"/>
    <n v="1799.3328611921747"/>
    <n v="1105.1273627102337"/>
    <n v="194.13176529247752"/>
    <n v="3098.5919891948861"/>
    <n v="714"/>
    <x v="101"/>
    <n v="2"/>
    <n v="1"/>
    <n v="2009"/>
  </r>
  <r>
    <d v="2009-02-12T00:00:00"/>
    <n v="1811.8965708909882"/>
    <n v="1040.2759472761466"/>
    <n v="194.13557958032627"/>
    <n v="3046.3080977474606"/>
    <n v="715"/>
    <x v="102"/>
    <n v="2"/>
    <n v="1"/>
    <n v="2009"/>
  </r>
  <r>
    <d v="2009-02-13T00:00:00"/>
    <n v="1815.9460912295845"/>
    <n v="1025.3308604847887"/>
    <n v="193.73399691522513"/>
    <n v="3035.0109486295987"/>
    <n v="716"/>
    <x v="102"/>
    <n v="2"/>
    <n v="1"/>
    <n v="2009"/>
  </r>
  <r>
    <d v="2009-02-14T00:00:00"/>
    <n v="1822.9586155337256"/>
    <n v="914.03057905933201"/>
    <n v="194.28620841355766"/>
    <n v="2931.2754030066153"/>
    <n v="717"/>
    <x v="102"/>
    <n v="2"/>
    <n v="1"/>
    <n v="2009"/>
  </r>
  <r>
    <d v="2009-02-15T00:00:00"/>
    <n v="1815.7291820503249"/>
    <n v="981.32302807408223"/>
    <n v="193.8238695648387"/>
    <n v="2990.8760796892457"/>
    <n v="718"/>
    <x v="102"/>
    <n v="2"/>
    <n v="1"/>
    <n v="2009"/>
  </r>
  <r>
    <d v="2009-02-16T00:00:00"/>
    <n v="1841.0685460820218"/>
    <n v="1021.1074990306004"/>
    <n v="194.03599702010388"/>
    <n v="3056.2120421327259"/>
    <n v="719"/>
    <x v="102"/>
    <n v="2"/>
    <n v="1"/>
    <n v="2009"/>
  </r>
  <r>
    <d v="2009-02-17T00:00:00"/>
    <n v="1865.7179618577802"/>
    <n v="1208.7505115865395"/>
    <n v="194.35136070409672"/>
    <n v="3268.8198341484167"/>
    <n v="720"/>
    <x v="102"/>
    <n v="2"/>
    <n v="1"/>
    <n v="2009"/>
  </r>
  <r>
    <d v="2009-02-18T00:00:00"/>
    <n v="1862.0054551046633"/>
    <n v="961.95504918090171"/>
    <n v="194.46476246428711"/>
    <n v="3018.4252667498522"/>
    <n v="721"/>
    <x v="102"/>
    <n v="2"/>
    <n v="1"/>
    <n v="2009"/>
  </r>
  <r>
    <d v="2009-02-19T00:00:00"/>
    <n v="1873.1252726165621"/>
    <n v="963.93070949070295"/>
    <n v="194.80942061687654"/>
    <n v="3031.8654027241419"/>
    <n v="722"/>
    <x v="103"/>
    <n v="2"/>
    <n v="1"/>
    <n v="2009"/>
  </r>
  <r>
    <d v="2009-02-20T00:00:00"/>
    <n v="1890.3496857791861"/>
    <n v="1079.2773047013559"/>
    <n v="194.85306390641145"/>
    <n v="3164.4800543869537"/>
    <n v="723"/>
    <x v="103"/>
    <n v="2"/>
    <n v="1"/>
    <n v="2009"/>
  </r>
  <r>
    <d v="2009-02-21T00:00:00"/>
    <n v="1886.7332602888414"/>
    <n v="1197.5983383364064"/>
    <n v="194.74872136614951"/>
    <n v="3279.0803199913971"/>
    <n v="724"/>
    <x v="103"/>
    <n v="2"/>
    <n v="1"/>
    <n v="2009"/>
  </r>
  <r>
    <d v="2009-02-22T00:00:00"/>
    <n v="1899.8045560918699"/>
    <n v="1082.2107619587448"/>
    <n v="194.8246265359079"/>
    <n v="3176.839944586523"/>
    <n v="725"/>
    <x v="103"/>
    <n v="2"/>
    <n v="1"/>
    <n v="2009"/>
  </r>
  <r>
    <d v="2009-02-23T00:00:00"/>
    <n v="1909.879212521842"/>
    <n v="1103.5610668500701"/>
    <n v="195.45404045676952"/>
    <n v="3208.8943198286815"/>
    <n v="726"/>
    <x v="103"/>
    <n v="2"/>
    <n v="1"/>
    <n v="2009"/>
  </r>
  <r>
    <d v="2009-02-24T00:00:00"/>
    <n v="1926.0760102981853"/>
    <n v="1117.566376935903"/>
    <n v="195.72384684323421"/>
    <n v="3239.3662340773226"/>
    <n v="727"/>
    <x v="103"/>
    <n v="2"/>
    <n v="1"/>
    <n v="2009"/>
  </r>
  <r>
    <d v="2009-02-25T00:00:00"/>
    <n v="1932.3521083874521"/>
    <n v="1003.0727644138019"/>
    <n v="195.89706114873192"/>
    <n v="3131.321933949986"/>
    <n v="728"/>
    <x v="103"/>
    <n v="2"/>
    <n v="1"/>
    <n v="2009"/>
  </r>
  <r>
    <d v="2009-02-26T00:00:00"/>
    <n v="1946.2253414723377"/>
    <n v="1182.0495404505778"/>
    <n v="195.90760769556232"/>
    <n v="3324.182489618478"/>
    <n v="729"/>
    <x v="104"/>
    <n v="2"/>
    <n v="1"/>
    <n v="2009"/>
  </r>
  <r>
    <d v="2009-02-27T00:00:00"/>
    <n v="1963.9420769226429"/>
    <n v="1211.2117905035336"/>
    <n v="196.22586835493584"/>
    <n v="3371.3797357811122"/>
    <n v="730"/>
    <x v="104"/>
    <n v="2"/>
    <n v="1"/>
    <n v="2009"/>
  </r>
  <r>
    <d v="2009-02-28T00:00:00"/>
    <n v="1948.6129382961963"/>
    <n v="1257.165204989825"/>
    <n v="196.55411480909993"/>
    <n v="3402.3322580951208"/>
    <n v="731"/>
    <x v="104"/>
    <n v="2"/>
    <n v="1"/>
    <n v="2009"/>
  </r>
  <r>
    <d v="2009-03-01T00:00:00"/>
    <n v="1948.9457466219023"/>
    <n v="1104.4348579961425"/>
    <n v="196.93349511976351"/>
    <n v="3250.3140997378082"/>
    <n v="732"/>
    <x v="104"/>
    <n v="3"/>
    <n v="1"/>
    <n v="2009"/>
  </r>
  <r>
    <d v="2009-03-02T00:00:00"/>
    <n v="1949.975794192776"/>
    <n v="1161.0479329314282"/>
    <n v="197.18570835218807"/>
    <n v="3308.2094354763922"/>
    <n v="733"/>
    <x v="104"/>
    <n v="3"/>
    <n v="1"/>
    <n v="2009"/>
  </r>
  <r>
    <d v="2009-03-03T00:00:00"/>
    <n v="1927.9794197874103"/>
    <n v="1186.150022131643"/>
    <n v="197.40938195105088"/>
    <n v="3311.5388238701044"/>
    <n v="734"/>
    <x v="104"/>
    <n v="3"/>
    <n v="1"/>
    <n v="2009"/>
  </r>
  <r>
    <d v="2009-03-04T00:00:00"/>
    <n v="1930.9168354285512"/>
    <n v="1261.7786582978131"/>
    <n v="197.75720194597585"/>
    <n v="3390.4526956723403"/>
    <n v="735"/>
    <x v="104"/>
    <n v="3"/>
    <n v="1"/>
    <n v="2009"/>
  </r>
  <r>
    <d v="2009-03-05T00:00:00"/>
    <n v="1931.8598036343369"/>
    <n v="1281.0137683745365"/>
    <n v="197.98824772490983"/>
    <n v="3410.8618197337832"/>
    <n v="736"/>
    <x v="105"/>
    <n v="3"/>
    <n v="1"/>
    <n v="2009"/>
  </r>
  <r>
    <d v="2009-03-06T00:00:00"/>
    <n v="1933.3070338432508"/>
    <n v="1295.5477822464218"/>
    <n v="198.02937596124073"/>
    <n v="3426.8841920509135"/>
    <n v="737"/>
    <x v="105"/>
    <n v="3"/>
    <n v="1"/>
    <n v="2009"/>
  </r>
  <r>
    <d v="2009-03-07T00:00:00"/>
    <n v="1921.7170938572119"/>
    <n v="1275.2815522623923"/>
    <n v="198.27500318223071"/>
    <n v="3395.2736493018347"/>
    <n v="738"/>
    <x v="105"/>
    <n v="3"/>
    <n v="1"/>
    <n v="2009"/>
  </r>
  <r>
    <d v="2009-03-08T00:00:00"/>
    <n v="1923.2302426750657"/>
    <n v="1214.221689140091"/>
    <n v="198.62316661081226"/>
    <n v="3336.0750984259694"/>
    <n v="739"/>
    <x v="105"/>
    <n v="3"/>
    <n v="1"/>
    <n v="2009"/>
  </r>
  <r>
    <d v="2009-03-09T00:00:00"/>
    <n v="1924.2203872870409"/>
    <n v="1280.4793855692722"/>
    <n v="198.77451099645097"/>
    <n v="3403.4742838527636"/>
    <n v="740"/>
    <x v="105"/>
    <n v="3"/>
    <n v="1"/>
    <n v="2009"/>
  </r>
  <r>
    <d v="2009-03-10T00:00:00"/>
    <n v="1932.8868001642088"/>
    <n v="1230.0817345205028"/>
    <n v="198.73977087130589"/>
    <n v="3361.7083055560179"/>
    <n v="741"/>
    <x v="105"/>
    <n v="3"/>
    <n v="1"/>
    <n v="2009"/>
  </r>
  <r>
    <d v="2009-03-11T00:00:00"/>
    <n v="1930.5729145516075"/>
    <n v="1231.4234844859707"/>
    <n v="198.79327520532115"/>
    <n v="3360.7896742428993"/>
    <n v="742"/>
    <x v="105"/>
    <n v="3"/>
    <n v="1"/>
    <n v="2009"/>
  </r>
  <r>
    <d v="2009-03-12T00:00:00"/>
    <n v="1937.4174678700683"/>
    <n v="1402.2354510568489"/>
    <n v="199.00980623798557"/>
    <n v="3538.6627251649029"/>
    <n v="743"/>
    <x v="106"/>
    <n v="3"/>
    <n v="1"/>
    <n v="2009"/>
  </r>
  <r>
    <d v="2009-03-13T00:00:00"/>
    <n v="1948.6833328028254"/>
    <n v="1277.2911168128605"/>
    <n v="199.19990992912486"/>
    <n v="3425.1743595448106"/>
    <n v="744"/>
    <x v="106"/>
    <n v="3"/>
    <n v="1"/>
    <n v="2009"/>
  </r>
  <r>
    <d v="2009-03-14T00:00:00"/>
    <n v="1946.9659567234189"/>
    <n v="1211.3071268132487"/>
    <n v="199.34848303520181"/>
    <n v="3357.6215665718692"/>
    <n v="745"/>
    <x v="106"/>
    <n v="3"/>
    <n v="1"/>
    <n v="2009"/>
  </r>
  <r>
    <d v="2009-03-15T00:00:00"/>
    <n v="1929.3863942053163"/>
    <n v="1167.478805484858"/>
    <n v="199.34201545528907"/>
    <n v="3296.2072151454636"/>
    <n v="746"/>
    <x v="106"/>
    <n v="3"/>
    <n v="1"/>
    <n v="2009"/>
  </r>
  <r>
    <d v="2009-03-16T00:00:00"/>
    <n v="1937.7005564675376"/>
    <n v="1325.4350112730638"/>
    <n v="199.3573332931326"/>
    <n v="3462.4929010337341"/>
    <n v="747"/>
    <x v="106"/>
    <n v="3"/>
    <n v="1"/>
    <n v="2009"/>
  </r>
  <r>
    <d v="2009-03-17T00:00:00"/>
    <n v="1941.6177429284346"/>
    <n v="1359.4150816858451"/>
    <n v="199.31674608146923"/>
    <n v="3500.3495706957492"/>
    <n v="748"/>
    <x v="106"/>
    <n v="3"/>
    <n v="1"/>
    <n v="2009"/>
  </r>
  <r>
    <d v="2009-03-18T00:00:00"/>
    <n v="1941.8172066438563"/>
    <n v="1240.9749806941145"/>
    <n v="199.23485079499704"/>
    <n v="3382.0270381329678"/>
    <n v="749"/>
    <x v="106"/>
    <n v="3"/>
    <n v="1"/>
    <n v="2009"/>
  </r>
  <r>
    <d v="2009-03-19T00:00:00"/>
    <n v="1952.391912144114"/>
    <n v="1284.3782395283724"/>
    <n v="199.59313864580258"/>
    <n v="3436.3632903182888"/>
    <n v="750"/>
    <x v="107"/>
    <n v="3"/>
    <n v="1"/>
    <n v="2009"/>
  </r>
  <r>
    <d v="2009-03-20T00:00:00"/>
    <n v="1956.8793227969986"/>
    <n v="1403.8644527886022"/>
    <n v="199.7329164098679"/>
    <n v="3560.4766919954686"/>
    <n v="751"/>
    <x v="107"/>
    <n v="3"/>
    <n v="1"/>
    <n v="2009"/>
  </r>
  <r>
    <d v="2009-03-21T00:00:00"/>
    <n v="1967.2016586251784"/>
    <n v="1200.6270358056295"/>
    <n v="199.54979398118022"/>
    <n v="3367.3784884119882"/>
    <n v="752"/>
    <x v="107"/>
    <n v="3"/>
    <n v="1"/>
    <n v="2009"/>
  </r>
  <r>
    <d v="2009-03-22T00:00:00"/>
    <n v="1966.1530769693045"/>
    <n v="1088.7964928699853"/>
    <n v="199.72153215607892"/>
    <n v="3254.6711019953686"/>
    <n v="753"/>
    <x v="107"/>
    <n v="3"/>
    <n v="1"/>
    <n v="2009"/>
  </r>
  <r>
    <d v="2009-03-23T00:00:00"/>
    <n v="1950.1674986645789"/>
    <n v="1343.6781611171164"/>
    <n v="199.66797700044137"/>
    <n v="3493.5136367821365"/>
    <n v="754"/>
    <x v="107"/>
    <n v="3"/>
    <n v="1"/>
    <n v="2009"/>
  </r>
  <r>
    <d v="2009-03-24T00:00:00"/>
    <n v="1935.3849618693903"/>
    <n v="1098.0684168903258"/>
    <n v="199.92578508959014"/>
    <n v="3233.3791638493062"/>
    <n v="755"/>
    <x v="107"/>
    <n v="3"/>
    <n v="1"/>
    <n v="2009"/>
  </r>
  <r>
    <d v="2009-03-25T00:00:00"/>
    <n v="1929.8037303744361"/>
    <n v="1219.9721585554403"/>
    <n v="199.8497428310568"/>
    <n v="3349.6256317609332"/>
    <n v="756"/>
    <x v="107"/>
    <n v="3"/>
    <n v="1"/>
    <n v="2009"/>
  </r>
  <r>
    <d v="2009-03-26T00:00:00"/>
    <n v="1935.3629380800023"/>
    <n v="1256.5348586353475"/>
    <n v="200.17257857572591"/>
    <n v="3392.0703752910754"/>
    <n v="757"/>
    <x v="108"/>
    <n v="3"/>
    <n v="1"/>
    <n v="2009"/>
  </r>
  <r>
    <d v="2009-03-27T00:00:00"/>
    <n v="1958.9584838688024"/>
    <n v="1130.3388929457265"/>
    <n v="200.31883321381201"/>
    <n v="3289.6162100283409"/>
    <n v="758"/>
    <x v="108"/>
    <n v="3"/>
    <n v="1"/>
    <n v="2009"/>
  </r>
  <r>
    <d v="2009-03-28T00:00:00"/>
    <n v="1960.724108233577"/>
    <n v="1264.6834412705787"/>
    <n v="200.47055562868528"/>
    <n v="3425.878105132841"/>
    <n v="759"/>
    <x v="108"/>
    <n v="3"/>
    <n v="1"/>
    <n v="2009"/>
  </r>
  <r>
    <d v="2009-03-29T00:00:00"/>
    <n v="1977.537237126631"/>
    <n v="1061.3038775285447"/>
    <n v="200.95915338456621"/>
    <n v="3239.8002680397421"/>
    <n v="760"/>
    <x v="108"/>
    <n v="3"/>
    <n v="1"/>
    <n v="2009"/>
  </r>
  <r>
    <d v="2009-03-30T00:00:00"/>
    <n v="1970.7877724757839"/>
    <n v="1210.346912495344"/>
    <n v="201.19512035789879"/>
    <n v="3382.3298053290268"/>
    <n v="761"/>
    <x v="108"/>
    <n v="3"/>
    <n v="1"/>
    <n v="2009"/>
  </r>
  <r>
    <d v="2009-03-31T00:00:00"/>
    <n v="1979.5208030912677"/>
    <n v="1273.8006978528936"/>
    <n v="200.73681363167978"/>
    <n v="3454.058314575841"/>
    <n v="762"/>
    <x v="108"/>
    <n v="3"/>
    <n v="1"/>
    <n v="2009"/>
  </r>
  <r>
    <d v="2009-04-01T00:00:00"/>
    <n v="1995.6443082649398"/>
    <n v="1158.7180224128917"/>
    <n v="201.25105616168221"/>
    <n v="3355.6133868395141"/>
    <n v="763"/>
    <x v="108"/>
    <n v="4"/>
    <n v="2"/>
    <n v="2009"/>
  </r>
  <r>
    <d v="2009-04-02T00:00:00"/>
    <n v="2000.5574693203087"/>
    <n v="1170.3878383597191"/>
    <n v="201.14947206041421"/>
    <n v="3372.0947797404419"/>
    <n v="764"/>
    <x v="109"/>
    <n v="4"/>
    <n v="2"/>
    <n v="2009"/>
  </r>
  <r>
    <d v="2009-04-03T00:00:00"/>
    <n v="2010.0740578168748"/>
    <n v="1166.3993634543199"/>
    <n v="201.30105783878687"/>
    <n v="3377.7744791099817"/>
    <n v="765"/>
    <x v="109"/>
    <n v="4"/>
    <n v="2"/>
    <n v="2009"/>
  </r>
  <r>
    <d v="2009-04-04T00:00:00"/>
    <n v="2010.2724821827837"/>
    <n v="1042.0905887875633"/>
    <n v="201.49606786773373"/>
    <n v="3253.859138838081"/>
    <n v="766"/>
    <x v="109"/>
    <n v="4"/>
    <n v="2"/>
    <n v="2009"/>
  </r>
  <r>
    <d v="2009-04-05T00:00:00"/>
    <n v="2006.5931123714331"/>
    <n v="1247.8315629891461"/>
    <n v="201.52474901223781"/>
    <n v="3455.9494243728172"/>
    <n v="767"/>
    <x v="109"/>
    <n v="4"/>
    <n v="2"/>
    <n v="2009"/>
  </r>
  <r>
    <d v="2009-04-06T00:00:00"/>
    <n v="1999.6268821070944"/>
    <n v="1216.4170879932319"/>
    <n v="201.64925994151449"/>
    <n v="3417.6932300418407"/>
    <n v="768"/>
    <x v="109"/>
    <n v="4"/>
    <n v="2"/>
    <n v="2009"/>
  </r>
  <r>
    <d v="2009-04-07T00:00:00"/>
    <n v="2012.1799719244136"/>
    <n v="1104.3200355913125"/>
    <n v="201.02578660122933"/>
    <n v="3317.5257941169552"/>
    <n v="769"/>
    <x v="109"/>
    <n v="4"/>
    <n v="2"/>
    <n v="2009"/>
  </r>
  <r>
    <d v="2009-04-08T00:00:00"/>
    <n v="2036.1970713752335"/>
    <n v="1139.6308908878555"/>
    <n v="201.27147210899912"/>
    <n v="3377.0994343720881"/>
    <n v="770"/>
    <x v="109"/>
    <n v="4"/>
    <n v="2"/>
    <n v="2009"/>
  </r>
  <r>
    <d v="2009-04-09T00:00:00"/>
    <n v="2034.5898725104098"/>
    <n v="1261.7393640110656"/>
    <n v="201.70271644904187"/>
    <n v="3498.0319529705175"/>
    <n v="771"/>
    <x v="110"/>
    <n v="4"/>
    <n v="2"/>
    <n v="2009"/>
  </r>
  <r>
    <d v="2009-04-10T00:00:00"/>
    <n v="2038.5303141467625"/>
    <n v="1161.2696713415098"/>
    <n v="200.98545690016087"/>
    <n v="3400.7854423884332"/>
    <n v="772"/>
    <x v="110"/>
    <n v="4"/>
    <n v="2"/>
    <n v="2009"/>
  </r>
  <r>
    <d v="2009-04-11T00:00:00"/>
    <n v="2033.0680795400895"/>
    <n v="1098.9835548789681"/>
    <n v="200.98815730578266"/>
    <n v="3333.0397917248401"/>
    <n v="773"/>
    <x v="110"/>
    <n v="4"/>
    <n v="2"/>
    <n v="2009"/>
  </r>
  <r>
    <d v="2009-04-12T00:00:00"/>
    <n v="2030.8415542501066"/>
    <n v="1132.8157525492757"/>
    <n v="200.93694543471275"/>
    <n v="3364.5942522340952"/>
    <n v="774"/>
    <x v="110"/>
    <n v="4"/>
    <n v="2"/>
    <n v="2009"/>
  </r>
  <r>
    <d v="2009-04-13T00:00:00"/>
    <n v="2025.9005678378624"/>
    <n v="1096.1120995336046"/>
    <n v="200.47790109768764"/>
    <n v="3322.4905684691544"/>
    <n v="775"/>
    <x v="110"/>
    <n v="4"/>
    <n v="2"/>
    <n v="2009"/>
  </r>
  <r>
    <d v="2009-04-14T00:00:00"/>
    <n v="2013.3076401887138"/>
    <n v="1202.4522475353458"/>
    <n v="200.45724166763043"/>
    <n v="3416.2171293916904"/>
    <n v="776"/>
    <x v="110"/>
    <n v="4"/>
    <n v="2"/>
    <n v="2009"/>
  </r>
  <r>
    <d v="2009-04-15T00:00:00"/>
    <n v="2031.859084690479"/>
    <n v="1188.6089889664549"/>
    <n v="200.24411331523368"/>
    <n v="3420.7121869721677"/>
    <n v="777"/>
    <x v="110"/>
    <n v="4"/>
    <n v="2"/>
    <n v="2009"/>
  </r>
  <r>
    <d v="2009-04-16T00:00:00"/>
    <n v="2021.7002452446638"/>
    <n v="1303.1845416953543"/>
    <n v="199.6876113129594"/>
    <n v="3524.5723982529771"/>
    <n v="778"/>
    <x v="111"/>
    <n v="4"/>
    <n v="2"/>
    <n v="2009"/>
  </r>
  <r>
    <d v="2009-04-17T00:00:00"/>
    <n v="2042.4104462475254"/>
    <n v="1036.824366222281"/>
    <n v="200.03300006016698"/>
    <n v="3279.2678125299735"/>
    <n v="779"/>
    <x v="111"/>
    <n v="4"/>
    <n v="2"/>
    <n v="2009"/>
  </r>
  <r>
    <d v="2009-04-18T00:00:00"/>
    <n v="2061.8997282038158"/>
    <n v="1218.817076224502"/>
    <n v="199.43335898994505"/>
    <n v="3480.1501634182632"/>
    <n v="780"/>
    <x v="111"/>
    <n v="4"/>
    <n v="2"/>
    <n v="2009"/>
  </r>
  <r>
    <d v="2009-04-19T00:00:00"/>
    <n v="2072.6986354589062"/>
    <n v="1386.8773439798713"/>
    <n v="199.44701641625713"/>
    <n v="3659.0229958550349"/>
    <n v="781"/>
    <x v="111"/>
    <n v="4"/>
    <n v="2"/>
    <n v="2009"/>
  </r>
  <r>
    <d v="2009-04-20T00:00:00"/>
    <n v="2081.444411535877"/>
    <n v="1208.7996613071768"/>
    <n v="199.09064839374344"/>
    <n v="3489.3347212367971"/>
    <n v="782"/>
    <x v="111"/>
    <n v="4"/>
    <n v="2"/>
    <n v="2009"/>
  </r>
  <r>
    <d v="2009-04-21T00:00:00"/>
    <n v="2081.9093280269717"/>
    <n v="1175.4020489405232"/>
    <n v="199.35132812891266"/>
    <n v="3456.6627050964071"/>
    <n v="783"/>
    <x v="111"/>
    <n v="4"/>
    <n v="2"/>
    <n v="2009"/>
  </r>
  <r>
    <d v="2009-04-22T00:00:00"/>
    <n v="2073.7588383058492"/>
    <n v="1169.5900862770309"/>
    <n v="199.26990925523828"/>
    <n v="3442.6188338381185"/>
    <n v="784"/>
    <x v="111"/>
    <n v="4"/>
    <n v="2"/>
    <n v="2009"/>
  </r>
  <r>
    <d v="2009-04-23T00:00:00"/>
    <n v="2077.1238017840428"/>
    <n v="1103.4109638432965"/>
    <n v="199.27075520897992"/>
    <n v="3379.8055208363194"/>
    <n v="785"/>
    <x v="112"/>
    <n v="4"/>
    <n v="2"/>
    <n v="2009"/>
  </r>
  <r>
    <d v="2009-04-24T00:00:00"/>
    <n v="2092.0996439183928"/>
    <n v="1170.5743812936621"/>
    <n v="199.36655799755957"/>
    <n v="3462.0405832096144"/>
    <n v="786"/>
    <x v="112"/>
    <n v="4"/>
    <n v="2"/>
    <n v="2009"/>
  </r>
  <r>
    <d v="2009-04-25T00:00:00"/>
    <n v="2083.3468152602572"/>
    <n v="1176.4610042271183"/>
    <n v="199.1701396186044"/>
    <n v="3458.9779591059801"/>
    <n v="787"/>
    <x v="112"/>
    <n v="4"/>
    <n v="2"/>
    <n v="2009"/>
  </r>
  <r>
    <d v="2009-04-26T00:00:00"/>
    <n v="2071.8819782056739"/>
    <n v="1179.7758847959242"/>
    <n v="198.98126577126402"/>
    <n v="3450.6391287728625"/>
    <n v="788"/>
    <x v="112"/>
    <n v="4"/>
    <n v="2"/>
    <n v="2009"/>
  </r>
  <r>
    <d v="2009-04-27T00:00:00"/>
    <n v="2076.7091686497843"/>
    <n v="1414.8163283105121"/>
    <n v="199.6997357604852"/>
    <n v="3691.2252327207816"/>
    <n v="789"/>
    <x v="112"/>
    <n v="4"/>
    <n v="2"/>
    <n v="2009"/>
  </r>
  <r>
    <d v="2009-04-28T00:00:00"/>
    <n v="2074.4105926116954"/>
    <n v="979.06225905720612"/>
    <n v="199.67136607354036"/>
    <n v="3253.1442177424419"/>
    <n v="790"/>
    <x v="112"/>
    <n v="4"/>
    <n v="2"/>
    <n v="2009"/>
  </r>
  <r>
    <d v="2009-04-29T00:00:00"/>
    <n v="2075.1130712907338"/>
    <n v="1111.6951463565442"/>
    <n v="199.47322796458383"/>
    <n v="3386.2814456118617"/>
    <n v="791"/>
    <x v="112"/>
    <n v="4"/>
    <n v="2"/>
    <n v="2009"/>
  </r>
  <r>
    <d v="2009-04-30T00:00:00"/>
    <n v="2064.0567518150519"/>
    <n v="1001.1608065860153"/>
    <n v="199.68064015897207"/>
    <n v="3264.8981985600394"/>
    <n v="792"/>
    <x v="113"/>
    <n v="4"/>
    <n v="2"/>
    <n v="2009"/>
  </r>
  <r>
    <d v="2009-05-01T00:00:00"/>
    <n v="2066.1342424314212"/>
    <n v="1368.5271414546014"/>
    <n v="199.72642765865243"/>
    <n v="3634.3878115446751"/>
    <n v="793"/>
    <x v="113"/>
    <n v="5"/>
    <n v="2"/>
    <n v="2009"/>
  </r>
  <r>
    <d v="2009-05-02T00:00:00"/>
    <n v="2056.8200961630255"/>
    <n v="1074.5516250290757"/>
    <n v="200.27514842656723"/>
    <n v="3331.6468696186685"/>
    <n v="794"/>
    <x v="113"/>
    <n v="5"/>
    <n v="2"/>
    <n v="2009"/>
  </r>
  <r>
    <d v="2009-05-03T00:00:00"/>
    <n v="2035.0957946634869"/>
    <n v="1172.5009479160035"/>
    <n v="200.19734825552823"/>
    <n v="3407.7940908350188"/>
    <n v="795"/>
    <x v="113"/>
    <n v="5"/>
    <n v="2"/>
    <n v="2009"/>
  </r>
  <r>
    <d v="2009-05-04T00:00:00"/>
    <n v="2040.8606777315067"/>
    <n v="1029.6365821760241"/>
    <n v="200.48723606553293"/>
    <n v="3270.984495973064"/>
    <n v="796"/>
    <x v="113"/>
    <n v="5"/>
    <n v="2"/>
    <n v="2009"/>
  </r>
  <r>
    <d v="2009-05-05T00:00:00"/>
    <n v="2035.9240611863077"/>
    <n v="1111.8707493207755"/>
    <n v="200.42241428165528"/>
    <n v="3348.2172247887383"/>
    <n v="797"/>
    <x v="113"/>
    <n v="5"/>
    <n v="2"/>
    <n v="2009"/>
  </r>
  <r>
    <d v="2009-05-06T00:00:00"/>
    <n v="2042.8964910489035"/>
    <n v="1185.1308395646201"/>
    <n v="200.52490773008373"/>
    <n v="3428.5522383436073"/>
    <n v="798"/>
    <x v="113"/>
    <n v="5"/>
    <n v="2"/>
    <n v="2009"/>
  </r>
  <r>
    <d v="2009-05-07T00:00:00"/>
    <n v="2028.3806762174563"/>
    <n v="1145.3608794123124"/>
    <n v="200.32516295543715"/>
    <n v="3374.0667185852058"/>
    <n v="799"/>
    <x v="114"/>
    <n v="5"/>
    <n v="2"/>
    <n v="2009"/>
  </r>
  <r>
    <d v="2009-05-08T00:00:00"/>
    <n v="2040.8507412982071"/>
    <n v="1213.8557840284598"/>
    <n v="200.2520742019091"/>
    <n v="3454.9585995285761"/>
    <n v="800"/>
    <x v="114"/>
    <n v="5"/>
    <n v="2"/>
    <n v="2009"/>
  </r>
  <r>
    <d v="2009-05-09T00:00:00"/>
    <n v="2034.0316517532829"/>
    <n v="1134.8315288152169"/>
    <n v="200.3684983117335"/>
    <n v="3369.2316788802336"/>
    <n v="801"/>
    <x v="114"/>
    <n v="5"/>
    <n v="2"/>
    <n v="2009"/>
  </r>
  <r>
    <d v="2009-05-10T00:00:00"/>
    <n v="2023.2205231447972"/>
    <n v="1026.692622567055"/>
    <n v="200.21239768632998"/>
    <n v="3250.1255433981819"/>
    <n v="802"/>
    <x v="114"/>
    <n v="5"/>
    <n v="2"/>
    <n v="2009"/>
  </r>
  <r>
    <d v="2009-05-11T00:00:00"/>
    <n v="2033.743272674149"/>
    <n v="1211.4156018006745"/>
    <n v="200.21879507609017"/>
    <n v="3445.3776695509137"/>
    <n v="803"/>
    <x v="114"/>
    <n v="5"/>
    <n v="2"/>
    <n v="2009"/>
  </r>
  <r>
    <d v="2009-05-12T00:00:00"/>
    <n v="2031.1620780596011"/>
    <n v="1223.4189193446159"/>
    <n v="200.47448282184303"/>
    <n v="3455.0554802260599"/>
    <n v="804"/>
    <x v="114"/>
    <n v="5"/>
    <n v="2"/>
    <n v="2009"/>
  </r>
  <r>
    <d v="2009-05-13T00:00:00"/>
    <n v="2023.7873269018974"/>
    <n v="1191.0865302972411"/>
    <n v="200.32041034447406"/>
    <n v="3415.1942675436126"/>
    <n v="805"/>
    <x v="114"/>
    <n v="5"/>
    <n v="2"/>
    <n v="2009"/>
  </r>
  <r>
    <d v="2009-05-14T00:00:00"/>
    <n v="2037.094220685367"/>
    <n v="1378.7017293640033"/>
    <n v="200.30929911259122"/>
    <n v="3616.1052491619616"/>
    <n v="806"/>
    <x v="115"/>
    <n v="5"/>
    <n v="2"/>
    <n v="2009"/>
  </r>
  <r>
    <d v="2009-05-15T00:00:00"/>
    <n v="2038.3108365075959"/>
    <n v="1277.5614361010814"/>
    <n v="200.35842000444666"/>
    <n v="3516.2306926131237"/>
    <n v="807"/>
    <x v="115"/>
    <n v="5"/>
    <n v="2"/>
    <n v="2009"/>
  </r>
  <r>
    <d v="2009-05-16T00:00:00"/>
    <n v="2069.7143454237416"/>
    <n v="1116.7943779740642"/>
    <n v="200.23147546226454"/>
    <n v="3386.74019886007"/>
    <n v="808"/>
    <x v="115"/>
    <n v="5"/>
    <n v="2"/>
    <n v="2009"/>
  </r>
  <r>
    <d v="2009-05-17T00:00:00"/>
    <n v="2072.7560755615577"/>
    <n v="1374.6201392889836"/>
    <n v="200.54402028711471"/>
    <n v="3647.9202351376557"/>
    <n v="809"/>
    <x v="115"/>
    <n v="5"/>
    <n v="2"/>
    <n v="2009"/>
  </r>
  <r>
    <d v="2009-05-18T00:00:00"/>
    <n v="2050.4906703548727"/>
    <n v="1205.2999184574549"/>
    <n v="200.40623233580752"/>
    <n v="3456.1968211481353"/>
    <n v="810"/>
    <x v="115"/>
    <n v="5"/>
    <n v="2"/>
    <n v="2009"/>
  </r>
  <r>
    <d v="2009-05-19T00:00:00"/>
    <n v="2063.3803634431224"/>
    <n v="1123.6431255411881"/>
    <n v="200.5951513974077"/>
    <n v="3387.6186403817183"/>
    <n v="811"/>
    <x v="115"/>
    <n v="5"/>
    <n v="2"/>
    <n v="2009"/>
  </r>
  <r>
    <d v="2009-05-20T00:00:00"/>
    <n v="2068.5509339748392"/>
    <n v="1035.8954211002931"/>
    <n v="200.46890136826346"/>
    <n v="3304.9152564433962"/>
    <n v="812"/>
    <x v="115"/>
    <n v="5"/>
    <n v="2"/>
    <n v="2009"/>
  </r>
  <r>
    <d v="2009-05-21T00:00:00"/>
    <n v="2074.2967517373909"/>
    <n v="1126.4253274180523"/>
    <n v="200.73414470424549"/>
    <n v="3401.4562238596886"/>
    <n v="813"/>
    <x v="116"/>
    <n v="5"/>
    <n v="2"/>
    <n v="2009"/>
  </r>
  <r>
    <d v="2009-05-22T00:00:00"/>
    <n v="2067.0827537759133"/>
    <n v="1324.7047909055441"/>
    <n v="200.72289279800515"/>
    <n v="3592.5104374794623"/>
    <n v="814"/>
    <x v="116"/>
    <n v="5"/>
    <n v="2"/>
    <n v="2009"/>
  </r>
  <r>
    <d v="2009-05-23T00:00:00"/>
    <n v="2083.9511609816736"/>
    <n v="1412.2097037989354"/>
    <n v="201.01913264939026"/>
    <n v="3697.1799974299993"/>
    <n v="815"/>
    <x v="116"/>
    <n v="5"/>
    <n v="2"/>
    <n v="2009"/>
  </r>
  <r>
    <d v="2009-05-24T00:00:00"/>
    <n v="2109.2333731997282"/>
    <n v="1433.4330756082463"/>
    <n v="200.81878989439036"/>
    <n v="3743.4852387023648"/>
    <n v="816"/>
    <x v="116"/>
    <n v="5"/>
    <n v="2"/>
    <n v="2009"/>
  </r>
  <r>
    <d v="2009-05-25T00:00:00"/>
    <n v="2122.7132263299554"/>
    <n v="1400.3421559001497"/>
    <n v="201.15259040481169"/>
    <n v="3724.207972634917"/>
    <n v="817"/>
    <x v="116"/>
    <n v="5"/>
    <n v="2"/>
    <n v="2009"/>
  </r>
  <r>
    <d v="2009-05-26T00:00:00"/>
    <n v="2117.5132963738492"/>
    <n v="1344.7062457709631"/>
    <n v="201.81221491746982"/>
    <n v="3664.0317570622819"/>
    <n v="818"/>
    <x v="116"/>
    <n v="5"/>
    <n v="2"/>
    <n v="2009"/>
  </r>
  <r>
    <d v="2009-05-27T00:00:00"/>
    <n v="2118.6195824769511"/>
    <n v="1265.6070123293416"/>
    <n v="202.00550405237536"/>
    <n v="3586.232098858668"/>
    <n v="819"/>
    <x v="116"/>
    <n v="5"/>
    <n v="2"/>
    <n v="2009"/>
  </r>
  <r>
    <d v="2009-05-28T00:00:00"/>
    <n v="2120.0404325955733"/>
    <n v="1380.801285883774"/>
    <n v="202.45845861060528"/>
    <n v="3703.3001770899523"/>
    <n v="820"/>
    <x v="117"/>
    <n v="5"/>
    <n v="2"/>
    <n v="2009"/>
  </r>
  <r>
    <d v="2009-05-29T00:00:00"/>
    <n v="2130.4168012917589"/>
    <n v="1415.860944018217"/>
    <n v="202.71184738874922"/>
    <n v="3748.9895926987256"/>
    <n v="821"/>
    <x v="117"/>
    <n v="5"/>
    <n v="2"/>
    <n v="2009"/>
  </r>
  <r>
    <d v="2009-05-30T00:00:00"/>
    <n v="2128.1990938673721"/>
    <n v="1175.4160879904248"/>
    <n v="203.19203054965845"/>
    <n v="3506.8072124074552"/>
    <n v="822"/>
    <x v="117"/>
    <n v="5"/>
    <n v="2"/>
    <n v="2009"/>
  </r>
  <r>
    <d v="2009-05-31T00:00:00"/>
    <n v="2143.7213643207319"/>
    <n v="1357.8418855263294"/>
    <n v="203.70722453294451"/>
    <n v="3705.2704743800059"/>
    <n v="823"/>
    <x v="117"/>
    <n v="5"/>
    <n v="2"/>
    <n v="2009"/>
  </r>
  <r>
    <d v="2009-06-01T00:00:00"/>
    <n v="2155.4484789956182"/>
    <n v="1446.9465850037077"/>
    <n v="203.79576899033304"/>
    <n v="3806.1908329896587"/>
    <n v="824"/>
    <x v="117"/>
    <n v="6"/>
    <n v="2"/>
    <n v="2009"/>
  </r>
  <r>
    <d v="2009-06-02T00:00:00"/>
    <n v="2152.8541261384185"/>
    <n v="1305.4891122731724"/>
    <n v="203.90095245292287"/>
    <n v="3662.2441908645137"/>
    <n v="825"/>
    <x v="117"/>
    <n v="6"/>
    <n v="2"/>
    <n v="2009"/>
  </r>
  <r>
    <d v="2009-06-03T00:00:00"/>
    <n v="2161.980488634932"/>
    <n v="1231.1927844684585"/>
    <n v="204.32346220443728"/>
    <n v="3597.4967353078282"/>
    <n v="826"/>
    <x v="117"/>
    <n v="6"/>
    <n v="2"/>
    <n v="2009"/>
  </r>
  <r>
    <d v="2009-06-04T00:00:00"/>
    <n v="2180.9948255979534"/>
    <n v="1282.3209714636814"/>
    <n v="204.41793665547752"/>
    <n v="3667.7337337171125"/>
    <n v="827"/>
    <x v="118"/>
    <n v="6"/>
    <n v="2"/>
    <n v="2009"/>
  </r>
  <r>
    <d v="2009-06-05T00:00:00"/>
    <n v="2170.9872838640595"/>
    <n v="1413.8991266010853"/>
    <n v="204.88337829790183"/>
    <n v="3789.7697887630466"/>
    <n v="828"/>
    <x v="118"/>
    <n v="6"/>
    <n v="2"/>
    <n v="2009"/>
  </r>
  <r>
    <d v="2009-06-06T00:00:00"/>
    <n v="2197.5578181053588"/>
    <n v="1274.8503115006783"/>
    <n v="204.93371158508236"/>
    <n v="3677.3418411911193"/>
    <n v="829"/>
    <x v="118"/>
    <n v="6"/>
    <n v="2"/>
    <n v="2009"/>
  </r>
  <r>
    <d v="2009-06-07T00:00:00"/>
    <n v="2209.4285178534278"/>
    <n v="1304.8205306926409"/>
    <n v="205.20214939952126"/>
    <n v="3719.4511979455897"/>
    <n v="830"/>
    <x v="118"/>
    <n v="6"/>
    <n v="2"/>
    <n v="2009"/>
  </r>
  <r>
    <d v="2009-06-08T00:00:00"/>
    <n v="2207.3598812357413"/>
    <n v="1123.3492462752886"/>
    <n v="204.79971734361197"/>
    <n v="3535.5088448546417"/>
    <n v="831"/>
    <x v="118"/>
    <n v="6"/>
    <n v="2"/>
    <n v="2009"/>
  </r>
  <r>
    <d v="2009-06-09T00:00:00"/>
    <n v="2221.032162864808"/>
    <n v="1198.6805288690905"/>
    <n v="205.03560603807233"/>
    <n v="3624.7482977719706"/>
    <n v="832"/>
    <x v="118"/>
    <n v="6"/>
    <n v="2"/>
    <n v="2009"/>
  </r>
  <r>
    <d v="2009-06-10T00:00:00"/>
    <n v="2211.4496156035652"/>
    <n v="1083.6671169200376"/>
    <n v="205.16693637678242"/>
    <n v="3500.2836689003852"/>
    <n v="833"/>
    <x v="118"/>
    <n v="6"/>
    <n v="2"/>
    <n v="2009"/>
  </r>
  <r>
    <d v="2009-06-11T00:00:00"/>
    <n v="2215.3188886484777"/>
    <n v="1226.4841223063131"/>
    <n v="205.15800228747017"/>
    <n v="3646.9610132422608"/>
    <n v="834"/>
    <x v="119"/>
    <n v="6"/>
    <n v="2"/>
    <n v="2009"/>
  </r>
  <r>
    <d v="2009-06-12T00:00:00"/>
    <n v="2212.3619819692876"/>
    <n v="1368.7553941441706"/>
    <n v="204.86912201956432"/>
    <n v="3785.9864981330225"/>
    <n v="835"/>
    <x v="119"/>
    <n v="6"/>
    <n v="2"/>
    <n v="2009"/>
  </r>
  <r>
    <d v="2009-06-13T00:00:00"/>
    <n v="2207.9098882020007"/>
    <n v="1262.0135626955107"/>
    <n v="204.76916788426811"/>
    <n v="3674.6926187817794"/>
    <n v="836"/>
    <x v="119"/>
    <n v="6"/>
    <n v="2"/>
    <n v="2009"/>
  </r>
  <r>
    <d v="2009-06-14T00:00:00"/>
    <n v="2216.0847287641855"/>
    <n v="1266.1016350071027"/>
    <n v="204.83751723277288"/>
    <n v="3687.023881004061"/>
    <n v="837"/>
    <x v="119"/>
    <n v="6"/>
    <n v="2"/>
    <n v="2009"/>
  </r>
  <r>
    <d v="2009-06-15T00:00:00"/>
    <n v="2227.6211043719363"/>
    <n v="1160.8239375374289"/>
    <n v="204.95084536959601"/>
    <n v="3593.3958872789617"/>
    <n v="838"/>
    <x v="119"/>
    <n v="6"/>
    <n v="2"/>
    <n v="2009"/>
  </r>
  <r>
    <d v="2009-06-16T00:00:00"/>
    <n v="2239.6522124137978"/>
    <n v="1111.3902601137488"/>
    <n v="204.86416895539125"/>
    <n v="3555.9066414829376"/>
    <n v="839"/>
    <x v="119"/>
    <n v="6"/>
    <n v="2"/>
    <n v="2009"/>
  </r>
  <r>
    <d v="2009-06-17T00:00:00"/>
    <n v="2250.4395402183609"/>
    <n v="1164.3984349822795"/>
    <n v="204.47510548494216"/>
    <n v="3619.3130806855825"/>
    <n v="840"/>
    <x v="119"/>
    <n v="6"/>
    <n v="2"/>
    <n v="2009"/>
  </r>
  <r>
    <d v="2009-06-18T00:00:00"/>
    <n v="2245.290673313606"/>
    <n v="1245.2746875746543"/>
    <n v="204.5940420117314"/>
    <n v="3695.1594028999916"/>
    <n v="841"/>
    <x v="120"/>
    <n v="6"/>
    <n v="2"/>
    <n v="2009"/>
  </r>
  <r>
    <d v="2009-06-19T00:00:00"/>
    <n v="2245.1210464335027"/>
    <n v="1144.9295799244928"/>
    <n v="204.29500611801271"/>
    <n v="3594.3456324760082"/>
    <n v="842"/>
    <x v="120"/>
    <n v="6"/>
    <n v="2"/>
    <n v="2009"/>
  </r>
  <r>
    <d v="2009-06-20T00:00:00"/>
    <n v="2257.0766316800891"/>
    <n v="1045.7657923883571"/>
    <n v="204.42542427095918"/>
    <n v="3507.2678483394056"/>
    <n v="843"/>
    <x v="120"/>
    <n v="6"/>
    <n v="2"/>
    <n v="2009"/>
  </r>
  <r>
    <d v="2009-06-21T00:00:00"/>
    <n v="2265.3966973912534"/>
    <n v="1255.7890019165479"/>
    <n v="204.07608491779183"/>
    <n v="3725.2617842255931"/>
    <n v="844"/>
    <x v="120"/>
    <n v="6"/>
    <n v="2"/>
    <n v="2009"/>
  </r>
  <r>
    <d v="2009-06-22T00:00:00"/>
    <n v="2282.2134310729721"/>
    <n v="1096.1663190009235"/>
    <n v="204.2024861833244"/>
    <n v="3582.5822362572198"/>
    <n v="845"/>
    <x v="120"/>
    <n v="6"/>
    <n v="2"/>
    <n v="2009"/>
  </r>
  <r>
    <d v="2009-06-23T00:00:00"/>
    <n v="2267.8427644227204"/>
    <n v="818.94855286815095"/>
    <n v="204.53028395469258"/>
    <n v="3291.3216012455637"/>
    <n v="846"/>
    <x v="120"/>
    <n v="6"/>
    <n v="2"/>
    <n v="2009"/>
  </r>
  <r>
    <d v="2009-06-24T00:00:00"/>
    <n v="2263.3622332482137"/>
    <n v="1124.4863186967546"/>
    <n v="204.44370326772631"/>
    <n v="3592.2922552126947"/>
    <n v="847"/>
    <x v="120"/>
    <n v="6"/>
    <n v="2"/>
    <n v="2009"/>
  </r>
  <r>
    <d v="2009-06-25T00:00:00"/>
    <n v="2265.5634215826976"/>
    <n v="1231.4181960204633"/>
    <n v="204.52348644715295"/>
    <n v="3701.505104050314"/>
    <n v="848"/>
    <x v="121"/>
    <n v="6"/>
    <n v="2"/>
    <n v="2009"/>
  </r>
  <r>
    <d v="2009-06-26T00:00:00"/>
    <n v="2286.6400604225764"/>
    <n v="984.91988204405322"/>
    <n v="204.62639681839394"/>
    <n v="3476.1863392850237"/>
    <n v="849"/>
    <x v="121"/>
    <n v="6"/>
    <n v="2"/>
    <n v="2009"/>
  </r>
  <r>
    <d v="2009-06-27T00:00:00"/>
    <n v="2289.9708332582318"/>
    <n v="1284.2953343486874"/>
    <n v="204.30687662218577"/>
    <n v="3778.5730442291051"/>
    <n v="850"/>
    <x v="121"/>
    <n v="6"/>
    <n v="2"/>
    <n v="2009"/>
  </r>
  <r>
    <d v="2009-06-28T00:00:00"/>
    <n v="2310.7815468969775"/>
    <n v="1168.3561786662426"/>
    <n v="204.59732508963569"/>
    <n v="3683.735050652856"/>
    <n v="851"/>
    <x v="121"/>
    <n v="6"/>
    <n v="2"/>
    <n v="2009"/>
  </r>
  <r>
    <d v="2009-06-29T00:00:00"/>
    <n v="2324.0390405997568"/>
    <n v="1176.6286661176268"/>
    <n v="204.8803889683073"/>
    <n v="3705.5480956856909"/>
    <n v="852"/>
    <x v="121"/>
    <n v="6"/>
    <n v="2"/>
    <n v="2009"/>
  </r>
  <r>
    <d v="2009-06-30T00:00:00"/>
    <n v="2311.3459095183894"/>
    <n v="1235.0179094276509"/>
    <n v="204.90865473887033"/>
    <n v="3751.2724736849104"/>
    <n v="853"/>
    <x v="121"/>
    <n v="6"/>
    <n v="2"/>
    <n v="2009"/>
  </r>
  <r>
    <d v="2009-07-01T00:00:00"/>
    <n v="2317.0320222950722"/>
    <n v="1053.4041625983127"/>
    <n v="204.8391115379377"/>
    <n v="3575.2752964313227"/>
    <n v="854"/>
    <x v="121"/>
    <n v="7"/>
    <n v="3"/>
    <n v="2009"/>
  </r>
  <r>
    <d v="2009-07-02T00:00:00"/>
    <n v="2323.4318783669705"/>
    <n v="1197.2401550432514"/>
    <n v="204.68745913278431"/>
    <n v="3725.3594925430061"/>
    <n v="855"/>
    <x v="122"/>
    <n v="7"/>
    <n v="3"/>
    <n v="2009"/>
  </r>
  <r>
    <d v="2009-07-03T00:00:00"/>
    <n v="2307.2891227709279"/>
    <n v="1126.4723473297345"/>
    <n v="204.57657131589002"/>
    <n v="3638.3380414165522"/>
    <n v="856"/>
    <x v="122"/>
    <n v="7"/>
    <n v="3"/>
    <n v="2009"/>
  </r>
  <r>
    <d v="2009-07-04T00:00:00"/>
    <n v="2304.9607876377363"/>
    <n v="1098.7840485464542"/>
    <n v="204.85858745451347"/>
    <n v="3608.603423638704"/>
    <n v="857"/>
    <x v="122"/>
    <n v="7"/>
    <n v="3"/>
    <n v="2009"/>
  </r>
  <r>
    <d v="2009-07-05T00:00:00"/>
    <n v="2307.6976172976788"/>
    <n v="1128.6177278237369"/>
    <n v="204.50379593618348"/>
    <n v="3640.8191410575992"/>
    <n v="858"/>
    <x v="122"/>
    <n v="7"/>
    <n v="3"/>
    <n v="2009"/>
  </r>
  <r>
    <d v="2009-07-06T00:00:00"/>
    <n v="2322.7289386645366"/>
    <n v="1137.2050637515217"/>
    <n v="204.12265109992182"/>
    <n v="3664.0566535159801"/>
    <n v="859"/>
    <x v="122"/>
    <n v="7"/>
    <n v="3"/>
    <n v="2009"/>
  </r>
  <r>
    <d v="2009-07-07T00:00:00"/>
    <n v="2334.6550408460653"/>
    <n v="1105.5729880574895"/>
    <n v="204.25585130344754"/>
    <n v="3644.4838802070021"/>
    <n v="860"/>
    <x v="122"/>
    <n v="7"/>
    <n v="3"/>
    <n v="2009"/>
  </r>
  <r>
    <d v="2009-07-08T00:00:00"/>
    <n v="2318.774937861192"/>
    <n v="1124.9541480185267"/>
    <n v="203.93627608438692"/>
    <n v="3647.6653619641056"/>
    <n v="861"/>
    <x v="122"/>
    <n v="7"/>
    <n v="3"/>
    <n v="2009"/>
  </r>
  <r>
    <d v="2009-07-09T00:00:00"/>
    <n v="2327.4522200157398"/>
    <n v="1221.2882003402501"/>
    <n v="203.56495855977832"/>
    <n v="3752.3053789157684"/>
    <n v="862"/>
    <x v="123"/>
    <n v="7"/>
    <n v="3"/>
    <n v="2009"/>
  </r>
  <r>
    <d v="2009-07-10T00:00:00"/>
    <n v="2332.5069679403823"/>
    <n v="1026.4362184273059"/>
    <n v="203.51172274014664"/>
    <n v="3562.4549091078347"/>
    <n v="863"/>
    <x v="123"/>
    <n v="7"/>
    <n v="3"/>
    <n v="2009"/>
  </r>
  <r>
    <d v="2009-07-11T00:00:00"/>
    <n v="2339.7781718522583"/>
    <n v="1172.1059854901637"/>
    <n v="203.19712822168887"/>
    <n v="3715.0812855641107"/>
    <n v="864"/>
    <x v="123"/>
    <n v="7"/>
    <n v="3"/>
    <n v="2009"/>
  </r>
  <r>
    <d v="2009-07-12T00:00:00"/>
    <n v="2365.9505605619647"/>
    <n v="996.52604836737021"/>
    <n v="202.72424908822958"/>
    <n v="3565.2008580175643"/>
    <n v="865"/>
    <x v="123"/>
    <n v="7"/>
    <n v="3"/>
    <n v="2009"/>
  </r>
  <r>
    <d v="2009-07-13T00:00:00"/>
    <n v="2363.822404565668"/>
    <n v="1121.5218724690867"/>
    <n v="202.48542610350231"/>
    <n v="3687.8297031382572"/>
    <n v="866"/>
    <x v="123"/>
    <n v="7"/>
    <n v="3"/>
    <n v="2009"/>
  </r>
  <r>
    <d v="2009-07-14T00:00:00"/>
    <n v="2372.8920151443272"/>
    <n v="1139.123549739486"/>
    <n v="201.6738106989142"/>
    <n v="3713.6893755827273"/>
    <n v="867"/>
    <x v="123"/>
    <n v="7"/>
    <n v="3"/>
    <n v="2009"/>
  </r>
  <r>
    <d v="2009-07-15T00:00:00"/>
    <n v="2389.0047449778094"/>
    <n v="1173.4953556841911"/>
    <n v="201.73839007064257"/>
    <n v="3764.2384907326432"/>
    <n v="868"/>
    <x v="123"/>
    <n v="7"/>
    <n v="3"/>
    <n v="2009"/>
  </r>
  <r>
    <d v="2009-07-16T00:00:00"/>
    <n v="2379.125697213186"/>
    <n v="1194.7354493778814"/>
    <n v="200.9086454990493"/>
    <n v="3774.7697920901164"/>
    <n v="869"/>
    <x v="124"/>
    <n v="7"/>
    <n v="3"/>
    <n v="2009"/>
  </r>
  <r>
    <d v="2009-07-17T00:00:00"/>
    <n v="2371.6082838945849"/>
    <n v="905.8304788115754"/>
    <n v="200.84022892647891"/>
    <n v="3478.2789916326396"/>
    <n v="870"/>
    <x v="124"/>
    <n v="7"/>
    <n v="3"/>
    <n v="2009"/>
  </r>
  <r>
    <d v="2009-07-18T00:00:00"/>
    <n v="2377.0250596159503"/>
    <n v="1229.115757931419"/>
    <n v="200.39930782853307"/>
    <n v="3806.5401253759023"/>
    <n v="871"/>
    <x v="124"/>
    <n v="7"/>
    <n v="3"/>
    <n v="2009"/>
  </r>
  <r>
    <d v="2009-07-19T00:00:00"/>
    <n v="2379.5134416177898"/>
    <n v="1236.1867483034307"/>
    <n v="200.56214820947727"/>
    <n v="3816.2623381306976"/>
    <n v="872"/>
    <x v="124"/>
    <n v="7"/>
    <n v="3"/>
    <n v="2009"/>
  </r>
  <r>
    <d v="2009-07-20T00:00:00"/>
    <n v="2374.9718114586881"/>
    <n v="1018.4074912294542"/>
    <n v="200.0286815209285"/>
    <n v="3593.4079842090705"/>
    <n v="873"/>
    <x v="124"/>
    <n v="7"/>
    <n v="3"/>
    <n v="2009"/>
  </r>
  <r>
    <d v="2009-07-21T00:00:00"/>
    <n v="2363.5472611279947"/>
    <n v="1084.1158529660997"/>
    <n v="200.00156274367822"/>
    <n v="3647.6646768377727"/>
    <n v="874"/>
    <x v="124"/>
    <n v="7"/>
    <n v="3"/>
    <n v="2009"/>
  </r>
  <r>
    <d v="2009-07-22T00:00:00"/>
    <n v="2353.7512000979214"/>
    <n v="1104.612769868402"/>
    <n v="199.93909695912876"/>
    <n v="3658.3030669254522"/>
    <n v="875"/>
    <x v="124"/>
    <n v="7"/>
    <n v="3"/>
    <n v="2009"/>
  </r>
  <r>
    <d v="2009-07-23T00:00:00"/>
    <n v="2349.8656996921509"/>
    <n v="1115.0344716083705"/>
    <n v="199.61931857179565"/>
    <n v="3664.5194898723171"/>
    <n v="876"/>
    <x v="125"/>
    <n v="7"/>
    <n v="3"/>
    <n v="2009"/>
  </r>
  <r>
    <d v="2009-07-24T00:00:00"/>
    <n v="2338.6380648801514"/>
    <n v="1097.2211989152979"/>
    <n v="199.61482845538407"/>
    <n v="3635.4740922508336"/>
    <n v="877"/>
    <x v="125"/>
    <n v="7"/>
    <n v="3"/>
    <n v="2009"/>
  </r>
  <r>
    <d v="2009-07-25T00:00:00"/>
    <n v="2325.4915928600376"/>
    <n v="1075.8912248582142"/>
    <n v="199.50272358474967"/>
    <n v="3600.8855413030014"/>
    <n v="878"/>
    <x v="125"/>
    <n v="7"/>
    <n v="3"/>
    <n v="2009"/>
  </r>
  <r>
    <d v="2009-07-26T00:00:00"/>
    <n v="2338.0955738469665"/>
    <n v="1155.7525796946006"/>
    <n v="199.52018019578597"/>
    <n v="3693.3683337373532"/>
    <n v="879"/>
    <x v="125"/>
    <n v="7"/>
    <n v="3"/>
    <n v="2009"/>
  </r>
  <r>
    <d v="2009-07-27T00:00:00"/>
    <n v="2332.9084913685556"/>
    <n v="1102.4350616766712"/>
    <n v="199.04786414726081"/>
    <n v="3634.391417192488"/>
    <n v="880"/>
    <x v="125"/>
    <n v="7"/>
    <n v="3"/>
    <n v="2009"/>
  </r>
  <r>
    <d v="2009-07-28T00:00:00"/>
    <n v="2345.840107024067"/>
    <n v="1255.3671985407314"/>
    <n v="199.40007874926471"/>
    <n v="3800.607384314063"/>
    <n v="881"/>
    <x v="125"/>
    <n v="7"/>
    <n v="3"/>
    <n v="2009"/>
  </r>
  <r>
    <d v="2009-07-29T00:00:00"/>
    <n v="2341.8350937289033"/>
    <n v="985.80674623294567"/>
    <n v="199.30932893671675"/>
    <n v="3526.9511688985654"/>
    <n v="882"/>
    <x v="125"/>
    <n v="7"/>
    <n v="3"/>
    <n v="2009"/>
  </r>
  <r>
    <d v="2009-07-30T00:00:00"/>
    <n v="2353.4269330304414"/>
    <n v="1184.1328838454606"/>
    <n v="199.54469906768082"/>
    <n v="3737.104515943583"/>
    <n v="883"/>
    <x v="126"/>
    <n v="7"/>
    <n v="3"/>
    <n v="2009"/>
  </r>
  <r>
    <d v="2009-07-31T00:00:00"/>
    <n v="2358.6457465160074"/>
    <n v="1108.1652510275803"/>
    <n v="199.30897182379124"/>
    <n v="3666.1199693673789"/>
    <n v="884"/>
    <x v="126"/>
    <n v="7"/>
    <n v="3"/>
    <n v="2009"/>
  </r>
  <r>
    <d v="2009-08-01T00:00:00"/>
    <n v="2365.7205896422743"/>
    <n v="1031.9873462739392"/>
    <n v="199.32790495498909"/>
    <n v="3597.0358408712027"/>
    <n v="885"/>
    <x v="126"/>
    <n v="8"/>
    <n v="3"/>
    <n v="2009"/>
  </r>
  <r>
    <d v="2009-08-02T00:00:00"/>
    <n v="2375.9195476270115"/>
    <n v="1064.1183094930539"/>
    <n v="199.46220649119672"/>
    <n v="3639.5000636112622"/>
    <n v="886"/>
    <x v="126"/>
    <n v="8"/>
    <n v="3"/>
    <n v="2009"/>
  </r>
  <r>
    <d v="2009-08-03T00:00:00"/>
    <n v="2393.7558883954543"/>
    <n v="1130.0532027728054"/>
    <n v="199.09648967636312"/>
    <n v="3722.9055808446228"/>
    <n v="887"/>
    <x v="126"/>
    <n v="8"/>
    <n v="3"/>
    <n v="2009"/>
  </r>
  <r>
    <d v="2009-08-04T00:00:00"/>
    <n v="2389.7205779787323"/>
    <n v="861.62049967097278"/>
    <n v="199.53183681816486"/>
    <n v="3450.8729144678696"/>
    <n v="888"/>
    <x v="126"/>
    <n v="8"/>
    <n v="3"/>
    <n v="2009"/>
  </r>
  <r>
    <d v="2009-08-05T00:00:00"/>
    <n v="2393.3072436230223"/>
    <n v="1125.2012075453888"/>
    <n v="199.30907455466394"/>
    <n v="3717.8175257230746"/>
    <n v="889"/>
    <x v="126"/>
    <n v="8"/>
    <n v="3"/>
    <n v="2009"/>
  </r>
  <r>
    <d v="2009-08-06T00:00:00"/>
    <n v="2381.8675693209489"/>
    <n v="1142.397681052799"/>
    <n v="199.4230937280829"/>
    <n v="3723.6883441018308"/>
    <n v="890"/>
    <x v="127"/>
    <n v="8"/>
    <n v="3"/>
    <n v="2009"/>
  </r>
  <r>
    <d v="2009-08-07T00:00:00"/>
    <n v="2369.2907449300378"/>
    <n v="1094.997668046786"/>
    <n v="198.86412126166363"/>
    <n v="3663.1525342384871"/>
    <n v="891"/>
    <x v="127"/>
    <n v="8"/>
    <n v="3"/>
    <n v="2009"/>
  </r>
  <r>
    <d v="2009-08-08T00:00:00"/>
    <n v="2382.7245124987221"/>
    <n v="1108.5177635601531"/>
    <n v="198.85893605390186"/>
    <n v="3690.1012121127769"/>
    <n v="892"/>
    <x v="127"/>
    <n v="8"/>
    <n v="3"/>
    <n v="2009"/>
  </r>
  <r>
    <d v="2009-08-09T00:00:00"/>
    <n v="2402.785785841183"/>
    <n v="1206.2904919238399"/>
    <n v="198.59161090060769"/>
    <n v="3807.6678886656305"/>
    <n v="893"/>
    <x v="127"/>
    <n v="8"/>
    <n v="3"/>
    <n v="2009"/>
  </r>
  <r>
    <d v="2009-08-10T00:00:00"/>
    <n v="2404.3016817967009"/>
    <n v="1122.6517744866223"/>
    <n v="198.98062901844429"/>
    <n v="3725.9340853017675"/>
    <n v="894"/>
    <x v="127"/>
    <n v="8"/>
    <n v="3"/>
    <n v="2009"/>
  </r>
  <r>
    <d v="2009-08-11T00:00:00"/>
    <n v="2418.8785057184436"/>
    <n v="1267.0489380708702"/>
    <n v="198.66197618927384"/>
    <n v="3884.5894199785876"/>
    <n v="895"/>
    <x v="127"/>
    <n v="8"/>
    <n v="3"/>
    <n v="2009"/>
  </r>
  <r>
    <d v="2009-08-12T00:00:00"/>
    <n v="2415.4283253937283"/>
    <n v="1118.4268486144958"/>
    <n v="198.25431414653806"/>
    <n v="3732.1094881547619"/>
    <n v="896"/>
    <x v="127"/>
    <n v="8"/>
    <n v="3"/>
    <n v="2009"/>
  </r>
  <r>
    <d v="2009-08-13T00:00:00"/>
    <n v="2416.7231280731157"/>
    <n v="1156.6097085099314"/>
    <n v="198.26911699865681"/>
    <n v="3771.601953581704"/>
    <n v="897"/>
    <x v="128"/>
    <n v="8"/>
    <n v="3"/>
    <n v="2009"/>
  </r>
  <r>
    <d v="2009-08-14T00:00:00"/>
    <n v="2433.5017118403753"/>
    <n v="1234.8416137946415"/>
    <n v="197.9503627547177"/>
    <n v="3866.2936883897346"/>
    <n v="898"/>
    <x v="128"/>
    <n v="8"/>
    <n v="3"/>
    <n v="2009"/>
  </r>
  <r>
    <d v="2009-08-15T00:00:00"/>
    <n v="2424.3979973059036"/>
    <n v="1094.6661630223828"/>
    <n v="198.08067729709666"/>
    <n v="3717.1448376253834"/>
    <n v="899"/>
    <x v="128"/>
    <n v="8"/>
    <n v="3"/>
    <n v="2009"/>
  </r>
  <r>
    <d v="2009-08-16T00:00:00"/>
    <n v="2450.2565651452378"/>
    <n v="1173.9100496555425"/>
    <n v="197.72379992980646"/>
    <n v="3821.8904147305866"/>
    <n v="900"/>
    <x v="128"/>
    <n v="8"/>
    <n v="3"/>
    <n v="2009"/>
  </r>
  <r>
    <d v="2009-08-17T00:00:00"/>
    <n v="2456.5526217289462"/>
    <n v="1482.705911247323"/>
    <n v="198.02164891523623"/>
    <n v="4137.280181891505"/>
    <n v="901"/>
    <x v="128"/>
    <n v="8"/>
    <n v="3"/>
    <n v="2009"/>
  </r>
  <r>
    <d v="2009-08-18T00:00:00"/>
    <n v="2458.5747226239932"/>
    <n v="1150.34036330102"/>
    <n v="197.76087529474952"/>
    <n v="3806.6759612197625"/>
    <n v="902"/>
    <x v="128"/>
    <n v="8"/>
    <n v="3"/>
    <n v="2009"/>
  </r>
  <r>
    <d v="2009-08-19T00:00:00"/>
    <n v="2447.0718429868557"/>
    <n v="1302.4041576030847"/>
    <n v="197.75384725522082"/>
    <n v="3947.2298478451617"/>
    <n v="903"/>
    <x v="128"/>
    <n v="8"/>
    <n v="3"/>
    <n v="2009"/>
  </r>
  <r>
    <d v="2009-08-20T00:00:00"/>
    <n v="2425.9425508592112"/>
    <n v="1102.031830678995"/>
    <n v="197.82163520653393"/>
    <n v="3725.79601674474"/>
    <n v="904"/>
    <x v="129"/>
    <n v="8"/>
    <n v="3"/>
    <n v="2009"/>
  </r>
  <r>
    <d v="2009-08-21T00:00:00"/>
    <n v="2426.780275615441"/>
    <n v="1239.4596868177762"/>
    <n v="197.90855545087362"/>
    <n v="3864.1485178840912"/>
    <n v="905"/>
    <x v="129"/>
    <n v="8"/>
    <n v="3"/>
    <n v="2009"/>
  </r>
  <r>
    <d v="2009-08-22T00:00:00"/>
    <n v="2404.4613964050614"/>
    <n v="1102.1856958550673"/>
    <n v="197.78568204666342"/>
    <n v="3704.432774306792"/>
    <n v="906"/>
    <x v="129"/>
    <n v="8"/>
    <n v="3"/>
    <n v="2009"/>
  </r>
  <r>
    <d v="2009-08-23T00:00:00"/>
    <n v="2400.2412708187003"/>
    <n v="1126.5930810387763"/>
    <n v="198.43570270848858"/>
    <n v="3725.270054565965"/>
    <n v="907"/>
    <x v="129"/>
    <n v="8"/>
    <n v="3"/>
    <n v="2009"/>
  </r>
  <r>
    <d v="2009-08-24T00:00:00"/>
    <n v="2415.8960577246139"/>
    <n v="1147.6223310249666"/>
    <n v="197.88321126053319"/>
    <n v="3761.4016000101137"/>
    <n v="908"/>
    <x v="129"/>
    <n v="8"/>
    <n v="3"/>
    <n v="2009"/>
  </r>
  <r>
    <d v="2009-08-25T00:00:00"/>
    <n v="2417.6928060997434"/>
    <n v="1012.3514964279509"/>
    <n v="198.09321044853945"/>
    <n v="3628.1375129762341"/>
    <n v="909"/>
    <x v="129"/>
    <n v="8"/>
    <n v="3"/>
    <n v="2009"/>
  </r>
  <r>
    <d v="2009-08-26T00:00:00"/>
    <n v="2405.1269019203901"/>
    <n v="1073.4194808994137"/>
    <n v="198.39643931358952"/>
    <n v="3676.9428221333928"/>
    <n v="910"/>
    <x v="129"/>
    <n v="8"/>
    <n v="3"/>
    <n v="2009"/>
  </r>
  <r>
    <d v="2009-08-27T00:00:00"/>
    <n v="2408.0461811901487"/>
    <n v="1177.0630664274588"/>
    <n v="198.55099686103645"/>
    <n v="3783.6602444786436"/>
    <n v="911"/>
    <x v="130"/>
    <n v="8"/>
    <n v="3"/>
    <n v="2009"/>
  </r>
  <r>
    <d v="2009-08-28T00:00:00"/>
    <n v="2421.0527554714126"/>
    <n v="1076.2938933700852"/>
    <n v="198.31522270568189"/>
    <n v="3695.6618715471795"/>
    <n v="912"/>
    <x v="130"/>
    <n v="8"/>
    <n v="3"/>
    <n v="2009"/>
  </r>
  <r>
    <d v="2009-08-29T00:00:00"/>
    <n v="2407.8519040777037"/>
    <n v="991.07864622127602"/>
    <n v="198.62918120466222"/>
    <n v="3597.5597315036416"/>
    <n v="913"/>
    <x v="130"/>
    <n v="8"/>
    <n v="3"/>
    <n v="2009"/>
  </r>
  <r>
    <d v="2009-08-30T00:00:00"/>
    <n v="2392.1541859044714"/>
    <n v="1030.0854017233789"/>
    <n v="198.92467763633775"/>
    <n v="3621.1642652641885"/>
    <n v="914"/>
    <x v="130"/>
    <n v="8"/>
    <n v="3"/>
    <n v="2009"/>
  </r>
  <r>
    <d v="2009-08-31T00:00:00"/>
    <n v="2388.1809490126288"/>
    <n v="998.60469397779752"/>
    <n v="199.34909670528037"/>
    <n v="3586.1347396957067"/>
    <n v="915"/>
    <x v="130"/>
    <n v="8"/>
    <n v="3"/>
    <n v="2009"/>
  </r>
  <r>
    <d v="2009-09-01T00:00:00"/>
    <n v="2390.7549873394264"/>
    <n v="999.42373233272917"/>
    <n v="198.98770442575503"/>
    <n v="3589.1664240979107"/>
    <n v="916"/>
    <x v="130"/>
    <n v="9"/>
    <n v="3"/>
    <n v="2009"/>
  </r>
  <r>
    <d v="2009-09-02T00:00:00"/>
    <n v="2393.3238888045189"/>
    <n v="1028.6067248760316"/>
    <n v="198.99808525640526"/>
    <n v="3620.9286989369562"/>
    <n v="917"/>
    <x v="130"/>
    <n v="9"/>
    <n v="3"/>
    <n v="2009"/>
  </r>
  <r>
    <d v="2009-09-03T00:00:00"/>
    <n v="2382.0222650809783"/>
    <n v="963.96485359369899"/>
    <n v="199.32711714272153"/>
    <n v="3545.3142358173986"/>
    <n v="918"/>
    <x v="131"/>
    <n v="9"/>
    <n v="3"/>
    <n v="2009"/>
  </r>
  <r>
    <d v="2009-09-04T00:00:00"/>
    <n v="2387.01480366141"/>
    <n v="976.59349637103219"/>
    <n v="199.34318849339152"/>
    <n v="3562.9514885258341"/>
    <n v="919"/>
    <x v="131"/>
    <n v="9"/>
    <n v="3"/>
    <n v="2009"/>
  </r>
  <r>
    <d v="2009-09-05T00:00:00"/>
    <n v="2382.6500735316135"/>
    <n v="896.74490458095306"/>
    <n v="199.38270465813341"/>
    <n v="3478.7776827706998"/>
    <n v="920"/>
    <x v="131"/>
    <n v="9"/>
    <n v="3"/>
    <n v="2009"/>
  </r>
  <r>
    <d v="2009-09-06T00:00:00"/>
    <n v="2376.4463858361596"/>
    <n v="1020.6246723643233"/>
    <n v="199.6159943495353"/>
    <n v="3596.6870525500185"/>
    <n v="921"/>
    <x v="131"/>
    <n v="9"/>
    <n v="3"/>
    <n v="2009"/>
  </r>
  <r>
    <d v="2009-09-07T00:00:00"/>
    <n v="2374.1218762087119"/>
    <n v="813.71482358396543"/>
    <n v="199.2380062538393"/>
    <n v="3387.0747060465164"/>
    <n v="922"/>
    <x v="131"/>
    <n v="9"/>
    <n v="3"/>
    <n v="2009"/>
  </r>
  <r>
    <d v="2009-09-08T00:00:00"/>
    <n v="2360.6445091632404"/>
    <n v="982.41193307929734"/>
    <n v="199.4160917179648"/>
    <n v="3542.4725339605025"/>
    <n v="923"/>
    <x v="131"/>
    <n v="9"/>
    <n v="3"/>
    <n v="2009"/>
  </r>
  <r>
    <d v="2009-09-09T00:00:00"/>
    <n v="2356.0884668807585"/>
    <n v="974.51094158988235"/>
    <n v="199.44208208273994"/>
    <n v="3530.0414905533808"/>
    <n v="924"/>
    <x v="131"/>
    <n v="9"/>
    <n v="3"/>
    <n v="2009"/>
  </r>
  <r>
    <d v="2009-09-10T00:00:00"/>
    <n v="2354.5893112869753"/>
    <n v="843.40897899987067"/>
    <n v="199.52549679565368"/>
    <n v="3397.5237870824994"/>
    <n v="925"/>
    <x v="132"/>
    <n v="9"/>
    <n v="3"/>
    <n v="2009"/>
  </r>
  <r>
    <d v="2009-09-11T00:00:00"/>
    <n v="2344.2522371343184"/>
    <n v="869.59790904355759"/>
    <n v="198.92927794697988"/>
    <n v="3412.7794241248557"/>
    <n v="926"/>
    <x v="132"/>
    <n v="9"/>
    <n v="3"/>
    <n v="2009"/>
  </r>
  <r>
    <d v="2009-09-12T00:00:00"/>
    <n v="2353.8415078020653"/>
    <n v="881.54600901661274"/>
    <n v="198.97444848538984"/>
    <n v="3434.3619653040678"/>
    <n v="927"/>
    <x v="132"/>
    <n v="9"/>
    <n v="3"/>
    <n v="2009"/>
  </r>
  <r>
    <d v="2009-09-13T00:00:00"/>
    <n v="2358.6147553483033"/>
    <n v="883.11273252025705"/>
    <n v="199.08949903328568"/>
    <n v="3440.8169869018461"/>
    <n v="928"/>
    <x v="132"/>
    <n v="9"/>
    <n v="3"/>
    <n v="2009"/>
  </r>
  <r>
    <d v="2009-09-14T00:00:00"/>
    <n v="2343.610091323882"/>
    <n v="879.26589891477431"/>
    <n v="198.40563133034237"/>
    <n v="3421.2816215689986"/>
    <n v="929"/>
    <x v="132"/>
    <n v="9"/>
    <n v="3"/>
    <n v="2009"/>
  </r>
  <r>
    <d v="2009-09-15T00:00:00"/>
    <n v="2322.7631047105647"/>
    <n v="849.43275756681373"/>
    <n v="197.79289267948585"/>
    <n v="3369.9887549568639"/>
    <n v="930"/>
    <x v="132"/>
    <n v="9"/>
    <n v="3"/>
    <n v="2009"/>
  </r>
  <r>
    <d v="2009-09-16T00:00:00"/>
    <n v="2320.1994890524456"/>
    <n v="971.8859838882363"/>
    <n v="198.19402998429405"/>
    <n v="3490.279502924976"/>
    <n v="931"/>
    <x v="132"/>
    <n v="9"/>
    <n v="3"/>
    <n v="2009"/>
  </r>
  <r>
    <d v="2009-09-17T00:00:00"/>
    <n v="2323.6480894861661"/>
    <n v="1094.9961154971122"/>
    <n v="198.12234938057259"/>
    <n v="3616.7665543638514"/>
    <n v="932"/>
    <x v="133"/>
    <n v="9"/>
    <n v="3"/>
    <n v="2009"/>
  </r>
  <r>
    <d v="2009-09-18T00:00:00"/>
    <n v="2324.1490848119397"/>
    <n v="905.21950463106111"/>
    <n v="197.80894385959411"/>
    <n v="3427.1775333025948"/>
    <n v="933"/>
    <x v="133"/>
    <n v="9"/>
    <n v="3"/>
    <n v="2009"/>
  </r>
  <r>
    <d v="2009-09-19T00:00:00"/>
    <n v="2324.436423170082"/>
    <n v="878.93178012219187"/>
    <n v="197.71087433635103"/>
    <n v="3401.0790776286249"/>
    <n v="934"/>
    <x v="133"/>
    <n v="9"/>
    <n v="3"/>
    <n v="2009"/>
  </r>
  <r>
    <d v="2009-09-20T00:00:00"/>
    <n v="2330.0516985631934"/>
    <n v="960.8325645210507"/>
    <n v="197.88062007356979"/>
    <n v="3488.764883157814"/>
    <n v="935"/>
    <x v="133"/>
    <n v="9"/>
    <n v="3"/>
    <n v="2009"/>
  </r>
  <r>
    <d v="2009-09-21T00:00:00"/>
    <n v="2337.9367877830068"/>
    <n v="926.54451046222118"/>
    <n v="197.59078919991887"/>
    <n v="3462.0720874451472"/>
    <n v="936"/>
    <x v="133"/>
    <n v="9"/>
    <n v="3"/>
    <n v="2009"/>
  </r>
  <r>
    <d v="2009-09-22T00:00:00"/>
    <n v="2342.6723379271275"/>
    <n v="838.77571319880644"/>
    <n v="197.32907649967842"/>
    <n v="3378.7771276256126"/>
    <n v="937"/>
    <x v="133"/>
    <n v="9"/>
    <n v="3"/>
    <n v="2009"/>
  </r>
  <r>
    <d v="2009-09-23T00:00:00"/>
    <n v="2343.6201802341579"/>
    <n v="889.06902778927076"/>
    <n v="197.4072612097425"/>
    <n v="3430.0964692331713"/>
    <n v="938"/>
    <x v="133"/>
    <n v="9"/>
    <n v="3"/>
    <n v="2009"/>
  </r>
  <r>
    <d v="2009-09-24T00:00:00"/>
    <n v="2344.8960036185181"/>
    <n v="826.34980802318432"/>
    <n v="197.63605818982717"/>
    <n v="3368.8818698315295"/>
    <n v="939"/>
    <x v="134"/>
    <n v="9"/>
    <n v="3"/>
    <n v="2009"/>
  </r>
  <r>
    <d v="2009-09-25T00:00:00"/>
    <n v="2336.0648928503374"/>
    <n v="961.24961921671297"/>
    <n v="197.46197657917884"/>
    <n v="3494.7764886462296"/>
    <n v="940"/>
    <x v="134"/>
    <n v="9"/>
    <n v="3"/>
    <n v="2009"/>
  </r>
  <r>
    <d v="2009-09-26T00:00:00"/>
    <n v="2327.4022445455448"/>
    <n v="1055.8415894495192"/>
    <n v="197.35239946215248"/>
    <n v="3580.5962334572164"/>
    <n v="941"/>
    <x v="134"/>
    <n v="9"/>
    <n v="3"/>
    <n v="2009"/>
  </r>
  <r>
    <d v="2009-09-27T00:00:00"/>
    <n v="2314.9581252120825"/>
    <n v="1088.8584164717718"/>
    <n v="197.55217515669591"/>
    <n v="3601.36871684055"/>
    <n v="942"/>
    <x v="134"/>
    <n v="9"/>
    <n v="3"/>
    <n v="2009"/>
  </r>
  <r>
    <d v="2009-09-28T00:00:00"/>
    <n v="2307.8681120036208"/>
    <n v="854.32641727798693"/>
    <n v="197.29345662168362"/>
    <n v="3359.4879859032912"/>
    <n v="943"/>
    <x v="134"/>
    <n v="9"/>
    <n v="3"/>
    <n v="2009"/>
  </r>
  <r>
    <d v="2009-09-29T00:00:00"/>
    <n v="2304.9066629435019"/>
    <n v="1110.651288456568"/>
    <n v="197.54691132060611"/>
    <n v="3613.1048627206765"/>
    <n v="944"/>
    <x v="134"/>
    <n v="9"/>
    <n v="3"/>
    <n v="2009"/>
  </r>
  <r>
    <d v="2009-09-30T00:00:00"/>
    <n v="2295.2654686398732"/>
    <n v="964.7959969785702"/>
    <n v="197.5761897619193"/>
    <n v="3457.637655380363"/>
    <n v="945"/>
    <x v="134"/>
    <n v="9"/>
    <n v="3"/>
    <n v="2009"/>
  </r>
  <r>
    <d v="2009-10-01T00:00:00"/>
    <n v="2259.1587115408402"/>
    <n v="1197.9330652981566"/>
    <n v="196.86763463435591"/>
    <n v="3653.9594114733527"/>
    <n v="946"/>
    <x v="135"/>
    <n v="10"/>
    <n v="4"/>
    <n v="2009"/>
  </r>
  <r>
    <d v="2009-10-02T00:00:00"/>
    <n v="2248.9790595077111"/>
    <n v="895.08257680882468"/>
    <n v="197.05939426282839"/>
    <n v="3341.1210305793643"/>
    <n v="947"/>
    <x v="135"/>
    <n v="10"/>
    <n v="4"/>
    <n v="2009"/>
  </r>
  <r>
    <d v="2009-10-03T00:00:00"/>
    <n v="2249.1908092722556"/>
    <n v="1121.5222049978577"/>
    <n v="196.7012745055309"/>
    <n v="3567.4142887756443"/>
    <n v="948"/>
    <x v="135"/>
    <n v="10"/>
    <n v="4"/>
    <n v="2009"/>
  </r>
  <r>
    <d v="2009-10-04T00:00:00"/>
    <n v="2255.1370292741203"/>
    <n v="965.76314026495845"/>
    <n v="196.6207583470397"/>
    <n v="3417.5209278861184"/>
    <n v="949"/>
    <x v="135"/>
    <n v="10"/>
    <n v="4"/>
    <n v="2009"/>
  </r>
  <r>
    <d v="2009-10-05T00:00:00"/>
    <n v="2258.1578863819395"/>
    <n v="1084.4669501829694"/>
    <n v="196.8125230922501"/>
    <n v="3539.437359657159"/>
    <n v="950"/>
    <x v="135"/>
    <n v="10"/>
    <n v="4"/>
    <n v="2009"/>
  </r>
  <r>
    <d v="2009-10-06T00:00:00"/>
    <n v="2276.3721368751594"/>
    <n v="1209.6052119356796"/>
    <n v="196.60419111710769"/>
    <n v="3682.5815399279468"/>
    <n v="951"/>
    <x v="135"/>
    <n v="10"/>
    <n v="4"/>
    <n v="2009"/>
  </r>
  <r>
    <d v="2009-10-07T00:00:00"/>
    <n v="2275.2699091956611"/>
    <n v="983.50852844613655"/>
    <n v="196.27043528110656"/>
    <n v="3455.0488729229041"/>
    <n v="952"/>
    <x v="135"/>
    <n v="10"/>
    <n v="4"/>
    <n v="2009"/>
  </r>
  <r>
    <d v="2009-10-08T00:00:00"/>
    <n v="2278.0395806137908"/>
    <n v="1118.0926678957112"/>
    <n v="196.0703970517595"/>
    <n v="3592.2026455612613"/>
    <n v="953"/>
    <x v="136"/>
    <n v="10"/>
    <n v="4"/>
    <n v="2009"/>
  </r>
  <r>
    <d v="2009-10-09T00:00:00"/>
    <n v="2270.721816869489"/>
    <n v="938.35318107145326"/>
    <n v="195.98277021758651"/>
    <n v="3405.0577681585287"/>
    <n v="954"/>
    <x v="136"/>
    <n v="10"/>
    <n v="4"/>
    <n v="2009"/>
  </r>
  <r>
    <d v="2009-10-10T00:00:00"/>
    <n v="2299.218284296272"/>
    <n v="959.32977283371986"/>
    <n v="195.54977105650642"/>
    <n v="3454.0978281864982"/>
    <n v="955"/>
    <x v="136"/>
    <n v="10"/>
    <n v="4"/>
    <n v="2009"/>
  </r>
  <r>
    <d v="2009-10-11T00:00:00"/>
    <n v="2286.9343666045261"/>
    <n v="1010.2274771564283"/>
    <n v="195.35183394848161"/>
    <n v="3492.5136777094363"/>
    <n v="956"/>
    <x v="136"/>
    <n v="10"/>
    <n v="4"/>
    <n v="2009"/>
  </r>
  <r>
    <d v="2009-10-12T00:00:00"/>
    <n v="2284.7995434807917"/>
    <n v="1077.4842062688913"/>
    <n v="195.27225340122843"/>
    <n v="3557.5560031509112"/>
    <n v="957"/>
    <x v="136"/>
    <n v="10"/>
    <n v="4"/>
    <n v="2009"/>
  </r>
  <r>
    <d v="2009-10-13T00:00:00"/>
    <n v="2274.7159078297436"/>
    <n v="1024.3655060815197"/>
    <n v="194.76041805197735"/>
    <n v="3493.841831963241"/>
    <n v="958"/>
    <x v="136"/>
    <n v="10"/>
    <n v="4"/>
    <n v="2009"/>
  </r>
  <r>
    <d v="2009-10-14T00:00:00"/>
    <n v="2281.3155158621507"/>
    <n v="977.93412508834354"/>
    <n v="194.87573680678992"/>
    <n v="3454.1253777572842"/>
    <n v="959"/>
    <x v="136"/>
    <n v="10"/>
    <n v="4"/>
    <n v="2009"/>
  </r>
  <r>
    <d v="2009-10-15T00:00:00"/>
    <n v="2271.9388983443732"/>
    <n v="1081.911540411003"/>
    <n v="194.52710745258213"/>
    <n v="3548.3775462079584"/>
    <n v="960"/>
    <x v="137"/>
    <n v="10"/>
    <n v="4"/>
    <n v="2009"/>
  </r>
  <r>
    <d v="2009-10-16T00:00:00"/>
    <n v="2276.8752767310029"/>
    <n v="1101.7908896481929"/>
    <n v="194.34011144588672"/>
    <n v="3573.0062778250822"/>
    <n v="961"/>
    <x v="137"/>
    <n v="10"/>
    <n v="4"/>
    <n v="2009"/>
  </r>
  <r>
    <d v="2009-10-17T00:00:00"/>
    <n v="2288.1155485542463"/>
    <n v="1042.7255745787609"/>
    <n v="194.12685643494237"/>
    <n v="3524.9679795679499"/>
    <n v="962"/>
    <x v="137"/>
    <n v="10"/>
    <n v="4"/>
    <n v="2009"/>
  </r>
  <r>
    <d v="2009-10-18T00:00:00"/>
    <n v="2301.1050535226868"/>
    <n v="924.13274155262957"/>
    <n v="193.75637600624566"/>
    <n v="3418.9941710815619"/>
    <n v="963"/>
    <x v="137"/>
    <n v="10"/>
    <n v="4"/>
    <n v="2009"/>
  </r>
  <r>
    <d v="2009-10-19T00:00:00"/>
    <n v="2300.825906891348"/>
    <n v="1038.3561941372227"/>
    <n v="193.7083743393203"/>
    <n v="3532.8904753678912"/>
    <n v="964"/>
    <x v="137"/>
    <n v="10"/>
    <n v="4"/>
    <n v="2009"/>
  </r>
  <r>
    <d v="2009-10-20T00:00:00"/>
    <n v="2295.7777185592718"/>
    <n v="1010.0229769776943"/>
    <n v="194.12671114930822"/>
    <n v="3499.9274066862745"/>
    <n v="965"/>
    <x v="137"/>
    <n v="10"/>
    <n v="4"/>
    <n v="2009"/>
  </r>
  <r>
    <d v="2009-10-21T00:00:00"/>
    <n v="2306.1655291853776"/>
    <n v="1061.6506485038087"/>
    <n v="193.43174531654512"/>
    <n v="3561.2479230057315"/>
    <n v="966"/>
    <x v="137"/>
    <n v="10"/>
    <n v="4"/>
    <n v="2009"/>
  </r>
  <r>
    <d v="2009-10-22T00:00:00"/>
    <n v="2316.0310058411205"/>
    <n v="1004.034006847401"/>
    <n v="193.31443786161256"/>
    <n v="3513.3794505501342"/>
    <n v="967"/>
    <x v="138"/>
    <n v="10"/>
    <n v="4"/>
    <n v="2009"/>
  </r>
  <r>
    <d v="2009-10-23T00:00:00"/>
    <n v="2323.6058083408789"/>
    <n v="1032.5873249272395"/>
    <n v="193.31117987639439"/>
    <n v="3549.5043131445127"/>
    <n v="968"/>
    <x v="138"/>
    <n v="10"/>
    <n v="4"/>
    <n v="2009"/>
  </r>
  <r>
    <d v="2009-10-24T00:00:00"/>
    <n v="2316.3932052924774"/>
    <n v="933.58516654276536"/>
    <n v="193.35698511098235"/>
    <n v="3443.3353569462251"/>
    <n v="969"/>
    <x v="138"/>
    <n v="10"/>
    <n v="4"/>
    <n v="2009"/>
  </r>
  <r>
    <d v="2009-10-25T00:00:00"/>
    <n v="2295.1485726350675"/>
    <n v="1148.0623214682369"/>
    <n v="193.30177455319244"/>
    <n v="3636.5126686564968"/>
    <n v="970"/>
    <x v="138"/>
    <n v="10"/>
    <n v="4"/>
    <n v="2009"/>
  </r>
  <r>
    <d v="2009-10-26T00:00:00"/>
    <n v="2297.5670017118796"/>
    <n v="979.68974387972958"/>
    <n v="193.19196216586471"/>
    <n v="3470.448707757474"/>
    <n v="971"/>
    <x v="138"/>
    <n v="10"/>
    <n v="4"/>
    <n v="2009"/>
  </r>
  <r>
    <d v="2009-10-27T00:00:00"/>
    <n v="2304.8802841870497"/>
    <n v="1144.3028202637402"/>
    <n v="193.10369657281586"/>
    <n v="3642.2868010236057"/>
    <n v="972"/>
    <x v="138"/>
    <n v="10"/>
    <n v="4"/>
    <n v="2009"/>
  </r>
  <r>
    <d v="2009-10-28T00:00:00"/>
    <n v="2318.7712168131479"/>
    <n v="1142.9384172084758"/>
    <n v="193.28732703017889"/>
    <n v="3654.9969610518028"/>
    <n v="973"/>
    <x v="138"/>
    <n v="10"/>
    <n v="4"/>
    <n v="2009"/>
  </r>
  <r>
    <d v="2009-10-29T00:00:00"/>
    <n v="2301.8333829608478"/>
    <n v="1207.5768111453815"/>
    <n v="193.28897281255834"/>
    <n v="3702.6991669187873"/>
    <n v="974"/>
    <x v="139"/>
    <n v="10"/>
    <n v="4"/>
    <n v="2009"/>
  </r>
  <r>
    <d v="2009-10-30T00:00:00"/>
    <n v="2299.1986814780735"/>
    <n v="1055.5902405403599"/>
    <n v="193.1042971052436"/>
    <n v="3547.8932191236768"/>
    <n v="975"/>
    <x v="139"/>
    <n v="10"/>
    <n v="4"/>
    <n v="2009"/>
  </r>
  <r>
    <d v="2009-10-31T00:00:00"/>
    <n v="2289.2936525578111"/>
    <n v="1278.4212442411711"/>
    <n v="193.17130446157924"/>
    <n v="3760.8862012605618"/>
    <n v="976"/>
    <x v="139"/>
    <n v="10"/>
    <n v="4"/>
    <n v="2009"/>
  </r>
  <r>
    <d v="2009-11-01T00:00:00"/>
    <n v="2293.317308761164"/>
    <n v="1084.406377474676"/>
    <n v="193.03762022498344"/>
    <n v="3570.7613064608236"/>
    <n v="977"/>
    <x v="139"/>
    <n v="11"/>
    <n v="4"/>
    <n v="2009"/>
  </r>
  <r>
    <d v="2009-11-02T00:00:00"/>
    <n v="2313.1537590248008"/>
    <n v="1164.6790157233668"/>
    <n v="192.8802752932404"/>
    <n v="3670.7130500414078"/>
    <n v="978"/>
    <x v="139"/>
    <n v="11"/>
    <n v="4"/>
    <n v="2009"/>
  </r>
  <r>
    <d v="2009-11-03T00:00:00"/>
    <n v="2334.008806929709"/>
    <n v="1019.8955262274128"/>
    <n v="193.02819436706488"/>
    <n v="3546.9325275241868"/>
    <n v="979"/>
    <x v="139"/>
    <n v="11"/>
    <n v="4"/>
    <n v="2009"/>
  </r>
  <r>
    <d v="2009-11-04T00:00:00"/>
    <n v="2309.6602917232094"/>
    <n v="1136.738399860915"/>
    <n v="193.27668236569579"/>
    <n v="3639.6753739498199"/>
    <n v="980"/>
    <x v="139"/>
    <n v="11"/>
    <n v="4"/>
    <n v="2009"/>
  </r>
  <r>
    <d v="2009-11-05T00:00:00"/>
    <n v="2320.1738008536586"/>
    <n v="1185.7743781663407"/>
    <n v="193.16764644697756"/>
    <n v="3699.1158254669767"/>
    <n v="981"/>
    <x v="140"/>
    <n v="11"/>
    <n v="4"/>
    <n v="2009"/>
  </r>
  <r>
    <d v="2009-11-06T00:00:00"/>
    <n v="2314.6349407787243"/>
    <n v="885.13168229624034"/>
    <n v="192.89790559595318"/>
    <n v="3392.6645286709177"/>
    <n v="982"/>
    <x v="140"/>
    <n v="11"/>
    <n v="4"/>
    <n v="2009"/>
  </r>
  <r>
    <d v="2009-11-07T00:00:00"/>
    <n v="2329.0981201018503"/>
    <n v="1208.2951663433273"/>
    <n v="192.87328897873149"/>
    <n v="3730.2665754239092"/>
    <n v="983"/>
    <x v="140"/>
    <n v="11"/>
    <n v="4"/>
    <n v="2009"/>
  </r>
  <r>
    <d v="2009-11-08T00:00:00"/>
    <n v="2337.4019218724784"/>
    <n v="941.46599183609464"/>
    <n v="192.95603809169742"/>
    <n v="3471.8239518002702"/>
    <n v="984"/>
    <x v="140"/>
    <n v="11"/>
    <n v="4"/>
    <n v="2009"/>
  </r>
  <r>
    <d v="2009-11-09T00:00:00"/>
    <n v="2331.4557383527685"/>
    <n v="1058.1954860646738"/>
    <n v="192.78602069186931"/>
    <n v="3582.4372451093118"/>
    <n v="985"/>
    <x v="140"/>
    <n v="11"/>
    <n v="4"/>
    <n v="2009"/>
  </r>
  <r>
    <d v="2009-11-10T00:00:00"/>
    <n v="2332.8302386757623"/>
    <n v="1077.2261610272219"/>
    <n v="192.65907493338293"/>
    <n v="3602.7154746363667"/>
    <n v="986"/>
    <x v="140"/>
    <n v="11"/>
    <n v="4"/>
    <n v="2009"/>
  </r>
  <r>
    <d v="2009-11-11T00:00:00"/>
    <n v="2333.6214848973937"/>
    <n v="1044.6528784346406"/>
    <n v="192.63865307078001"/>
    <n v="3570.9130164028143"/>
    <n v="987"/>
    <x v="140"/>
    <n v="11"/>
    <n v="4"/>
    <n v="2009"/>
  </r>
  <r>
    <d v="2009-11-12T00:00:00"/>
    <n v="2351.5742770816423"/>
    <n v="878.79886601909732"/>
    <n v="192.57816775141566"/>
    <n v="3422.9513108521551"/>
    <n v="988"/>
    <x v="141"/>
    <n v="11"/>
    <n v="4"/>
    <n v="2009"/>
  </r>
  <r>
    <d v="2009-11-13T00:00:00"/>
    <n v="2365.6421378941168"/>
    <n v="1052.9093299549918"/>
    <n v="193.12139478102122"/>
    <n v="3611.6728626301297"/>
    <n v="989"/>
    <x v="141"/>
    <n v="11"/>
    <n v="4"/>
    <n v="2009"/>
  </r>
  <r>
    <d v="2009-11-14T00:00:00"/>
    <n v="2366.8640596435775"/>
    <n v="998.38230761423233"/>
    <n v="192.63347756458967"/>
    <n v="3557.8798448223993"/>
    <n v="990"/>
    <x v="141"/>
    <n v="11"/>
    <n v="4"/>
    <n v="2009"/>
  </r>
  <r>
    <d v="2009-11-15T00:00:00"/>
    <n v="2397.7724544160837"/>
    <n v="950.23499864372798"/>
    <n v="192.64439280685687"/>
    <n v="3540.6518458666687"/>
    <n v="991"/>
    <x v="141"/>
    <n v="11"/>
    <n v="4"/>
    <n v="2009"/>
  </r>
  <r>
    <d v="2009-11-16T00:00:00"/>
    <n v="2385.4066568344992"/>
    <n v="1113.9003333748954"/>
    <n v="192.49983355718109"/>
    <n v="3691.8068237665757"/>
    <n v="992"/>
    <x v="141"/>
    <n v="11"/>
    <n v="4"/>
    <n v="2009"/>
  </r>
  <r>
    <d v="2009-11-17T00:00:00"/>
    <n v="2365.8551149608993"/>
    <n v="942.60164704943395"/>
    <n v="192.45149205113748"/>
    <n v="3500.9082540614709"/>
    <n v="993"/>
    <x v="141"/>
    <n v="11"/>
    <n v="4"/>
    <n v="2009"/>
  </r>
  <r>
    <d v="2009-11-18T00:00:00"/>
    <n v="2358.1785241898315"/>
    <n v="978.66954773367354"/>
    <n v="192.6363685734008"/>
    <n v="3529.4844404969058"/>
    <n v="994"/>
    <x v="141"/>
    <n v="11"/>
    <n v="4"/>
    <n v="2009"/>
  </r>
  <r>
    <d v="2009-11-19T00:00:00"/>
    <n v="2377.7479946025705"/>
    <n v="943.35256002349513"/>
    <n v="192.66005371014919"/>
    <n v="3513.7606083362148"/>
    <n v="995"/>
    <x v="142"/>
    <n v="11"/>
    <n v="4"/>
    <n v="2009"/>
  </r>
  <r>
    <d v="2009-11-20T00:00:00"/>
    <n v="2370.4842954395135"/>
    <n v="925.33728989036047"/>
    <n v="192.6154199054219"/>
    <n v="3488.4370052352956"/>
    <n v="996"/>
    <x v="142"/>
    <n v="11"/>
    <n v="4"/>
    <n v="2009"/>
  </r>
  <r>
    <d v="2009-11-21T00:00:00"/>
    <n v="2368.750589977245"/>
    <n v="904.42825710396551"/>
    <n v="192.5550884633023"/>
    <n v="3465.7339355445129"/>
    <n v="997"/>
    <x v="142"/>
    <n v="11"/>
    <n v="4"/>
    <n v="2009"/>
  </r>
  <r>
    <d v="2009-11-22T00:00:00"/>
    <n v="2378.2291556925329"/>
    <n v="878.10556251077992"/>
    <n v="192.69420447697465"/>
    <n v="3449.0289226802879"/>
    <n v="998"/>
    <x v="142"/>
    <n v="11"/>
    <n v="4"/>
    <n v="2009"/>
  </r>
  <r>
    <d v="2009-11-23T00:00:00"/>
    <n v="2385.8972973817845"/>
    <n v="949.89678382557167"/>
    <n v="192.99992327549535"/>
    <n v="3528.7940044828515"/>
    <n v="999"/>
    <x v="142"/>
    <n v="11"/>
    <n v="4"/>
    <n v="2009"/>
  </r>
  <r>
    <d v="2009-11-24T00:00:00"/>
    <n v="2377.3285349688322"/>
    <n v="893.48445581074259"/>
    <n v="192.56847942679107"/>
    <n v="3463.3814702063655"/>
    <n v="1000"/>
    <x v="142"/>
    <n v="11"/>
    <n v="4"/>
    <n v="2009"/>
  </r>
  <r>
    <d v="2009-11-25T00:00:00"/>
    <n v="2354.0479839527834"/>
    <n v="772.26781964822931"/>
    <n v="193.55159509117482"/>
    <n v="3319.8673986921876"/>
    <n v="1001"/>
    <x v="142"/>
    <n v="11"/>
    <n v="4"/>
    <n v="2009"/>
  </r>
  <r>
    <d v="2009-11-26T00:00:00"/>
    <n v="2351.7076934244169"/>
    <n v="1100.7700779212853"/>
    <n v="193.06573157922435"/>
    <n v="3645.5435029249265"/>
    <n v="1002"/>
    <x v="143"/>
    <n v="11"/>
    <n v="4"/>
    <n v="2009"/>
  </r>
  <r>
    <d v="2009-11-27T00:00:00"/>
    <n v="2371.5446334599701"/>
    <n v="824.54369083507845"/>
    <n v="193.30893905206165"/>
    <n v="3389.3972633471103"/>
    <n v="1003"/>
    <x v="143"/>
    <n v="11"/>
    <n v="4"/>
    <n v="2009"/>
  </r>
  <r>
    <d v="2009-11-28T00:00:00"/>
    <n v="2374.3191035954519"/>
    <n v="895.30034610871883"/>
    <n v="193.19216449514406"/>
    <n v="3462.8116141993146"/>
    <n v="1004"/>
    <x v="143"/>
    <n v="11"/>
    <n v="4"/>
    <n v="2009"/>
  </r>
  <r>
    <d v="2009-11-29T00:00:00"/>
    <n v="2395.6103201333581"/>
    <n v="767.92632445195477"/>
    <n v="193.38726197533845"/>
    <n v="3356.9239065606512"/>
    <n v="1005"/>
    <x v="143"/>
    <n v="11"/>
    <n v="4"/>
    <n v="2009"/>
  </r>
  <r>
    <d v="2009-11-30T00:00:00"/>
    <n v="2400.4187000669358"/>
    <n v="994.16529042206537"/>
    <n v="194.00248496987749"/>
    <n v="3588.5864754588788"/>
    <n v="1006"/>
    <x v="143"/>
    <n v="11"/>
    <n v="4"/>
    <n v="2009"/>
  </r>
  <r>
    <d v="2009-12-01T00:00:00"/>
    <n v="2397.6581247036834"/>
    <n v="886.2481977233532"/>
    <n v="193.98013618350893"/>
    <n v="3477.8864586105456"/>
    <n v="1007"/>
    <x v="143"/>
    <n v="12"/>
    <n v="4"/>
    <n v="2009"/>
  </r>
  <r>
    <d v="2009-12-02T00:00:00"/>
    <n v="2389.1560057413935"/>
    <n v="919.99146180303455"/>
    <n v="193.97968394181441"/>
    <n v="3503.1271514862424"/>
    <n v="1008"/>
    <x v="143"/>
    <n v="12"/>
    <n v="4"/>
    <n v="2009"/>
  </r>
  <r>
    <d v="2009-12-03T00:00:00"/>
    <n v="2383.8207286831757"/>
    <n v="803.36410601692489"/>
    <n v="193.95971875231029"/>
    <n v="3381.1445534524109"/>
    <n v="1009"/>
    <x v="144"/>
    <n v="12"/>
    <n v="4"/>
    <n v="2009"/>
  </r>
  <r>
    <d v="2009-12-04T00:00:00"/>
    <n v="2388.7749612786729"/>
    <n v="966.77847616882502"/>
    <n v="194.65480763699742"/>
    <n v="3550.208245084495"/>
    <n v="1010"/>
    <x v="144"/>
    <n v="12"/>
    <n v="4"/>
    <n v="2009"/>
  </r>
  <r>
    <d v="2009-12-05T00:00:00"/>
    <n v="2385.290015802675"/>
    <n v="931.1407182123462"/>
    <n v="194.36144289827789"/>
    <n v="3510.792176913299"/>
    <n v="1011"/>
    <x v="144"/>
    <n v="12"/>
    <n v="4"/>
    <n v="2009"/>
  </r>
  <r>
    <d v="2009-12-06T00:00:00"/>
    <n v="2392.3140235828755"/>
    <n v="859.08969459628167"/>
    <n v="194.03543527068024"/>
    <n v="3445.4391534498377"/>
    <n v="1012"/>
    <x v="144"/>
    <n v="12"/>
    <n v="4"/>
    <n v="2009"/>
  </r>
  <r>
    <d v="2009-12-07T00:00:00"/>
    <n v="2403.8164604711646"/>
    <n v="963.26730682367202"/>
    <n v="194.66136000204256"/>
    <n v="3561.7451272968792"/>
    <n v="1013"/>
    <x v="144"/>
    <n v="12"/>
    <n v="4"/>
    <n v="2009"/>
  </r>
  <r>
    <d v="2009-12-08T00:00:00"/>
    <n v="2408.3541677059347"/>
    <n v="896.67604424855881"/>
    <n v="194.26607107603985"/>
    <n v="3499.2962830305332"/>
    <n v="1014"/>
    <x v="144"/>
    <n v="12"/>
    <n v="4"/>
    <n v="2009"/>
  </r>
  <r>
    <d v="2009-12-09T00:00:00"/>
    <n v="2382.4649038301786"/>
    <n v="1034.4163729484897"/>
    <n v="194.34955897338901"/>
    <n v="3611.2308357520574"/>
    <n v="1015"/>
    <x v="144"/>
    <n v="12"/>
    <n v="4"/>
    <n v="2009"/>
  </r>
  <r>
    <d v="2009-12-10T00:00:00"/>
    <n v="2381.8912303728148"/>
    <n v="821.69324378776037"/>
    <n v="194.36648705200142"/>
    <n v="3397.9509612125767"/>
    <n v="1016"/>
    <x v="145"/>
    <n v="12"/>
    <n v="4"/>
    <n v="2009"/>
  </r>
  <r>
    <d v="2009-12-11T00:00:00"/>
    <n v="2394.3795310208175"/>
    <n v="1163.1320461150167"/>
    <n v="194.64131134518988"/>
    <n v="3752.1528884810241"/>
    <n v="1017"/>
    <x v="145"/>
    <n v="12"/>
    <n v="4"/>
    <n v="2009"/>
  </r>
  <r>
    <d v="2009-12-12T00:00:00"/>
    <n v="2395.801284516398"/>
    <n v="1062.2061943579674"/>
    <n v="194.30791105038395"/>
    <n v="3652.3153899247495"/>
    <n v="1018"/>
    <x v="145"/>
    <n v="12"/>
    <n v="4"/>
    <n v="2009"/>
  </r>
  <r>
    <d v="2009-12-13T00:00:00"/>
    <n v="2395.1288032778912"/>
    <n v="1139.0444694003938"/>
    <n v="194.56280756601512"/>
    <n v="3728.7360802443"/>
    <n v="1019"/>
    <x v="145"/>
    <n v="12"/>
    <n v="4"/>
    <n v="2009"/>
  </r>
  <r>
    <d v="2009-12-14T00:00:00"/>
    <n v="2393.2076867686574"/>
    <n v="1110.4362754757569"/>
    <n v="194.66532753486109"/>
    <n v="3698.3092897792753"/>
    <n v="1020"/>
    <x v="145"/>
    <n v="12"/>
    <n v="4"/>
    <n v="2009"/>
  </r>
  <r>
    <d v="2009-12-15T00:00:00"/>
    <n v="2373.1921817827547"/>
    <n v="1138.5420539468887"/>
    <n v="194.46864648357507"/>
    <n v="3706.2028822132183"/>
    <n v="1021"/>
    <x v="145"/>
    <n v="12"/>
    <n v="4"/>
    <n v="2009"/>
  </r>
  <r>
    <d v="2009-12-16T00:00:00"/>
    <n v="2382.2147525126002"/>
    <n v="1089.6612653405368"/>
    <n v="194.68653880921036"/>
    <n v="3666.5625566623476"/>
    <n v="1022"/>
    <x v="145"/>
    <n v="12"/>
    <n v="4"/>
    <n v="2009"/>
  </r>
  <r>
    <d v="2009-12-17T00:00:00"/>
    <n v="2397.9174327004844"/>
    <n v="1043.0770485268954"/>
    <n v="195.11562149612891"/>
    <n v="3636.1101027235086"/>
    <n v="1023"/>
    <x v="146"/>
    <n v="12"/>
    <n v="4"/>
    <n v="2009"/>
  </r>
  <r>
    <d v="2009-12-18T00:00:00"/>
    <n v="2400.4554246006751"/>
    <n v="1164.9518476907479"/>
    <n v="194.65401396535214"/>
    <n v="3760.061286256775"/>
    <n v="1024"/>
    <x v="146"/>
    <n v="12"/>
    <n v="4"/>
    <n v="2009"/>
  </r>
  <r>
    <d v="2009-12-19T00:00:00"/>
    <n v="2415.6212188056629"/>
    <n v="1170.8201352187659"/>
    <n v="194.83864304027372"/>
    <n v="3781.2799970647025"/>
    <n v="1025"/>
    <x v="146"/>
    <n v="12"/>
    <n v="4"/>
    <n v="2009"/>
  </r>
  <r>
    <d v="2009-12-20T00:00:00"/>
    <n v="2409.6284817260821"/>
    <n v="1116.0148812598898"/>
    <n v="194.55628673878695"/>
    <n v="3720.1996497247592"/>
    <n v="1026"/>
    <x v="146"/>
    <n v="12"/>
    <n v="4"/>
    <n v="2009"/>
  </r>
  <r>
    <d v="2009-12-21T00:00:00"/>
    <n v="2406.7598402795893"/>
    <n v="1318.1367023100404"/>
    <n v="194.5643076193638"/>
    <n v="3919.4608502089932"/>
    <n v="1027"/>
    <x v="146"/>
    <n v="12"/>
    <n v="4"/>
    <n v="2009"/>
  </r>
  <r>
    <d v="2009-12-22T00:00:00"/>
    <n v="2403.3993540440188"/>
    <n v="1273.6636513060603"/>
    <n v="194.7112320632863"/>
    <n v="3871.7742374133654"/>
    <n v="1028"/>
    <x v="146"/>
    <n v="12"/>
    <n v="4"/>
    <n v="2009"/>
  </r>
  <r>
    <d v="2009-12-23T00:00:00"/>
    <n v="2405.4211079059587"/>
    <n v="1112.5679086070934"/>
    <n v="194.73083558655395"/>
    <n v="3712.7198520996058"/>
    <n v="1029"/>
    <x v="146"/>
    <n v="12"/>
    <n v="4"/>
    <n v="2009"/>
  </r>
  <r>
    <d v="2009-12-24T00:00:00"/>
    <n v="2418.6980044649531"/>
    <n v="968.24694022810763"/>
    <n v="195.16780381568108"/>
    <n v="3582.1127485087418"/>
    <n v="1030"/>
    <x v="147"/>
    <n v="12"/>
    <n v="4"/>
    <n v="2009"/>
  </r>
  <r>
    <d v="2009-12-25T00:00:00"/>
    <n v="2428.0725668159903"/>
    <n v="1184.4814549366058"/>
    <n v="195.29080069631362"/>
    <n v="3807.8448224489093"/>
    <n v="1031"/>
    <x v="147"/>
    <n v="12"/>
    <n v="4"/>
    <n v="2009"/>
  </r>
  <r>
    <d v="2009-12-26T00:00:00"/>
    <n v="2429.2288703359"/>
    <n v="1221.4549046976335"/>
    <n v="195.49924097573469"/>
    <n v="3846.1830160092682"/>
    <n v="1032"/>
    <x v="147"/>
    <n v="12"/>
    <n v="4"/>
    <n v="2009"/>
  </r>
  <r>
    <d v="2009-12-27T00:00:00"/>
    <n v="2440.4304021352955"/>
    <n v="1104.9773738789204"/>
    <n v="195.54012492059053"/>
    <n v="3740.9479009348065"/>
    <n v="1033"/>
    <x v="147"/>
    <n v="12"/>
    <n v="4"/>
    <n v="2009"/>
  </r>
  <r>
    <d v="2009-12-28T00:00:00"/>
    <n v="2451.9021688694729"/>
    <n v="1263.8252612769488"/>
    <n v="195.34735877837767"/>
    <n v="3911.0747889247996"/>
    <n v="1034"/>
    <x v="147"/>
    <n v="12"/>
    <n v="4"/>
    <n v="2009"/>
  </r>
  <r>
    <d v="2009-12-29T00:00:00"/>
    <n v="2446.8046991394376"/>
    <n v="1014.568955341373"/>
    <n v="195.42669473369548"/>
    <n v="3656.8003492145062"/>
    <n v="1035"/>
    <x v="147"/>
    <n v="12"/>
    <n v="4"/>
    <n v="2009"/>
  </r>
  <r>
    <d v="2009-12-30T00:00:00"/>
    <n v="2461.3667844312536"/>
    <n v="1071.9835682821956"/>
    <n v="195.65368698757663"/>
    <n v="3729.0040397010257"/>
    <n v="1036"/>
    <x v="147"/>
    <n v="12"/>
    <n v="4"/>
    <n v="2009"/>
  </r>
  <r>
    <d v="2009-12-31T00:00:00"/>
    <n v="2457.4941804785844"/>
    <n v="1251.3316099247079"/>
    <n v="195.85312580125841"/>
    <n v="3904.6789162045511"/>
    <n v="1037"/>
    <x v="148"/>
    <n v="12"/>
    <n v="4"/>
    <n v="2009"/>
  </r>
  <r>
    <d v="2010-01-01T00:00:00"/>
    <n v="2449.9357932268663"/>
    <n v="1031.2700851210161"/>
    <n v="195.92843910392281"/>
    <n v="3677.1343174518051"/>
    <n v="1038"/>
    <x v="148"/>
    <n v="1"/>
    <n v="1"/>
    <n v="2010"/>
  </r>
  <r>
    <d v="2010-01-02T00:00:00"/>
    <n v="2438.2853845757209"/>
    <n v="1134.955836121545"/>
    <n v="195.90354075502441"/>
    <n v="3769.1447614522904"/>
    <n v="1039"/>
    <x v="148"/>
    <n v="1"/>
    <n v="1"/>
    <n v="2010"/>
  </r>
  <r>
    <d v="2010-01-03T00:00:00"/>
    <n v="2440.6817887928651"/>
    <n v="1219.4651224934501"/>
    <n v="195.70756663491395"/>
    <n v="3855.8544779212289"/>
    <n v="1040"/>
    <x v="148"/>
    <n v="1"/>
    <n v="1"/>
    <n v="2010"/>
  </r>
  <r>
    <d v="2010-01-04T00:00:00"/>
    <n v="2445.1423515823208"/>
    <n v="1285.8811502271192"/>
    <n v="196.19993644077886"/>
    <n v="3927.2234382502188"/>
    <n v="1041"/>
    <x v="148"/>
    <n v="1"/>
    <n v="1"/>
    <n v="2010"/>
  </r>
  <r>
    <d v="2010-01-05T00:00:00"/>
    <n v="2440.5264485695066"/>
    <n v="1204.4864704901108"/>
    <n v="195.81295813150578"/>
    <n v="3840.8258771911228"/>
    <n v="1042"/>
    <x v="148"/>
    <n v="1"/>
    <n v="1"/>
    <n v="2010"/>
  </r>
  <r>
    <d v="2010-01-06T00:00:00"/>
    <n v="2435.3969142115147"/>
    <n v="1165.2326179142015"/>
    <n v="196.18059947181408"/>
    <n v="3796.8101315975305"/>
    <n v="1043"/>
    <x v="148"/>
    <n v="1"/>
    <n v="1"/>
    <n v="2010"/>
  </r>
  <r>
    <d v="2010-01-07T00:00:00"/>
    <n v="2425.4436357726781"/>
    <n v="1128.4719433783512"/>
    <n v="195.83378405388964"/>
    <n v="3749.7493632049191"/>
    <n v="1044"/>
    <x v="149"/>
    <n v="1"/>
    <n v="1"/>
    <n v="2010"/>
  </r>
  <r>
    <d v="2010-01-08T00:00:00"/>
    <n v="2425.8990187201134"/>
    <n v="1233.1226369045964"/>
    <n v="196.12735573867621"/>
    <n v="3855.1490113633859"/>
    <n v="1045"/>
    <x v="149"/>
    <n v="1"/>
    <n v="1"/>
    <n v="2010"/>
  </r>
  <r>
    <d v="2010-01-09T00:00:00"/>
    <n v="2422.606303742255"/>
    <n v="1172.2815783034364"/>
    <n v="195.96035956648876"/>
    <n v="3790.8482416121801"/>
    <n v="1046"/>
    <x v="149"/>
    <n v="1"/>
    <n v="1"/>
    <n v="2010"/>
  </r>
  <r>
    <d v="2010-01-10T00:00:00"/>
    <n v="2420.0457299716759"/>
    <n v="1201.1082741580578"/>
    <n v="195.97242479133104"/>
    <n v="3817.1264289210649"/>
    <n v="1047"/>
    <x v="149"/>
    <n v="1"/>
    <n v="1"/>
    <n v="2010"/>
  </r>
  <r>
    <d v="2010-01-11T00:00:00"/>
    <n v="2429.6018581298113"/>
    <n v="1068.8850094258137"/>
    <n v="195.97832052410982"/>
    <n v="3694.4651880797346"/>
    <n v="1048"/>
    <x v="149"/>
    <n v="1"/>
    <n v="1"/>
    <n v="2010"/>
  </r>
  <r>
    <d v="2010-01-12T00:00:00"/>
    <n v="2432.4820530855259"/>
    <n v="1240.7176662682323"/>
    <n v="195.85631397613679"/>
    <n v="3869.0560333298949"/>
    <n v="1049"/>
    <x v="149"/>
    <n v="1"/>
    <n v="1"/>
    <n v="2010"/>
  </r>
  <r>
    <d v="2010-01-13T00:00:00"/>
    <n v="2422.220245642085"/>
    <n v="1069.7057132704031"/>
    <n v="195.49521422250947"/>
    <n v="3687.4211731349974"/>
    <n v="1050"/>
    <x v="149"/>
    <n v="1"/>
    <n v="1"/>
    <n v="2010"/>
  </r>
  <r>
    <d v="2010-01-14T00:00:00"/>
    <n v="2386.9297303562912"/>
    <n v="1004.3696720017275"/>
    <n v="195.56319743809706"/>
    <n v="3586.8625997961158"/>
    <n v="1051"/>
    <x v="150"/>
    <n v="1"/>
    <n v="1"/>
    <n v="2010"/>
  </r>
  <r>
    <d v="2010-01-15T00:00:00"/>
    <n v="2385.3443712693474"/>
    <n v="1196.4179391946072"/>
    <n v="195.39697319223384"/>
    <n v="3777.1592836561886"/>
    <n v="1052"/>
    <x v="150"/>
    <n v="1"/>
    <n v="1"/>
    <n v="2010"/>
  </r>
  <r>
    <d v="2010-01-16T00:00:00"/>
    <n v="2382.8178496599589"/>
    <n v="1130.7397990331069"/>
    <n v="195.78054749277672"/>
    <n v="3709.3381961858427"/>
    <n v="1053"/>
    <x v="150"/>
    <n v="1"/>
    <n v="1"/>
    <n v="2010"/>
  </r>
  <r>
    <d v="2010-01-17T00:00:00"/>
    <n v="2386.9484896054664"/>
    <n v="1242.5725434504525"/>
    <n v="195.30267554469791"/>
    <n v="3824.823708600617"/>
    <n v="1054"/>
    <x v="150"/>
    <n v="1"/>
    <n v="1"/>
    <n v="2010"/>
  </r>
  <r>
    <d v="2010-01-18T00:00:00"/>
    <n v="2396.2560362377767"/>
    <n v="1233.2979552723655"/>
    <n v="195.24773418161627"/>
    <n v="3824.8017256917583"/>
    <n v="1055"/>
    <x v="150"/>
    <n v="1"/>
    <n v="1"/>
    <n v="2010"/>
  </r>
  <r>
    <d v="2010-01-19T00:00:00"/>
    <n v="2380.8576666994727"/>
    <n v="1183.6446241152321"/>
    <n v="195.19475358554195"/>
    <n v="3759.6970444002468"/>
    <n v="1056"/>
    <x v="150"/>
    <n v="1"/>
    <n v="1"/>
    <n v="2010"/>
  </r>
  <r>
    <d v="2010-01-20T00:00:00"/>
    <n v="2372.2868088672622"/>
    <n v="1109.2663379752782"/>
    <n v="195.45914423730756"/>
    <n v="3677.0122910798482"/>
    <n v="1057"/>
    <x v="150"/>
    <n v="1"/>
    <n v="1"/>
    <n v="2010"/>
  </r>
  <r>
    <d v="2010-01-21T00:00:00"/>
    <n v="2391.7164181544235"/>
    <n v="1374.2808298752147"/>
    <n v="194.91992550905326"/>
    <n v="3960.9171735386917"/>
    <n v="1058"/>
    <x v="151"/>
    <n v="1"/>
    <n v="1"/>
    <n v="2010"/>
  </r>
  <r>
    <d v="2010-01-22T00:00:00"/>
    <n v="2405.6958430883033"/>
    <n v="1209.6556470299804"/>
    <n v="195.36201154729358"/>
    <n v="3810.713501665577"/>
    <n v="1059"/>
    <x v="151"/>
    <n v="1"/>
    <n v="1"/>
    <n v="2010"/>
  </r>
  <r>
    <d v="2010-01-23T00:00:00"/>
    <n v="2411.8757470739292"/>
    <n v="1052.5041823510719"/>
    <n v="195.5052929770624"/>
    <n v="3659.8852224020634"/>
    <n v="1060"/>
    <x v="151"/>
    <n v="1"/>
    <n v="1"/>
    <n v="2010"/>
  </r>
  <r>
    <d v="2010-01-24T00:00:00"/>
    <n v="2413.4617224496787"/>
    <n v="1105.3042607634516"/>
    <n v="195.22854984904794"/>
    <n v="3713.9945330621781"/>
    <n v="1061"/>
    <x v="151"/>
    <n v="1"/>
    <n v="1"/>
    <n v="2010"/>
  </r>
  <r>
    <d v="2010-01-25T00:00:00"/>
    <n v="2413.6148563817023"/>
    <n v="1103.1176452027337"/>
    <n v="195.55226565462618"/>
    <n v="3712.2847672390626"/>
    <n v="1062"/>
    <x v="151"/>
    <n v="1"/>
    <n v="1"/>
    <n v="2010"/>
  </r>
  <r>
    <d v="2010-01-26T00:00:00"/>
    <n v="2416.4978302741456"/>
    <n v="1095.3530634315225"/>
    <n v="195.86219681785559"/>
    <n v="3707.7130905235235"/>
    <n v="1063"/>
    <x v="151"/>
    <n v="1"/>
    <n v="1"/>
    <n v="2010"/>
  </r>
  <r>
    <d v="2010-01-27T00:00:00"/>
    <n v="2430.1355328253621"/>
    <n v="1146.4289326529713"/>
    <n v="195.90438018366393"/>
    <n v="3772.4688456619974"/>
    <n v="1064"/>
    <x v="151"/>
    <n v="1"/>
    <n v="1"/>
    <n v="2010"/>
  </r>
  <r>
    <d v="2010-01-28T00:00:00"/>
    <n v="2440.3268579454693"/>
    <n v="1066.4736063533051"/>
    <n v="196.11012598625226"/>
    <n v="3702.9105902850265"/>
    <n v="1065"/>
    <x v="152"/>
    <n v="1"/>
    <n v="1"/>
    <n v="2010"/>
  </r>
  <r>
    <d v="2010-01-29T00:00:00"/>
    <n v="2438.194450861969"/>
    <n v="1168.6987580605135"/>
    <n v="196.02325113985523"/>
    <n v="3802.916460062338"/>
    <n v="1066"/>
    <x v="152"/>
    <n v="1"/>
    <n v="1"/>
    <n v="2010"/>
  </r>
  <r>
    <d v="2010-01-30T00:00:00"/>
    <n v="2451.8629745765311"/>
    <n v="1115.2972116721417"/>
    <n v="196.26489011911326"/>
    <n v="3763.425076367786"/>
    <n v="1067"/>
    <x v="152"/>
    <n v="1"/>
    <n v="1"/>
    <n v="2010"/>
  </r>
  <r>
    <d v="2010-01-31T00:00:00"/>
    <n v="2440.1777873331312"/>
    <n v="1231.8502983080593"/>
    <n v="196.67160764797802"/>
    <n v="3868.6996932891684"/>
    <n v="1068"/>
    <x v="152"/>
    <n v="1"/>
    <n v="1"/>
    <n v="2010"/>
  </r>
  <r>
    <d v="2010-02-01T00:00:00"/>
    <n v="2411.1016133136413"/>
    <n v="1233.9502203433144"/>
    <n v="196.72003061558885"/>
    <n v="3841.7718642725445"/>
    <n v="1069"/>
    <x v="152"/>
    <n v="2"/>
    <n v="1"/>
    <n v="2010"/>
  </r>
  <r>
    <d v="2010-02-02T00:00:00"/>
    <n v="2408.6024993261626"/>
    <n v="1193.3174813095525"/>
    <n v="196.99322314344039"/>
    <n v="3798.9132037791555"/>
    <n v="1070"/>
    <x v="152"/>
    <n v="2"/>
    <n v="1"/>
    <n v="2010"/>
  </r>
  <r>
    <d v="2010-02-03T00:00:00"/>
    <n v="2425.6905390181591"/>
    <n v="1196.6786565540308"/>
    <n v="196.93529997545187"/>
    <n v="3819.3044955476416"/>
    <n v="1071"/>
    <x v="152"/>
    <n v="2"/>
    <n v="1"/>
    <n v="2010"/>
  </r>
  <r>
    <d v="2010-02-04T00:00:00"/>
    <n v="2424.613927983185"/>
    <n v="1271.2093304204284"/>
    <n v="196.9567994683849"/>
    <n v="3892.780057871998"/>
    <n v="1072"/>
    <x v="153"/>
    <n v="2"/>
    <n v="1"/>
    <n v="2010"/>
  </r>
  <r>
    <d v="2010-02-05T00:00:00"/>
    <n v="2411.966314515108"/>
    <n v="963.05278800330666"/>
    <n v="196.99101986542107"/>
    <n v="3572.010122383836"/>
    <n v="1073"/>
    <x v="153"/>
    <n v="2"/>
    <n v="1"/>
    <n v="2010"/>
  </r>
  <r>
    <d v="2010-02-06T00:00:00"/>
    <n v="2414.913607108032"/>
    <n v="1100.4082380326506"/>
    <n v="197.23507062361548"/>
    <n v="3712.5569157642985"/>
    <n v="1074"/>
    <x v="153"/>
    <n v="2"/>
    <n v="1"/>
    <n v="2010"/>
  </r>
  <r>
    <d v="2010-02-07T00:00:00"/>
    <n v="2406.7432643411234"/>
    <n v="1035.7051702261565"/>
    <n v="197.21732477155592"/>
    <n v="3639.6657593388359"/>
    <n v="1075"/>
    <x v="153"/>
    <n v="2"/>
    <n v="1"/>
    <n v="2010"/>
  </r>
  <r>
    <d v="2010-02-08T00:00:00"/>
    <n v="2427.2488283885477"/>
    <n v="1143.1225075902594"/>
    <n v="197.23373071604126"/>
    <n v="3767.6050666948486"/>
    <n v="1076"/>
    <x v="153"/>
    <n v="2"/>
    <n v="1"/>
    <n v="2010"/>
  </r>
  <r>
    <d v="2010-02-09T00:00:00"/>
    <n v="2428.8254362557977"/>
    <n v="1024.1389648331938"/>
    <n v="197.4157742712276"/>
    <n v="3650.3801753602193"/>
    <n v="1077"/>
    <x v="153"/>
    <n v="2"/>
    <n v="1"/>
    <n v="2010"/>
  </r>
  <r>
    <d v="2010-02-10T00:00:00"/>
    <n v="2435.0199018326357"/>
    <n v="1038.8434241224102"/>
    <n v="197.23432260168872"/>
    <n v="3671.0976485567348"/>
    <n v="1078"/>
    <x v="153"/>
    <n v="2"/>
    <n v="1"/>
    <n v="2010"/>
  </r>
  <r>
    <d v="2010-02-11T00:00:00"/>
    <n v="2435.1326067324685"/>
    <n v="1034.1825453677736"/>
    <n v="197.23946376575881"/>
    <n v="3666.5546158660009"/>
    <n v="1079"/>
    <x v="154"/>
    <n v="2"/>
    <n v="1"/>
    <n v="2010"/>
  </r>
  <r>
    <d v="2010-02-12T00:00:00"/>
    <n v="2430.5207609433219"/>
    <n v="1089.3571302458802"/>
    <n v="197.59085440486322"/>
    <n v="3717.4687455940657"/>
    <n v="1080"/>
    <x v="154"/>
    <n v="2"/>
    <n v="1"/>
    <n v="2010"/>
  </r>
  <r>
    <d v="2010-02-13T00:00:00"/>
    <n v="2432.4603906141911"/>
    <n v="1187.026089466043"/>
    <n v="197.4642934107253"/>
    <n v="3816.9507734909594"/>
    <n v="1081"/>
    <x v="154"/>
    <n v="2"/>
    <n v="1"/>
    <n v="2010"/>
  </r>
  <r>
    <d v="2010-02-14T00:00:00"/>
    <n v="2450.186748326415"/>
    <n v="1109.9284508245776"/>
    <n v="197.91872875718278"/>
    <n v="3758.033927908175"/>
    <n v="1082"/>
    <x v="154"/>
    <n v="2"/>
    <n v="1"/>
    <n v="2010"/>
  </r>
  <r>
    <d v="2010-02-15T00:00:00"/>
    <n v="2446.1812371594428"/>
    <n v="1185.584069131718"/>
    <n v="197.54578703637478"/>
    <n v="3829.3110933275357"/>
    <n v="1083"/>
    <x v="154"/>
    <n v="2"/>
    <n v="1"/>
    <n v="2010"/>
  </r>
  <r>
    <d v="2010-02-16T00:00:00"/>
    <n v="2455.5495158512499"/>
    <n v="1300.1301232575443"/>
    <n v="197.92972062568325"/>
    <n v="3953.6093597344775"/>
    <n v="1084"/>
    <x v="154"/>
    <n v="2"/>
    <n v="1"/>
    <n v="2010"/>
  </r>
  <r>
    <d v="2010-02-17T00:00:00"/>
    <n v="2443.9396957439089"/>
    <n v="1055.8466796795194"/>
    <n v="198.08418846976176"/>
    <n v="3697.8705638931901"/>
    <n v="1085"/>
    <x v="154"/>
    <n v="2"/>
    <n v="1"/>
    <n v="2010"/>
  </r>
  <r>
    <d v="2010-02-18T00:00:00"/>
    <n v="2431.784640316785"/>
    <n v="1044.2034648052613"/>
    <n v="198.40735680411018"/>
    <n v="3674.3954619261567"/>
    <n v="1086"/>
    <x v="155"/>
    <n v="2"/>
    <n v="1"/>
    <n v="2010"/>
  </r>
  <r>
    <d v="2010-02-19T00:00:00"/>
    <n v="2443.5525037593684"/>
    <n v="981.97571299994502"/>
    <n v="198.39730175545293"/>
    <n v="3623.9255185147663"/>
    <n v="1087"/>
    <x v="155"/>
    <n v="2"/>
    <n v="1"/>
    <n v="2010"/>
  </r>
  <r>
    <d v="2010-02-20T00:00:00"/>
    <n v="2448.5495873957302"/>
    <n v="1208.2873157938629"/>
    <n v="198.35173191964847"/>
    <n v="3855.1886351092417"/>
    <n v="1088"/>
    <x v="155"/>
    <n v="2"/>
    <n v="1"/>
    <n v="2010"/>
  </r>
  <r>
    <d v="2010-02-21T00:00:00"/>
    <n v="2436.0060778155816"/>
    <n v="1218.5494049427825"/>
    <n v="198.75031981397638"/>
    <n v="3853.3058025723403"/>
    <n v="1089"/>
    <x v="155"/>
    <n v="2"/>
    <n v="1"/>
    <n v="2010"/>
  </r>
  <r>
    <d v="2010-02-22T00:00:00"/>
    <n v="2449.3165321074366"/>
    <n v="1052.7420064022831"/>
    <n v="198.87075227073171"/>
    <n v="3700.9292907804515"/>
    <n v="1090"/>
    <x v="155"/>
    <n v="2"/>
    <n v="1"/>
    <n v="2010"/>
  </r>
  <r>
    <d v="2010-02-23T00:00:00"/>
    <n v="2440.9331201755767"/>
    <n v="1113.5614060451201"/>
    <n v="199.45834997241823"/>
    <n v="3753.9528761931147"/>
    <n v="1091"/>
    <x v="155"/>
    <n v="2"/>
    <n v="1"/>
    <n v="2010"/>
  </r>
  <r>
    <d v="2010-02-24T00:00:00"/>
    <n v="2453.8835151837757"/>
    <n v="1209.5843630802585"/>
    <n v="200.04202095980375"/>
    <n v="3863.5098992238377"/>
    <n v="1092"/>
    <x v="155"/>
    <n v="2"/>
    <n v="1"/>
    <n v="2010"/>
  </r>
  <r>
    <d v="2010-02-25T00:00:00"/>
    <n v="2467.9606514985535"/>
    <n v="1236.0650760725778"/>
    <n v="200.19001239631885"/>
    <n v="3904.2157399674497"/>
    <n v="1093"/>
    <x v="156"/>
    <n v="2"/>
    <n v="1"/>
    <n v="2010"/>
  </r>
  <r>
    <d v="2010-02-26T00:00:00"/>
    <n v="2470.4005199636667"/>
    <n v="1170.5333367859471"/>
    <n v="200.84148960981221"/>
    <n v="3841.7753463594258"/>
    <n v="1094"/>
    <x v="156"/>
    <n v="2"/>
    <n v="1"/>
    <n v="2010"/>
  </r>
  <r>
    <d v="2010-02-27T00:00:00"/>
    <n v="2469.7826983050973"/>
    <n v="1221.6210423167149"/>
    <n v="201.22805676907197"/>
    <n v="3892.631797390884"/>
    <n v="1095"/>
    <x v="156"/>
    <n v="2"/>
    <n v="1"/>
    <n v="2010"/>
  </r>
  <r>
    <d v="2010-02-28T00:00:00"/>
    <n v="2472.4951213004874"/>
    <n v="1059.1480182392847"/>
    <n v="201.6668784720739"/>
    <n v="3733.3100180118463"/>
    <n v="1096"/>
    <x v="156"/>
    <n v="2"/>
    <n v="1"/>
    <n v="2010"/>
  </r>
  <r>
    <d v="2010-03-01T00:00:00"/>
    <n v="2471.5950961026465"/>
    <n v="1396.4907182342804"/>
    <n v="201.78885236364633"/>
    <n v="4069.874666700573"/>
    <n v="1097"/>
    <x v="156"/>
    <n v="3"/>
    <n v="1"/>
    <n v="2010"/>
  </r>
  <r>
    <d v="2010-03-02T00:00:00"/>
    <n v="2477.3474756658907"/>
    <n v="1355.7402122235567"/>
    <n v="202.04948801124215"/>
    <n v="4035.1371759006897"/>
    <n v="1098"/>
    <x v="156"/>
    <n v="3"/>
    <n v="1"/>
    <n v="2010"/>
  </r>
  <r>
    <d v="2010-03-03T00:00:00"/>
    <n v="2510.5438224703121"/>
    <n v="1212.3039583145505"/>
    <n v="202.83392257044534"/>
    <n v="3925.6817033553079"/>
    <n v="1099"/>
    <x v="156"/>
    <n v="3"/>
    <n v="1"/>
    <n v="2010"/>
  </r>
  <r>
    <d v="2010-03-04T00:00:00"/>
    <n v="2524.0008265244442"/>
    <n v="1312.7832716500991"/>
    <n v="203.44928506097281"/>
    <n v="4040.2333832355157"/>
    <n v="1100"/>
    <x v="157"/>
    <n v="3"/>
    <n v="1"/>
    <n v="2010"/>
  </r>
  <r>
    <d v="2010-03-05T00:00:00"/>
    <n v="2525.2354297883562"/>
    <n v="1424.5770763065443"/>
    <n v="203.22820378470109"/>
    <n v="4153.0407098796013"/>
    <n v="1101"/>
    <x v="157"/>
    <n v="3"/>
    <n v="1"/>
    <n v="2010"/>
  </r>
  <r>
    <d v="2010-03-06T00:00:00"/>
    <n v="2500.2056633187776"/>
    <n v="1389.2816675578458"/>
    <n v="203.90607346383678"/>
    <n v="4093.3934043404606"/>
    <n v="1102"/>
    <x v="157"/>
    <n v="3"/>
    <n v="1"/>
    <n v="2010"/>
  </r>
  <r>
    <d v="2010-03-07T00:00:00"/>
    <n v="2507.1102051255457"/>
    <n v="1323.0321643387285"/>
    <n v="204.04016303326765"/>
    <n v="4034.1825324975421"/>
    <n v="1103"/>
    <x v="157"/>
    <n v="3"/>
    <n v="1"/>
    <n v="2010"/>
  </r>
  <r>
    <d v="2010-03-08T00:00:00"/>
    <n v="2496.0527965184178"/>
    <n v="1337.1289379581726"/>
    <n v="204.4619188541572"/>
    <n v="4037.6436533307478"/>
    <n v="1104"/>
    <x v="157"/>
    <n v="3"/>
    <n v="1"/>
    <n v="2010"/>
  </r>
  <r>
    <d v="2010-03-09T00:00:00"/>
    <n v="2513.8720874522865"/>
    <n v="1321.4002438607713"/>
    <n v="204.70548532395929"/>
    <n v="4039.977816637017"/>
    <n v="1105"/>
    <x v="157"/>
    <n v="3"/>
    <n v="1"/>
    <n v="2010"/>
  </r>
  <r>
    <d v="2010-03-10T00:00:00"/>
    <n v="2519.4944983086252"/>
    <n v="1306.0919296150921"/>
    <n v="204.92429194604642"/>
    <n v="4030.5107198697642"/>
    <n v="1106"/>
    <x v="157"/>
    <n v="3"/>
    <n v="1"/>
    <n v="2010"/>
  </r>
  <r>
    <d v="2010-03-11T00:00:00"/>
    <n v="2527.496107587097"/>
    <n v="1410.5040571827158"/>
    <n v="204.75518071147701"/>
    <n v="4142.7553454812896"/>
    <n v="1107"/>
    <x v="158"/>
    <n v="3"/>
    <n v="1"/>
    <n v="2010"/>
  </r>
  <r>
    <d v="2010-03-12T00:00:00"/>
    <n v="2513.9623640912182"/>
    <n v="1451.3818017733838"/>
    <n v="205.07439944392377"/>
    <n v="4170.418565308526"/>
    <n v="1108"/>
    <x v="158"/>
    <n v="3"/>
    <n v="1"/>
    <n v="2010"/>
  </r>
  <r>
    <d v="2010-03-13T00:00:00"/>
    <n v="2510.9879499888357"/>
    <n v="1303.1288095069499"/>
    <n v="205.28055255059706"/>
    <n v="4019.3973120463825"/>
    <n v="1109"/>
    <x v="158"/>
    <n v="3"/>
    <n v="1"/>
    <n v="2010"/>
  </r>
  <r>
    <d v="2010-03-14T00:00:00"/>
    <n v="2512.0297376022281"/>
    <n v="1340.0875371148354"/>
    <n v="205.35843293573853"/>
    <n v="4057.4757076528022"/>
    <n v="1110"/>
    <x v="158"/>
    <n v="3"/>
    <n v="1"/>
    <n v="2010"/>
  </r>
  <r>
    <d v="2010-03-15T00:00:00"/>
    <n v="2533.998905585685"/>
    <n v="1372.1968866673499"/>
    <n v="205.27407584252447"/>
    <n v="4111.4698680955589"/>
    <n v="1111"/>
    <x v="158"/>
    <n v="3"/>
    <n v="1"/>
    <n v="2010"/>
  </r>
  <r>
    <d v="2010-03-16T00:00:00"/>
    <n v="2539.6264020413473"/>
    <n v="1560.8592712324437"/>
    <n v="205.37292544722544"/>
    <n v="4305.8585987210163"/>
    <n v="1112"/>
    <x v="158"/>
    <n v="3"/>
    <n v="1"/>
    <n v="2010"/>
  </r>
  <r>
    <d v="2010-03-17T00:00:00"/>
    <n v="2547.7691061276569"/>
    <n v="1319.1986327320305"/>
    <n v="205.10341564293009"/>
    <n v="4072.0711545026174"/>
    <n v="1113"/>
    <x v="158"/>
    <n v="3"/>
    <n v="1"/>
    <n v="2010"/>
  </r>
  <r>
    <d v="2010-03-18T00:00:00"/>
    <n v="2546.2848223687238"/>
    <n v="1340.2659429907271"/>
    <n v="205.51363616745491"/>
    <n v="4092.0644015269058"/>
    <n v="1114"/>
    <x v="159"/>
    <n v="3"/>
    <n v="1"/>
    <n v="2010"/>
  </r>
  <r>
    <d v="2010-03-19T00:00:00"/>
    <n v="2540.5666165739608"/>
    <n v="1278.0046502677494"/>
    <n v="205.40255434661853"/>
    <n v="4023.9738211883287"/>
    <n v="1115"/>
    <x v="159"/>
    <n v="3"/>
    <n v="1"/>
    <n v="2010"/>
  </r>
  <r>
    <d v="2010-03-20T00:00:00"/>
    <n v="2539.1739807334798"/>
    <n v="1281.6327474503901"/>
    <n v="205.36202380118775"/>
    <n v="4026.1687519850575"/>
    <n v="1116"/>
    <x v="159"/>
    <n v="3"/>
    <n v="1"/>
    <n v="2010"/>
  </r>
  <r>
    <d v="2010-03-21T00:00:00"/>
    <n v="2524.7350975832105"/>
    <n v="1322.3057514898533"/>
    <n v="205.56130004704485"/>
    <n v="4052.6021491201086"/>
    <n v="1117"/>
    <x v="159"/>
    <n v="3"/>
    <n v="1"/>
    <n v="2010"/>
  </r>
  <r>
    <d v="2010-03-22T00:00:00"/>
    <n v="2526.95698322509"/>
    <n v="1363.2935044326055"/>
    <n v="205.48177408468686"/>
    <n v="4095.7322617423824"/>
    <n v="1118"/>
    <x v="159"/>
    <n v="3"/>
    <n v="1"/>
    <n v="2010"/>
  </r>
  <r>
    <d v="2010-03-23T00:00:00"/>
    <n v="2544.3132769902172"/>
    <n v="1338.3165018378982"/>
    <n v="205.69583535936823"/>
    <n v="4088.3256141874836"/>
    <n v="1119"/>
    <x v="159"/>
    <n v="3"/>
    <n v="1"/>
    <n v="2010"/>
  </r>
  <r>
    <d v="2010-03-24T00:00:00"/>
    <n v="2543.7207264841873"/>
    <n v="1061.9765890889703"/>
    <n v="205.92675900445644"/>
    <n v="3811.624074577614"/>
    <n v="1120"/>
    <x v="159"/>
    <n v="3"/>
    <n v="1"/>
    <n v="2010"/>
  </r>
  <r>
    <d v="2010-03-25T00:00:00"/>
    <n v="2545.9678793126704"/>
    <n v="1131.4169078542104"/>
    <n v="206.41801610765179"/>
    <n v="3883.8028032745328"/>
    <n v="1121"/>
    <x v="160"/>
    <n v="3"/>
    <n v="1"/>
    <n v="2010"/>
  </r>
  <r>
    <d v="2010-03-26T00:00:00"/>
    <n v="2532.6043423252086"/>
    <n v="1322.243034918069"/>
    <n v="206.14047553003562"/>
    <n v="4060.9878527733131"/>
    <n v="1122"/>
    <x v="160"/>
    <n v="3"/>
    <n v="1"/>
    <n v="2010"/>
  </r>
  <r>
    <d v="2010-03-27T00:00:00"/>
    <n v="2527.4706876635573"/>
    <n v="1405.136337989537"/>
    <n v="206.67171033654137"/>
    <n v="4139.2787359896356"/>
    <n v="1123"/>
    <x v="160"/>
    <n v="3"/>
    <n v="1"/>
    <n v="2010"/>
  </r>
  <r>
    <d v="2010-03-28T00:00:00"/>
    <n v="2530.7275718581463"/>
    <n v="1384.9268319102721"/>
    <n v="207.05093108123944"/>
    <n v="4122.7053348496574"/>
    <n v="1124"/>
    <x v="160"/>
    <n v="3"/>
    <n v="1"/>
    <n v="2010"/>
  </r>
  <r>
    <d v="2010-03-29T00:00:00"/>
    <n v="2542.3131681805189"/>
    <n v="1301.5092139039846"/>
    <n v="207.44957785903756"/>
    <n v="4051.2719599435409"/>
    <n v="1125"/>
    <x v="160"/>
    <n v="3"/>
    <n v="1"/>
    <n v="2010"/>
  </r>
  <r>
    <d v="2010-03-30T00:00:00"/>
    <n v="2537.8940670346465"/>
    <n v="1193.9351027774092"/>
    <n v="207.64184373489584"/>
    <n v="3939.4710135469513"/>
    <n v="1126"/>
    <x v="160"/>
    <n v="3"/>
    <n v="1"/>
    <n v="2010"/>
  </r>
  <r>
    <d v="2010-03-31T00:00:00"/>
    <n v="2553.1544347974009"/>
    <n v="1228.3272301203078"/>
    <n v="208.16737491984273"/>
    <n v="3989.6490398375513"/>
    <n v="1127"/>
    <x v="160"/>
    <n v="3"/>
    <n v="1"/>
    <n v="2010"/>
  </r>
  <r>
    <d v="2010-04-01T00:00:00"/>
    <n v="2587.6451240502711"/>
    <n v="1409.4002319166639"/>
    <n v="207.91588273924904"/>
    <n v="4204.9612387061843"/>
    <n v="1128"/>
    <x v="161"/>
    <n v="4"/>
    <n v="2"/>
    <n v="2010"/>
  </r>
  <r>
    <d v="2010-04-02T00:00:00"/>
    <n v="2597.558925246648"/>
    <n v="1258.7118337484637"/>
    <n v="207.96661491326034"/>
    <n v="4064.2373739083719"/>
    <n v="1129"/>
    <x v="161"/>
    <n v="4"/>
    <n v="2"/>
    <n v="2010"/>
  </r>
  <r>
    <d v="2010-04-03T00:00:00"/>
    <n v="2596.5137840942034"/>
    <n v="1392.2001568946182"/>
    <n v="208.30638785881908"/>
    <n v="4197.0203288476405"/>
    <n v="1130"/>
    <x v="161"/>
    <n v="4"/>
    <n v="2"/>
    <n v="2010"/>
  </r>
  <r>
    <d v="2010-04-04T00:00:00"/>
    <n v="2606.6410309209186"/>
    <n v="1270.6866759885024"/>
    <n v="208.42995536459048"/>
    <n v="4085.7576622740116"/>
    <n v="1131"/>
    <x v="161"/>
    <n v="4"/>
    <n v="2"/>
    <n v="2010"/>
  </r>
  <r>
    <d v="2010-04-05T00:00:00"/>
    <n v="2600.3902802598732"/>
    <n v="1231.4101251844213"/>
    <n v="208.36327279242309"/>
    <n v="4040.1636782367177"/>
    <n v="1132"/>
    <x v="161"/>
    <n v="4"/>
    <n v="2"/>
    <n v="2010"/>
  </r>
  <r>
    <d v="2010-04-06T00:00:00"/>
    <n v="2609.2031926650125"/>
    <n v="1410.4210350329922"/>
    <n v="208.69308408822593"/>
    <n v="4228.3173117862307"/>
    <n v="1133"/>
    <x v="161"/>
    <n v="4"/>
    <n v="2"/>
    <n v="2010"/>
  </r>
  <r>
    <d v="2010-04-07T00:00:00"/>
    <n v="2580.4248758769563"/>
    <n v="1247.19927570698"/>
    <n v="208.03729536917882"/>
    <n v="4035.6614469531155"/>
    <n v="1134"/>
    <x v="161"/>
    <n v="4"/>
    <n v="2"/>
    <n v="2010"/>
  </r>
  <r>
    <d v="2010-04-08T00:00:00"/>
    <n v="2586.8723415479399"/>
    <n v="1217.6111959092593"/>
    <n v="208.30795947692485"/>
    <n v="4012.7914969341241"/>
    <n v="1135"/>
    <x v="162"/>
    <n v="4"/>
    <n v="2"/>
    <n v="2010"/>
  </r>
  <r>
    <d v="2010-04-09T00:00:00"/>
    <n v="2560.4849631794768"/>
    <n v="1217.8350179665961"/>
    <n v="208.12005201142918"/>
    <n v="3986.4400331575021"/>
    <n v="1136"/>
    <x v="162"/>
    <n v="4"/>
    <n v="2"/>
    <n v="2010"/>
  </r>
  <r>
    <d v="2010-04-10T00:00:00"/>
    <n v="2555.8530157238165"/>
    <n v="1180.7783502183092"/>
    <n v="207.47047190663028"/>
    <n v="3944.1018378487561"/>
    <n v="1137"/>
    <x v="162"/>
    <n v="4"/>
    <n v="2"/>
    <n v="2010"/>
  </r>
  <r>
    <d v="2010-04-11T00:00:00"/>
    <n v="2555.0789549677638"/>
    <n v="1218.9412698064048"/>
    <n v="207.33004442162525"/>
    <n v="3981.3502691957938"/>
    <n v="1138"/>
    <x v="162"/>
    <n v="4"/>
    <n v="2"/>
    <n v="2010"/>
  </r>
  <r>
    <d v="2010-04-12T00:00:00"/>
    <n v="2555.4281548961835"/>
    <n v="1330.3453597514222"/>
    <n v="207.31640724156921"/>
    <n v="4093.089921889175"/>
    <n v="1139"/>
    <x v="162"/>
    <n v="4"/>
    <n v="2"/>
    <n v="2010"/>
  </r>
  <r>
    <d v="2010-04-13T00:00:00"/>
    <n v="2545.0265814735194"/>
    <n v="1365.5004271955809"/>
    <n v="206.77530066069488"/>
    <n v="4117.3023093297952"/>
    <n v="1140"/>
    <x v="162"/>
    <n v="4"/>
    <n v="2"/>
    <n v="2010"/>
  </r>
  <r>
    <d v="2010-04-14T00:00:00"/>
    <n v="2547.3255556572963"/>
    <n v="1225.5934632909944"/>
    <n v="206.75668081481513"/>
    <n v="3979.6756997631055"/>
    <n v="1141"/>
    <x v="162"/>
    <n v="4"/>
    <n v="2"/>
    <n v="2010"/>
  </r>
  <r>
    <d v="2010-04-15T00:00:00"/>
    <n v="2548.0462746115468"/>
    <n v="1115.1733233388209"/>
    <n v="206.30777217998852"/>
    <n v="3869.5273701303563"/>
    <n v="1142"/>
    <x v="163"/>
    <n v="4"/>
    <n v="2"/>
    <n v="2010"/>
  </r>
  <r>
    <d v="2010-04-16T00:00:00"/>
    <n v="2549.9341650977631"/>
    <n v="1324.6773239725221"/>
    <n v="205.84452304788707"/>
    <n v="4080.4560121181721"/>
    <n v="1143"/>
    <x v="163"/>
    <n v="4"/>
    <n v="2"/>
    <n v="2010"/>
  </r>
  <r>
    <d v="2010-04-17T00:00:00"/>
    <n v="2557.1425506849059"/>
    <n v="1347.563956942784"/>
    <n v="205.92049477471105"/>
    <n v="4110.6270024024006"/>
    <n v="1144"/>
    <x v="163"/>
    <n v="4"/>
    <n v="2"/>
    <n v="2010"/>
  </r>
  <r>
    <d v="2010-04-18T00:00:00"/>
    <n v="2543.6091630499955"/>
    <n v="1277.8351132010625"/>
    <n v="205.40761599595928"/>
    <n v="4026.8518922470171"/>
    <n v="1145"/>
    <x v="163"/>
    <n v="4"/>
    <n v="2"/>
    <n v="2010"/>
  </r>
  <r>
    <d v="2010-04-19T00:00:00"/>
    <n v="2541.8870003017332"/>
    <n v="1117.1042232989789"/>
    <n v="205.4823314394331"/>
    <n v="3864.4735550401451"/>
    <n v="1146"/>
    <x v="163"/>
    <n v="4"/>
    <n v="2"/>
    <n v="2010"/>
  </r>
  <r>
    <d v="2010-04-20T00:00:00"/>
    <n v="2549.2376451851806"/>
    <n v="1225.1357390474805"/>
    <n v="205.27953218995827"/>
    <n v="3979.6529164226195"/>
    <n v="1147"/>
    <x v="163"/>
    <n v="4"/>
    <n v="2"/>
    <n v="2010"/>
  </r>
  <r>
    <d v="2010-04-21T00:00:00"/>
    <n v="2556.933219570627"/>
    <n v="1174.6901050882411"/>
    <n v="205.35575013359886"/>
    <n v="3936.9790747924671"/>
    <n v="1148"/>
    <x v="163"/>
    <n v="4"/>
    <n v="2"/>
    <n v="2010"/>
  </r>
  <r>
    <d v="2010-04-22T00:00:00"/>
    <n v="2567.4043280645196"/>
    <n v="1314.5085424448271"/>
    <n v="204.98328938455387"/>
    <n v="4086.8961598939004"/>
    <n v="1149"/>
    <x v="164"/>
    <n v="4"/>
    <n v="2"/>
    <n v="2010"/>
  </r>
  <r>
    <d v="2010-04-23T00:00:00"/>
    <n v="2573.174946766288"/>
    <n v="1371.6703172865414"/>
    <n v="204.66317950201812"/>
    <n v="4149.5084435548479"/>
    <n v="1150"/>
    <x v="164"/>
    <n v="4"/>
    <n v="2"/>
    <n v="2010"/>
  </r>
  <r>
    <d v="2010-04-24T00:00:00"/>
    <n v="2548.7031280375586"/>
    <n v="1292.6583907081076"/>
    <n v="205.07949555781789"/>
    <n v="4046.4410143034843"/>
    <n v="1151"/>
    <x v="164"/>
    <n v="4"/>
    <n v="2"/>
    <n v="2010"/>
  </r>
  <r>
    <d v="2010-04-25T00:00:00"/>
    <n v="2562.6752293928398"/>
    <n v="1362.795607357069"/>
    <n v="205.09958382842751"/>
    <n v="4130.5704205783368"/>
    <n v="1152"/>
    <x v="164"/>
    <n v="4"/>
    <n v="2"/>
    <n v="2010"/>
  </r>
  <r>
    <d v="2010-04-26T00:00:00"/>
    <n v="2528.7931679333319"/>
    <n v="1282.5331291819498"/>
    <n v="205.26959406255762"/>
    <n v="4016.5958911778393"/>
    <n v="1153"/>
    <x v="164"/>
    <n v="4"/>
    <n v="2"/>
    <n v="2010"/>
  </r>
  <r>
    <d v="2010-04-27T00:00:00"/>
    <n v="2525.7942633436783"/>
    <n v="1140.8776868895343"/>
    <n v="204.86609222610258"/>
    <n v="3871.538042459315"/>
    <n v="1154"/>
    <x v="164"/>
    <n v="4"/>
    <n v="2"/>
    <n v="2010"/>
  </r>
  <r>
    <d v="2010-04-28T00:00:00"/>
    <n v="2533.0330167947345"/>
    <n v="1022.0096472244393"/>
    <n v="204.99502740778462"/>
    <n v="3760.0376914269582"/>
    <n v="1155"/>
    <x v="164"/>
    <n v="4"/>
    <n v="2"/>
    <n v="2010"/>
  </r>
  <r>
    <d v="2010-04-29T00:00:00"/>
    <n v="2530.6074412483977"/>
    <n v="1300.4590737677536"/>
    <n v="204.95786663042901"/>
    <n v="4036.0243816465804"/>
    <n v="1156"/>
    <x v="165"/>
    <n v="4"/>
    <n v="2"/>
    <n v="2010"/>
  </r>
  <r>
    <d v="2010-04-30T00:00:00"/>
    <n v="2521.1785107992882"/>
    <n v="1372.3812801744646"/>
    <n v="205.48506416597158"/>
    <n v="4099.0448551397239"/>
    <n v="1157"/>
    <x v="165"/>
    <n v="4"/>
    <n v="2"/>
    <n v="2010"/>
  </r>
  <r>
    <d v="2010-05-01T00:00:00"/>
    <n v="2508.8195436192027"/>
    <n v="1172.6313328573563"/>
    <n v="205.8346201934597"/>
    <n v="3887.4913312902117"/>
    <n v="1158"/>
    <x v="165"/>
    <n v="5"/>
    <n v="2"/>
    <n v="2010"/>
  </r>
  <r>
    <d v="2010-05-02T00:00:00"/>
    <n v="2516.063155574388"/>
    <n v="1256.3953097330709"/>
    <n v="206.02046135230449"/>
    <n v="3978.890967582468"/>
    <n v="1159"/>
    <x v="165"/>
    <n v="5"/>
    <n v="2"/>
    <n v="2010"/>
  </r>
  <r>
    <d v="2010-05-03T00:00:00"/>
    <n v="2518.3781615886646"/>
    <n v="1435.2307904164184"/>
    <n v="206.16514254344108"/>
    <n v="4160.3925899761543"/>
    <n v="1160"/>
    <x v="165"/>
    <n v="5"/>
    <n v="2"/>
    <n v="2010"/>
  </r>
  <r>
    <d v="2010-05-04T00:00:00"/>
    <n v="2526.1200447663446"/>
    <n v="1409.7629169963868"/>
    <n v="206.25212891206917"/>
    <n v="4142.960099190449"/>
    <n v="1161"/>
    <x v="165"/>
    <n v="5"/>
    <n v="2"/>
    <n v="2010"/>
  </r>
  <r>
    <d v="2010-05-05T00:00:00"/>
    <n v="2522.9874839780741"/>
    <n v="1266.6158909995486"/>
    <n v="206.03749528287233"/>
    <n v="3996.6710577369095"/>
    <n v="1162"/>
    <x v="165"/>
    <n v="5"/>
    <n v="2"/>
    <n v="2010"/>
  </r>
  <r>
    <d v="2010-05-06T00:00:00"/>
    <n v="2535.8223255704061"/>
    <n v="1235.6721368740284"/>
    <n v="206.67377396030352"/>
    <n v="3979.4082790484999"/>
    <n v="1163"/>
    <x v="166"/>
    <n v="5"/>
    <n v="2"/>
    <n v="2010"/>
  </r>
  <r>
    <d v="2010-05-07T00:00:00"/>
    <n v="2537.4609345564209"/>
    <n v="1039.2666979540234"/>
    <n v="206.73747239305496"/>
    <n v="3784.9122672102503"/>
    <n v="1164"/>
    <x v="166"/>
    <n v="5"/>
    <n v="2"/>
    <n v="2010"/>
  </r>
  <r>
    <d v="2010-05-08T00:00:00"/>
    <n v="2538.0714498678376"/>
    <n v="1225.5389256138626"/>
    <n v="206.79927599100927"/>
    <n v="3972.0640456806377"/>
    <n v="1165"/>
    <x v="166"/>
    <n v="5"/>
    <n v="2"/>
    <n v="2010"/>
  </r>
  <r>
    <d v="2010-05-09T00:00:00"/>
    <n v="2526.8673307276531"/>
    <n v="1124.5409761808294"/>
    <n v="206.3224728107796"/>
    <n v="3859.5876819745595"/>
    <n v="1166"/>
    <x v="166"/>
    <n v="5"/>
    <n v="2"/>
    <n v="2010"/>
  </r>
  <r>
    <d v="2010-05-10T00:00:00"/>
    <n v="2532.5607002593533"/>
    <n v="1378.3976474052492"/>
    <n v="206.55478850123473"/>
    <n v="4119.5786840508499"/>
    <n v="1167"/>
    <x v="166"/>
    <n v="5"/>
    <n v="2"/>
    <n v="2010"/>
  </r>
  <r>
    <d v="2010-05-11T00:00:00"/>
    <n v="2540.1766519214125"/>
    <n v="1176.5902903868503"/>
    <n v="206.30730692088713"/>
    <n v="3925.3436296052796"/>
    <n v="1168"/>
    <x v="166"/>
    <n v="5"/>
    <n v="2"/>
    <n v="2010"/>
  </r>
  <r>
    <d v="2010-05-12T00:00:00"/>
    <n v="2533.0421353392062"/>
    <n v="1218.0134192324497"/>
    <n v="206.48476139514332"/>
    <n v="3960.018133103541"/>
    <n v="1169"/>
    <x v="166"/>
    <n v="5"/>
    <n v="2"/>
    <n v="2010"/>
  </r>
  <r>
    <d v="2010-05-13T00:00:00"/>
    <n v="2531.0646667405917"/>
    <n v="1237.6397891330585"/>
    <n v="206.47530672649208"/>
    <n v="3977.8639415875864"/>
    <n v="1170"/>
    <x v="167"/>
    <n v="5"/>
    <n v="2"/>
    <n v="2010"/>
  </r>
  <r>
    <d v="2010-05-14T00:00:00"/>
    <n v="2528.8153110347021"/>
    <n v="1347.2660808397648"/>
    <n v="206.29555232923067"/>
    <n v="4085.2650819363071"/>
    <n v="1171"/>
    <x v="167"/>
    <n v="5"/>
    <n v="2"/>
    <n v="2010"/>
  </r>
  <r>
    <d v="2010-05-15T00:00:00"/>
    <n v="2551.8927201570423"/>
    <n v="1551.2136107053902"/>
    <n v="206.478933581901"/>
    <n v="4312.6824484480621"/>
    <n v="1172"/>
    <x v="167"/>
    <n v="5"/>
    <n v="2"/>
    <n v="2010"/>
  </r>
  <r>
    <d v="2010-05-16T00:00:00"/>
    <n v="2538.2608215773225"/>
    <n v="1513.3598095128955"/>
    <n v="206.16813824590685"/>
    <n v="4261.0874595480591"/>
    <n v="1173"/>
    <x v="167"/>
    <n v="5"/>
    <n v="2"/>
    <n v="2010"/>
  </r>
  <r>
    <d v="2010-05-17T00:00:00"/>
    <n v="2533.639544865182"/>
    <n v="1531.0421160041842"/>
    <n v="206.37779566619665"/>
    <n v="4274.5678790618877"/>
    <n v="1174"/>
    <x v="167"/>
    <n v="5"/>
    <n v="2"/>
    <n v="2010"/>
  </r>
  <r>
    <d v="2010-05-18T00:00:00"/>
    <n v="2534.4856255009531"/>
    <n v="1212.0001645693796"/>
    <n v="206.25348417286509"/>
    <n v="3956.4518369583097"/>
    <n v="1175"/>
    <x v="167"/>
    <n v="5"/>
    <n v="2"/>
    <n v="2010"/>
  </r>
  <r>
    <d v="2010-05-19T00:00:00"/>
    <n v="2531.597332737645"/>
    <n v="1273.3312336892855"/>
    <n v="206.55243256815515"/>
    <n v="4015.4054952138808"/>
    <n v="1176"/>
    <x v="167"/>
    <n v="5"/>
    <n v="2"/>
    <n v="2010"/>
  </r>
  <r>
    <d v="2010-05-20T00:00:00"/>
    <n v="2540.0319272451138"/>
    <n v="1353.8058302319182"/>
    <n v="206.90143438094955"/>
    <n v="4104.8772205455998"/>
    <n v="1177"/>
    <x v="168"/>
    <n v="5"/>
    <n v="2"/>
    <n v="2010"/>
  </r>
  <r>
    <d v="2010-05-21T00:00:00"/>
    <n v="2537.1269852741398"/>
    <n v="1386.3466972954604"/>
    <n v="206.41358167651327"/>
    <n v="4134.22194946132"/>
    <n v="1178"/>
    <x v="168"/>
    <n v="5"/>
    <n v="2"/>
    <n v="2010"/>
  </r>
  <r>
    <d v="2010-05-22T00:00:00"/>
    <n v="2510.3489074070567"/>
    <n v="1477.9178638323144"/>
    <n v="207.07106970973871"/>
    <n v="4199.8934044827238"/>
    <n v="1179"/>
    <x v="168"/>
    <n v="5"/>
    <n v="2"/>
    <n v="2010"/>
  </r>
  <r>
    <d v="2010-05-23T00:00:00"/>
    <n v="2496.0362881495803"/>
    <n v="1282.2478095321424"/>
    <n v="207.21988116914611"/>
    <n v="3990.270036117759"/>
    <n v="1180"/>
    <x v="168"/>
    <n v="5"/>
    <n v="2"/>
    <n v="2010"/>
  </r>
  <r>
    <d v="2010-05-24T00:00:00"/>
    <n v="2526.1394327687453"/>
    <n v="1318.1472465022221"/>
    <n v="207.43741996083006"/>
    <n v="4056.7025973108575"/>
    <n v="1181"/>
    <x v="168"/>
    <n v="5"/>
    <n v="2"/>
    <n v="2010"/>
  </r>
  <r>
    <d v="2010-05-25T00:00:00"/>
    <n v="2518.969406267232"/>
    <n v="1429.7749042173534"/>
    <n v="207.75291104645117"/>
    <n v="4161.6910443071984"/>
    <n v="1182"/>
    <x v="168"/>
    <n v="5"/>
    <n v="2"/>
    <n v="2010"/>
  </r>
  <r>
    <d v="2010-05-26T00:00:00"/>
    <n v="2532.7928808131542"/>
    <n v="1357.2429512137496"/>
    <n v="208.61693062622354"/>
    <n v="4104.0768028494094"/>
    <n v="1183"/>
    <x v="168"/>
    <n v="5"/>
    <n v="2"/>
    <n v="2010"/>
  </r>
  <r>
    <d v="2010-05-27T00:00:00"/>
    <n v="2541.3747526317475"/>
    <n v="1574.0799823575164"/>
    <n v="208.96105855881441"/>
    <n v="4330.0577421291664"/>
    <n v="1184"/>
    <x v="169"/>
    <n v="5"/>
    <n v="2"/>
    <n v="2010"/>
  </r>
  <r>
    <d v="2010-05-28T00:00:00"/>
    <n v="2513.2969368275467"/>
    <n v="1594.258238335424"/>
    <n v="209.554137750384"/>
    <n v="4322.9768287703655"/>
    <n v="1185"/>
    <x v="169"/>
    <n v="5"/>
    <n v="2"/>
    <n v="2010"/>
  </r>
  <r>
    <d v="2010-05-29T00:00:00"/>
    <n v="2523.0330503684531"/>
    <n v="1531.0342330248257"/>
    <n v="209.62322714630025"/>
    <n v="4269.7695841268223"/>
    <n v="1186"/>
    <x v="169"/>
    <n v="5"/>
    <n v="2"/>
    <n v="2010"/>
  </r>
  <r>
    <d v="2010-05-30T00:00:00"/>
    <n v="2548.0355425811626"/>
    <n v="1508.5930623932461"/>
    <n v="210.04054294420305"/>
    <n v="4272.970364206938"/>
    <n v="1187"/>
    <x v="169"/>
    <n v="5"/>
    <n v="2"/>
    <n v="2010"/>
  </r>
  <r>
    <d v="2010-05-31T00:00:00"/>
    <n v="2550.9050956519259"/>
    <n v="1453.9934658058646"/>
    <n v="210.54985301875558"/>
    <n v="4221.9754599201269"/>
    <n v="1188"/>
    <x v="169"/>
    <n v="5"/>
    <n v="2"/>
    <n v="2010"/>
  </r>
  <r>
    <d v="2010-06-01T00:00:00"/>
    <n v="2576.5303392076116"/>
    <n v="1476.2048141053851"/>
    <n v="210.99771400688047"/>
    <n v="4270.4847941680982"/>
    <n v="1189"/>
    <x v="169"/>
    <n v="6"/>
    <n v="2"/>
    <n v="2010"/>
  </r>
  <r>
    <d v="2010-06-02T00:00:00"/>
    <n v="2564.5640882619223"/>
    <n v="1319.074574097612"/>
    <n v="211.67633513629164"/>
    <n v="4102.5119928904605"/>
    <n v="1190"/>
    <x v="169"/>
    <n v="6"/>
    <n v="2"/>
    <n v="2010"/>
  </r>
  <r>
    <d v="2010-06-03T00:00:00"/>
    <n v="2578.5296593122539"/>
    <n v="1326.7694909467041"/>
    <n v="211.78586446112575"/>
    <n v="4124.7093058406836"/>
    <n v="1191"/>
    <x v="170"/>
    <n v="6"/>
    <n v="2"/>
    <n v="2010"/>
  </r>
  <r>
    <d v="2010-06-04T00:00:00"/>
    <n v="2594.913196404078"/>
    <n v="1417.9354665258975"/>
    <n v="212.28412939913434"/>
    <n v="4233.1995892462764"/>
    <n v="1192"/>
    <x v="170"/>
    <n v="6"/>
    <n v="2"/>
    <n v="2010"/>
  </r>
  <r>
    <d v="2010-06-05T00:00:00"/>
    <n v="2597.0640888183138"/>
    <n v="1565.4868460436576"/>
    <n v="212.82444636098498"/>
    <n v="4383.8883590773958"/>
    <n v="1193"/>
    <x v="170"/>
    <n v="6"/>
    <n v="2"/>
    <n v="2010"/>
  </r>
  <r>
    <d v="2010-06-06T00:00:00"/>
    <n v="2600.1119631682718"/>
    <n v="1668.2079764331208"/>
    <n v="212.52513566251909"/>
    <n v="4489.771130961738"/>
    <n v="1194"/>
    <x v="170"/>
    <n v="6"/>
    <n v="2"/>
    <n v="2010"/>
  </r>
  <r>
    <d v="2010-06-07T00:00:00"/>
    <n v="2618.0053345141278"/>
    <n v="1379.1688057262786"/>
    <n v="212.90322491848929"/>
    <n v="4219.4451070553096"/>
    <n v="1195"/>
    <x v="170"/>
    <n v="6"/>
    <n v="2"/>
    <n v="2010"/>
  </r>
  <r>
    <d v="2010-06-08T00:00:00"/>
    <n v="2639.3598237907399"/>
    <n v="1415.3656442967201"/>
    <n v="212.99088716695229"/>
    <n v="4277.5139360640924"/>
    <n v="1196"/>
    <x v="170"/>
    <n v="6"/>
    <n v="2"/>
    <n v="2010"/>
  </r>
  <r>
    <d v="2010-06-09T00:00:00"/>
    <n v="2650.9097046052611"/>
    <n v="1288.9619139014233"/>
    <n v="212.95945843055387"/>
    <n v="4163.0531309419048"/>
    <n v="1197"/>
    <x v="170"/>
    <n v="6"/>
    <n v="2"/>
    <n v="2010"/>
  </r>
  <r>
    <d v="2010-06-10T00:00:00"/>
    <n v="2652.1815271488608"/>
    <n v="1504.0606484816637"/>
    <n v="213.14398021386796"/>
    <n v="4380.0433548550855"/>
    <n v="1198"/>
    <x v="171"/>
    <n v="6"/>
    <n v="2"/>
    <n v="2010"/>
  </r>
  <r>
    <d v="2010-06-11T00:00:00"/>
    <n v="2650.3383386799615"/>
    <n v="1106.7096333429724"/>
    <n v="213.35110497909685"/>
    <n v="3981.493334460944"/>
    <n v="1199"/>
    <x v="171"/>
    <n v="6"/>
    <n v="2"/>
    <n v="2010"/>
  </r>
  <r>
    <d v="2010-06-12T00:00:00"/>
    <n v="2667.0117358741977"/>
    <n v="1414.7063518811303"/>
    <n v="212.98890016965152"/>
    <n v="4306.2083885341408"/>
    <n v="1200"/>
    <x v="171"/>
    <n v="6"/>
    <n v="2"/>
    <n v="2010"/>
  </r>
  <r>
    <d v="2010-06-13T00:00:00"/>
    <n v="2675.0323092995118"/>
    <n v="1263.8620107282827"/>
    <n v="212.86159669407905"/>
    <n v="4163.6761661367427"/>
    <n v="1201"/>
    <x v="171"/>
    <n v="6"/>
    <n v="2"/>
    <n v="2010"/>
  </r>
  <r>
    <d v="2010-06-14T00:00:00"/>
    <n v="2670.2878838653037"/>
    <n v="1494.1127483829573"/>
    <n v="213.01896257112043"/>
    <n v="4389.7746946485058"/>
    <n v="1202"/>
    <x v="171"/>
    <n v="6"/>
    <n v="2"/>
    <n v="2010"/>
  </r>
  <r>
    <d v="2010-06-15T00:00:00"/>
    <n v="2648.8491231370353"/>
    <n v="1394.7558589521389"/>
    <n v="212.55058847753784"/>
    <n v="4268.9086058753646"/>
    <n v="1203"/>
    <x v="171"/>
    <n v="6"/>
    <n v="2"/>
    <n v="2010"/>
  </r>
  <r>
    <d v="2010-06-16T00:00:00"/>
    <n v="2657.6230236187666"/>
    <n v="1477.502374537718"/>
    <n v="212.44945047380642"/>
    <n v="4360.7467145596675"/>
    <n v="1204"/>
    <x v="171"/>
    <n v="6"/>
    <n v="2"/>
    <n v="2010"/>
  </r>
  <r>
    <d v="2010-06-17T00:00:00"/>
    <n v="2660.2593272164513"/>
    <n v="1258.4822119774087"/>
    <n v="212.0984379223749"/>
    <n v="4144.4142771432671"/>
    <n v="1205"/>
    <x v="172"/>
    <n v="6"/>
    <n v="2"/>
    <n v="2010"/>
  </r>
  <r>
    <d v="2010-06-18T00:00:00"/>
    <n v="2664.7929912741538"/>
    <n v="1384.8890511222646"/>
    <n v="211.98679748806842"/>
    <n v="4275.6599685186993"/>
    <n v="1206"/>
    <x v="172"/>
    <n v="6"/>
    <n v="2"/>
    <n v="2010"/>
  </r>
  <r>
    <d v="2010-06-19T00:00:00"/>
    <n v="2645.5097172500482"/>
    <n v="1437.2537621244733"/>
    <n v="211.75227577449726"/>
    <n v="4308.914909901685"/>
    <n v="1207"/>
    <x v="172"/>
    <n v="6"/>
    <n v="2"/>
    <n v="2010"/>
  </r>
  <r>
    <d v="2010-06-20T00:00:00"/>
    <n v="2660.5270699154917"/>
    <n v="1240.802666030592"/>
    <n v="211.87058354085565"/>
    <n v="4128.0312603347993"/>
    <n v="1208"/>
    <x v="172"/>
    <n v="6"/>
    <n v="2"/>
    <n v="2010"/>
  </r>
  <r>
    <d v="2010-06-21T00:00:00"/>
    <n v="2654.150119927097"/>
    <n v="1251.9465311516558"/>
    <n v="211.99824122300666"/>
    <n v="4133.3587656698155"/>
    <n v="1209"/>
    <x v="172"/>
    <n v="6"/>
    <n v="2"/>
    <n v="2010"/>
  </r>
  <r>
    <d v="2010-06-22T00:00:00"/>
    <n v="2652.5950760485916"/>
    <n v="1421.424921709342"/>
    <n v="211.70426051022773"/>
    <n v="4301.3903735459189"/>
    <n v="1210"/>
    <x v="172"/>
    <n v="6"/>
    <n v="2"/>
    <n v="2010"/>
  </r>
  <r>
    <d v="2010-06-23T00:00:00"/>
    <n v="2659.0501471344774"/>
    <n v="1376.7675586641242"/>
    <n v="211.82869378781666"/>
    <n v="4263.7453803142926"/>
    <n v="1211"/>
    <x v="172"/>
    <n v="6"/>
    <n v="2"/>
    <n v="2010"/>
  </r>
  <r>
    <d v="2010-06-24T00:00:00"/>
    <n v="2643.6466266331149"/>
    <n v="1162.3809011511576"/>
    <n v="211.54352198905428"/>
    <n v="4034.0714444884729"/>
    <n v="1212"/>
    <x v="173"/>
    <n v="6"/>
    <n v="2"/>
    <n v="2010"/>
  </r>
  <r>
    <d v="2010-06-25T00:00:00"/>
    <n v="2670.1221278613189"/>
    <n v="1385.5189397765289"/>
    <n v="211.35165615434957"/>
    <n v="4283.9008562845456"/>
    <n v="1213"/>
    <x v="173"/>
    <n v="6"/>
    <n v="2"/>
    <n v="2010"/>
  </r>
</pivotCacheRecords>
</file>

<file path=xl/pivotCache/pivotCacheRecords2.xml><?xml version="1.0" encoding="utf-8"?>
<pivotCacheRecords xmlns="http://schemas.openxmlformats.org/spreadsheetml/2006/main" xmlns:r="http://schemas.openxmlformats.org/officeDocument/2006/relationships" count="1213">
  <r>
    <d v="2012-03-01T00:00:00"/>
    <n v="591.63684528145268"/>
    <n v="852.96211544443111"/>
    <n v="187.04038190616211"/>
    <n v="1631.639342632046"/>
    <n v="1"/>
    <n v="1"/>
    <x v="0"/>
    <n v="1"/>
    <x v="0"/>
  </r>
  <r>
    <d v="2012-03-02T00:00:00"/>
    <n v="582.35662999940155"/>
    <n v="1101.6277656256041"/>
    <n v="187.29396387180404"/>
    <n v="1871.2783594968096"/>
    <n v="2"/>
    <n v="1"/>
    <x v="0"/>
    <n v="1"/>
    <x v="0"/>
  </r>
  <r>
    <d v="2012-03-03T00:00:00"/>
    <n v="591.62942307991011"/>
    <n v="1008.8836539089718"/>
    <n v="186.79460621472973"/>
    <n v="1787.3076832036118"/>
    <n v="3"/>
    <n v="1"/>
    <x v="0"/>
    <n v="1"/>
    <x v="0"/>
  </r>
  <r>
    <d v="2012-03-04T00:00:00"/>
    <n v="589.59689179872248"/>
    <n v="1071.8218445049392"/>
    <n v="186.71922924366012"/>
    <n v="1848.1379655473218"/>
    <n v="4"/>
    <n v="1"/>
    <x v="0"/>
    <n v="1"/>
    <x v="0"/>
  </r>
  <r>
    <d v="2012-03-05T00:00:00"/>
    <n v="582.4827992627396"/>
    <n v="1038.7767819227665"/>
    <n v="186.8813054362833"/>
    <n v="1808.1408866217896"/>
    <n v="5"/>
    <n v="1"/>
    <x v="0"/>
    <n v="1"/>
    <x v="0"/>
  </r>
  <r>
    <d v="2012-03-06T00:00:00"/>
    <n v="579.34061192479112"/>
    <n v="1002.8081536889172"/>
    <n v="186.95117432869569"/>
    <n v="1769.099939942404"/>
    <n v="6"/>
    <n v="1"/>
    <x v="0"/>
    <n v="1"/>
    <x v="0"/>
  </r>
  <r>
    <d v="2012-03-07T00:00:00"/>
    <n v="606.50478034480693"/>
    <n v="995.82825119240738"/>
    <n v="187.13046600976716"/>
    <n v="1789.4634975469814"/>
    <n v="7"/>
    <n v="1"/>
    <x v="0"/>
    <n v="1"/>
    <x v="0"/>
  </r>
  <r>
    <d v="2012-03-08T00:00:00"/>
    <n v="611.57416497624968"/>
    <n v="837.60135451717883"/>
    <n v="187.07386757982351"/>
    <n v="1636.2493870732519"/>
    <n v="8"/>
    <n v="2"/>
    <x v="0"/>
    <n v="1"/>
    <x v="0"/>
  </r>
  <r>
    <d v="2012-03-09T00:00:00"/>
    <n v="605.10698230989226"/>
    <n v="1125.1554685614101"/>
    <n v="187.28904784977846"/>
    <n v="1917.5514987210809"/>
    <n v="9"/>
    <n v="2"/>
    <x v="0"/>
    <n v="1"/>
    <x v="0"/>
  </r>
  <r>
    <d v="2012-03-10T00:00:00"/>
    <n v="617.31161660935049"/>
    <n v="1053.872093752615"/>
    <n v="186.9255027582262"/>
    <n v="1858.1092131201917"/>
    <n v="10"/>
    <n v="2"/>
    <x v="0"/>
    <n v="1"/>
    <x v="0"/>
  </r>
  <r>
    <d v="2012-03-11T00:00:00"/>
    <n v="630.86716686809132"/>
    <n v="1143.0044255733806"/>
    <n v="187.49566583691353"/>
    <n v="1961.3672582783854"/>
    <n v="11"/>
    <n v="2"/>
    <x v="0"/>
    <n v="1"/>
    <x v="0"/>
  </r>
  <r>
    <d v="2012-03-12T00:00:00"/>
    <n v="656.42926165441304"/>
    <n v="1049.6136194135106"/>
    <n v="187.03932335096866"/>
    <n v="1893.0822044188924"/>
    <n v="12"/>
    <n v="2"/>
    <x v="0"/>
    <n v="1"/>
    <x v="0"/>
  </r>
  <r>
    <d v="2012-03-13T00:00:00"/>
    <n v="667.51185468219455"/>
    <n v="1271.8457287127922"/>
    <n v="187.42322308355446"/>
    <n v="2126.7808064785413"/>
    <n v="13"/>
    <n v="2"/>
    <x v="0"/>
    <n v="1"/>
    <x v="0"/>
  </r>
  <r>
    <d v="2012-03-14T00:00:00"/>
    <n v="658.07831943530914"/>
    <n v="1140.4899821519223"/>
    <n v="187.07823757544111"/>
    <n v="1985.6465391626725"/>
    <n v="14"/>
    <n v="2"/>
    <x v="0"/>
    <n v="1"/>
    <x v="0"/>
  </r>
  <r>
    <d v="2012-03-15T00:00:00"/>
    <n v="670.71041288017409"/>
    <n v="1174.296486252337"/>
    <n v="187.29137986195786"/>
    <n v="2032.298278994469"/>
    <n v="15"/>
    <n v="3"/>
    <x v="0"/>
    <n v="1"/>
    <x v="0"/>
  </r>
  <r>
    <d v="2012-03-16T00:00:00"/>
    <n v="658.57777932875069"/>
    <n v="1110.8813113533167"/>
    <n v="187.6163279274837"/>
    <n v="1957.0754186095512"/>
    <n v="16"/>
    <n v="3"/>
    <x v="0"/>
    <n v="1"/>
    <x v="0"/>
  </r>
  <r>
    <d v="2012-03-17T00:00:00"/>
    <n v="660.71471883265485"/>
    <n v="1129.9035187419202"/>
    <n v="187.32973768575602"/>
    <n v="1977.9479752603311"/>
    <n v="17"/>
    <n v="3"/>
    <x v="0"/>
    <n v="1"/>
    <x v="0"/>
  </r>
  <r>
    <d v="2012-03-18T00:00:00"/>
    <n v="652.4482681900065"/>
    <n v="1075.3646867924731"/>
    <n v="187.22404181298651"/>
    <n v="1915.0369967954662"/>
    <n v="18"/>
    <n v="3"/>
    <x v="0"/>
    <n v="1"/>
    <x v="0"/>
  </r>
  <r>
    <d v="2012-03-19T00:00:00"/>
    <n v="671.35436045983954"/>
    <n v="1103.4251508686389"/>
    <n v="187.49424850055567"/>
    <n v="1962.2737598290339"/>
    <n v="19"/>
    <n v="3"/>
    <x v="0"/>
    <n v="1"/>
    <x v="0"/>
  </r>
  <r>
    <d v="2012-03-20T00:00:00"/>
    <n v="670.2142412251244"/>
    <n v="1179.9819252613249"/>
    <n v="187.37668578862036"/>
    <n v="2037.5728522750696"/>
    <n v="20"/>
    <n v="3"/>
    <x v="0"/>
    <n v="1"/>
    <x v="0"/>
  </r>
  <r>
    <d v="2012-03-21T00:00:00"/>
    <n v="679.5551807780638"/>
    <n v="1125.6888301317597"/>
    <n v="187.44668127352074"/>
    <n v="1992.690692183344"/>
    <n v="21"/>
    <n v="3"/>
    <x v="0"/>
    <n v="1"/>
    <x v="0"/>
  </r>
  <r>
    <d v="2012-03-22T00:00:00"/>
    <n v="685.68910705250994"/>
    <n v="1077.8901077380456"/>
    <n v="187.52062427671726"/>
    <n v="1951.0998390672726"/>
    <n v="22"/>
    <n v="4"/>
    <x v="0"/>
    <n v="1"/>
    <x v="0"/>
  </r>
  <r>
    <d v="2012-03-23T00:00:00"/>
    <n v="688.59201074816656"/>
    <n v="978.21400454600348"/>
    <n v="187.46835434576508"/>
    <n v="1854.2743696399352"/>
    <n v="23"/>
    <n v="4"/>
    <x v="0"/>
    <n v="1"/>
    <x v="0"/>
  </r>
  <r>
    <d v="2012-03-24T00:00:00"/>
    <n v="701.46670829070172"/>
    <n v="1060.753855384874"/>
    <n v="187.47759055869284"/>
    <n v="1949.6981542342685"/>
    <n v="24"/>
    <n v="4"/>
    <x v="0"/>
    <n v="1"/>
    <x v="0"/>
  </r>
  <r>
    <d v="2012-03-25T00:00:00"/>
    <n v="701.65809487122942"/>
    <n v="1072.8903762497589"/>
    <n v="187.66038745465849"/>
    <n v="1962.2088585756469"/>
    <n v="25"/>
    <n v="4"/>
    <x v="0"/>
    <n v="1"/>
    <x v="0"/>
  </r>
  <r>
    <d v="2012-03-26T00:00:00"/>
    <n v="729.41779680307286"/>
    <n v="1029.7103525991929"/>
    <n v="187.24297483697177"/>
    <n v="1946.3711242392376"/>
    <n v="26"/>
    <n v="4"/>
    <x v="0"/>
    <n v="1"/>
    <x v="0"/>
  </r>
  <r>
    <d v="2012-03-27T00:00:00"/>
    <n v="752.51785726107482"/>
    <n v="1109.1827154081411"/>
    <n v="187.43048749982708"/>
    <n v="2049.1310601690429"/>
    <n v="27"/>
    <n v="4"/>
    <x v="0"/>
    <n v="1"/>
    <x v="0"/>
  </r>
  <r>
    <d v="2012-03-28T00:00:00"/>
    <n v="754.28813697608928"/>
    <n v="1075.8839062023462"/>
    <n v="187.59289261650517"/>
    <n v="2017.7649357949408"/>
    <n v="28"/>
    <n v="4"/>
    <x v="0"/>
    <n v="1"/>
    <x v="0"/>
  </r>
  <r>
    <d v="2012-03-29T00:00:00"/>
    <n v="755.93184872223173"/>
    <n v="949.10943061936257"/>
    <n v="187.87327965044381"/>
    <n v="1892.9145589920381"/>
    <n v="29"/>
    <n v="5"/>
    <x v="0"/>
    <n v="1"/>
    <x v="0"/>
  </r>
  <r>
    <d v="2012-03-30T00:00:00"/>
    <n v="776.03261420814147"/>
    <n v="1064.2072712156926"/>
    <n v="187.30129243311384"/>
    <n v="2027.5411778569478"/>
    <n v="30"/>
    <n v="5"/>
    <x v="0"/>
    <n v="1"/>
    <x v="0"/>
  </r>
  <r>
    <d v="2012-03-31T00:00:00"/>
    <n v="774.70320535504629"/>
    <n v="914.35237908104045"/>
    <n v="187.502936445339"/>
    <n v="1876.5585208814257"/>
    <n v="31"/>
    <n v="5"/>
    <x v="0"/>
    <n v="1"/>
    <x v="0"/>
  </r>
  <r>
    <d v="2012-04-01T00:00:00"/>
    <n v="772.34278884817513"/>
    <n v="994.55633563355536"/>
    <n v="187.53707116463548"/>
    <n v="1954.4361956463661"/>
    <n v="32"/>
    <n v="5"/>
    <x v="1"/>
    <n v="2"/>
    <x v="0"/>
  </r>
  <r>
    <d v="2012-04-02T00:00:00"/>
    <n v="777.40729285868395"/>
    <n v="963.58405778240422"/>
    <n v="187.40885707268802"/>
    <n v="1928.4002077137761"/>
    <n v="33"/>
    <n v="5"/>
    <x v="1"/>
    <n v="2"/>
    <x v="0"/>
  </r>
  <r>
    <d v="2012-04-03T00:00:00"/>
    <n v="793.86105500247186"/>
    <n v="1041.7402949466828"/>
    <n v="187.68474387125062"/>
    <n v="2023.2860938204053"/>
    <n v="34"/>
    <n v="5"/>
    <x v="1"/>
    <n v="2"/>
    <x v="0"/>
  </r>
  <r>
    <d v="2012-04-04T00:00:00"/>
    <n v="801.66546967405759"/>
    <n v="1036.2409305817903"/>
    <n v="187.48584021552603"/>
    <n v="2025.392240471374"/>
    <n v="35"/>
    <n v="5"/>
    <x v="1"/>
    <n v="2"/>
    <x v="0"/>
  </r>
  <r>
    <d v="2012-04-05T00:00:00"/>
    <n v="801.06894437450649"/>
    <n v="849.99083123620676"/>
    <n v="187.84093333369316"/>
    <n v="1838.9007089444062"/>
    <n v="36"/>
    <n v="6"/>
    <x v="1"/>
    <n v="2"/>
    <x v="0"/>
  </r>
  <r>
    <d v="2012-04-06T00:00:00"/>
    <n v="794.48145321638503"/>
    <n v="785.77069144719508"/>
    <n v="187.85974644269817"/>
    <n v="1768.1118911062783"/>
    <n v="37"/>
    <n v="6"/>
    <x v="1"/>
    <n v="2"/>
    <x v="0"/>
  </r>
  <r>
    <d v="2012-04-07T00:00:00"/>
    <n v="783.95820268909961"/>
    <n v="943.83058911468765"/>
    <n v="187.66312181584019"/>
    <n v="1915.4519136196275"/>
    <n v="38"/>
    <n v="6"/>
    <x v="1"/>
    <n v="2"/>
    <x v="0"/>
  </r>
  <r>
    <d v="2012-04-08T00:00:00"/>
    <n v="787.03866195818296"/>
    <n v="953.83474958802685"/>
    <n v="187.94829720039363"/>
    <n v="1928.8217087466035"/>
    <n v="39"/>
    <n v="6"/>
    <x v="1"/>
    <n v="2"/>
    <x v="0"/>
  </r>
  <r>
    <d v="2012-04-09T00:00:00"/>
    <n v="796.53745479171664"/>
    <n v="1010.8157679579299"/>
    <n v="187.78322297900502"/>
    <n v="1995.1364457286518"/>
    <n v="40"/>
    <n v="6"/>
    <x v="1"/>
    <n v="2"/>
    <x v="0"/>
  </r>
  <r>
    <d v="2012-04-10T00:00:00"/>
    <n v="792.11475947106544"/>
    <n v="1142.5921276443482"/>
    <n v="187.96873673557369"/>
    <n v="2122.6756238509874"/>
    <n v="41"/>
    <n v="6"/>
    <x v="1"/>
    <n v="2"/>
    <x v="0"/>
  </r>
  <r>
    <d v="2012-04-11T00:00:00"/>
    <n v="781.69652480731827"/>
    <n v="971.64811821602962"/>
    <n v="187.51141195835152"/>
    <n v="1940.8560549816996"/>
    <n v="42"/>
    <n v="6"/>
    <x v="1"/>
    <n v="2"/>
    <x v="0"/>
  </r>
  <r>
    <d v="2012-04-12T00:00:00"/>
    <n v="789.65156390060019"/>
    <n v="1004.839944495762"/>
    <n v="187.99962018159607"/>
    <n v="1982.4911285779583"/>
    <n v="43"/>
    <n v="7"/>
    <x v="1"/>
    <n v="2"/>
    <x v="0"/>
  </r>
  <r>
    <d v="2012-04-13T00:00:00"/>
    <n v="810.51563811615563"/>
    <n v="813.17498223513587"/>
    <n v="187.5719386485473"/>
    <n v="1811.2625589998388"/>
    <n v="44"/>
    <n v="7"/>
    <x v="1"/>
    <n v="2"/>
    <x v="0"/>
  </r>
  <r>
    <d v="2012-04-14T00:00:00"/>
    <n v="804.69457567227414"/>
    <n v="991.65862896873546"/>
    <n v="188.02067632483289"/>
    <n v="1984.3738809658425"/>
    <n v="45"/>
    <n v="7"/>
    <x v="1"/>
    <n v="2"/>
    <x v="0"/>
  </r>
  <r>
    <d v="2012-04-15T00:00:00"/>
    <n v="812.2217547371456"/>
    <n v="1128.4764627752584"/>
    <n v="187.57040796885974"/>
    <n v="2128.2686254812638"/>
    <n v="46"/>
    <n v="7"/>
    <x v="1"/>
    <n v="2"/>
    <x v="0"/>
  </r>
  <r>
    <d v="2012-04-16T00:00:00"/>
    <n v="808.28179231145009"/>
    <n v="1144.5292259452328"/>
    <n v="187.70054863908368"/>
    <n v="2140.5115668957665"/>
    <n v="47"/>
    <n v="7"/>
    <x v="1"/>
    <n v="2"/>
    <x v="0"/>
  </r>
  <r>
    <d v="2012-04-17T00:00:00"/>
    <n v="816.60908489111307"/>
    <n v="1120.8375379235545"/>
    <n v="187.51068905621631"/>
    <n v="2124.957311870884"/>
    <n v="48"/>
    <n v="7"/>
    <x v="1"/>
    <n v="2"/>
    <x v="0"/>
  </r>
  <r>
    <d v="2012-04-18T00:00:00"/>
    <n v="831.7494419183588"/>
    <n v="1067.0764918754251"/>
    <n v="187.92348703193909"/>
    <n v="2086.7494208257231"/>
    <n v="49"/>
    <n v="7"/>
    <x v="1"/>
    <n v="2"/>
    <x v="0"/>
  </r>
  <r>
    <d v="2012-04-19T00:00:00"/>
    <n v="832.32147608414834"/>
    <n v="1078.7110266335337"/>
    <n v="187.75695539127784"/>
    <n v="2098.7894581089599"/>
    <n v="50"/>
    <n v="8"/>
    <x v="1"/>
    <n v="2"/>
    <x v="0"/>
  </r>
  <r>
    <d v="2012-04-20T00:00:00"/>
    <n v="821.20906636924997"/>
    <n v="919.86511114568646"/>
    <n v="188.09996248419864"/>
    <n v="1929.1741399991349"/>
    <n v="51"/>
    <n v="8"/>
    <x v="1"/>
    <n v="2"/>
    <x v="0"/>
  </r>
  <r>
    <d v="2012-04-21T00:00:00"/>
    <n v="823.90483740615832"/>
    <n v="962.9421580831953"/>
    <n v="187.76294345699839"/>
    <n v="1974.6099389463518"/>
    <n v="52"/>
    <n v="8"/>
    <x v="1"/>
    <n v="2"/>
    <x v="0"/>
  </r>
  <r>
    <d v="2012-04-22T00:00:00"/>
    <n v="835.864101002903"/>
    <n v="794.08767824099971"/>
    <n v="187.85981122907106"/>
    <n v="1817.8115904729739"/>
    <n v="53"/>
    <n v="8"/>
    <x v="1"/>
    <n v="2"/>
    <x v="0"/>
  </r>
  <r>
    <d v="2012-04-23T00:00:00"/>
    <n v="823.58310015117331"/>
    <n v="939.42403446772346"/>
    <n v="187.84142316585053"/>
    <n v="1950.8485577847473"/>
    <n v="54"/>
    <n v="8"/>
    <x v="1"/>
    <n v="2"/>
    <x v="0"/>
  </r>
  <r>
    <d v="2012-04-24T00:00:00"/>
    <n v="837.29140234881038"/>
    <n v="878.36730447172249"/>
    <n v="188.03851721633555"/>
    <n v="1903.6972240368684"/>
    <n v="55"/>
    <n v="8"/>
    <x v="1"/>
    <n v="2"/>
    <x v="0"/>
  </r>
  <r>
    <d v="2012-04-25T00:00:00"/>
    <n v="838.89355608768051"/>
    <n v="985.28722022133115"/>
    <n v="187.33484003160606"/>
    <n v="2011.5156163406177"/>
    <n v="56"/>
    <n v="8"/>
    <x v="1"/>
    <n v="2"/>
    <x v="0"/>
  </r>
  <r>
    <d v="2012-04-26T00:00:00"/>
    <n v="839.49885334880787"/>
    <n v="955.60786930783763"/>
    <n v="187.75245710862944"/>
    <n v="1982.859179765275"/>
    <n v="57"/>
    <n v="9"/>
    <x v="1"/>
    <n v="2"/>
    <x v="0"/>
  </r>
  <r>
    <d v="2012-04-27T00:00:00"/>
    <n v="817.31196287216903"/>
    <n v="967.33858387772375"/>
    <n v="187.78422265250396"/>
    <n v="1972.4347694023968"/>
    <n v="58"/>
    <n v="9"/>
    <x v="1"/>
    <n v="2"/>
    <x v="0"/>
  </r>
  <r>
    <d v="2012-04-28T00:00:00"/>
    <n v="824.89303201081134"/>
    <n v="847.13822788547645"/>
    <n v="188.04978090801657"/>
    <n v="1860.0810408043044"/>
    <n v="59"/>
    <n v="9"/>
    <x v="1"/>
    <n v="2"/>
    <x v="0"/>
  </r>
  <r>
    <d v="2012-04-29T00:00:00"/>
    <n v="859.83623691896298"/>
    <n v="937.50077570224107"/>
    <n v="187.90021731084272"/>
    <n v="1985.2372299320466"/>
    <n v="60"/>
    <n v="9"/>
    <x v="1"/>
    <n v="2"/>
    <x v="0"/>
  </r>
  <r>
    <d v="2012-04-30T00:00:00"/>
    <n v="860.06609480452983"/>
    <n v="960.64025357138564"/>
    <n v="187.83263708427108"/>
    <n v="2008.5389854601865"/>
    <n v="61"/>
    <n v="9"/>
    <x v="1"/>
    <n v="2"/>
    <x v="0"/>
  </r>
  <r>
    <d v="2012-05-01T00:00:00"/>
    <n v="866.26746584768557"/>
    <n v="1098.5211421348467"/>
    <n v="188.02527736012817"/>
    <n v="2152.8138853426603"/>
    <n v="62"/>
    <n v="9"/>
    <x v="2"/>
    <n v="2"/>
    <x v="0"/>
  </r>
  <r>
    <d v="2012-05-02T00:00:00"/>
    <n v="854.52019617608175"/>
    <n v="969.69773200364148"/>
    <n v="187.96855284074806"/>
    <n v="2012.1864810204713"/>
    <n v="63"/>
    <n v="9"/>
    <x v="2"/>
    <n v="2"/>
    <x v="0"/>
  </r>
  <r>
    <d v="2012-05-03T00:00:00"/>
    <n v="849.40382706150979"/>
    <n v="920.3472634964287"/>
    <n v="188.20501171996477"/>
    <n v="1957.956102277903"/>
    <n v="64"/>
    <n v="10"/>
    <x v="2"/>
    <n v="2"/>
    <x v="0"/>
  </r>
  <r>
    <d v="2012-05-04T00:00:00"/>
    <n v="854.27722408587306"/>
    <n v="899.60926066889533"/>
    <n v="188.02296278759954"/>
    <n v="1941.9094475423678"/>
    <n v="65"/>
    <n v="10"/>
    <x v="2"/>
    <n v="2"/>
    <x v="0"/>
  </r>
  <r>
    <d v="2012-05-05T00:00:00"/>
    <n v="870.29395037142001"/>
    <n v="1057.7224700840361"/>
    <n v="188.0730456434361"/>
    <n v="2116.0894660988924"/>
    <n v="66"/>
    <n v="10"/>
    <x v="2"/>
    <n v="2"/>
    <x v="0"/>
  </r>
  <r>
    <d v="2012-05-06T00:00:00"/>
    <n v="905.37381949375185"/>
    <n v="879.66473709128991"/>
    <n v="188.32865182917425"/>
    <n v="1973.3672084142161"/>
    <n v="67"/>
    <n v="10"/>
    <x v="2"/>
    <n v="2"/>
    <x v="0"/>
  </r>
  <r>
    <d v="2012-05-07T00:00:00"/>
    <n v="906.31185208242005"/>
    <n v="902.48369325411159"/>
    <n v="187.89795599396308"/>
    <n v="1996.6935013304947"/>
    <n v="68"/>
    <n v="10"/>
    <x v="2"/>
    <n v="2"/>
    <x v="0"/>
  </r>
  <r>
    <d v="2012-05-08T00:00:00"/>
    <n v="905.9913103147212"/>
    <n v="852.09520002851104"/>
    <n v="187.89058625109277"/>
    <n v="1945.9770965943251"/>
    <n v="69"/>
    <n v="10"/>
    <x v="2"/>
    <n v="2"/>
    <x v="0"/>
  </r>
  <r>
    <d v="2012-05-09T00:00:00"/>
    <n v="923.14176406932734"/>
    <n v="1003.0554760977635"/>
    <n v="188.23556592246376"/>
    <n v="2114.4328060895546"/>
    <n v="70"/>
    <n v="10"/>
    <x v="2"/>
    <n v="2"/>
    <x v="0"/>
  </r>
  <r>
    <d v="2012-05-10T00:00:00"/>
    <n v="919.99183114873517"/>
    <n v="990.70949835933652"/>
    <n v="187.98377901693749"/>
    <n v="2098.6851085250091"/>
    <n v="71"/>
    <n v="11"/>
    <x v="2"/>
    <n v="2"/>
    <x v="0"/>
  </r>
  <r>
    <d v="2012-05-11T00:00:00"/>
    <n v="938.72720973970513"/>
    <n v="958.13928048846856"/>
    <n v="188.22644254680162"/>
    <n v="2085.0929327749755"/>
    <n v="72"/>
    <n v="11"/>
    <x v="2"/>
    <n v="2"/>
    <x v="0"/>
  </r>
  <r>
    <d v="2012-05-12T00:00:00"/>
    <n v="927.58799724423079"/>
    <n v="910.5316703705314"/>
    <n v="188.39808463116179"/>
    <n v="2026.5177522459239"/>
    <n v="73"/>
    <n v="11"/>
    <x v="2"/>
    <n v="2"/>
    <x v="0"/>
  </r>
  <r>
    <d v="2012-05-13T00:00:00"/>
    <n v="927.90552122892552"/>
    <n v="1110.6044540576272"/>
    <n v="188.37599547473712"/>
    <n v="2226.8859707612896"/>
    <n v="74"/>
    <n v="11"/>
    <x v="2"/>
    <n v="2"/>
    <x v="0"/>
  </r>
  <r>
    <d v="2012-05-14T00:00:00"/>
    <n v="932.50127991310501"/>
    <n v="1107.0913651352682"/>
    <n v="188.11535242977686"/>
    <n v="2227.70799747815"/>
    <n v="75"/>
    <n v="11"/>
    <x v="2"/>
    <n v="2"/>
    <x v="0"/>
  </r>
  <r>
    <d v="2012-05-15T00:00:00"/>
    <n v="928.40486702774183"/>
    <n v="923.20381758427061"/>
    <n v="188.40751533092995"/>
    <n v="2040.0161999429424"/>
    <n v="76"/>
    <n v="11"/>
    <x v="2"/>
    <n v="2"/>
    <x v="0"/>
  </r>
  <r>
    <d v="2012-05-16T00:00:00"/>
    <n v="920.18966732232843"/>
    <n v="1057.2726241013336"/>
    <n v="188.34316720618978"/>
    <n v="2165.8054586298517"/>
    <n v="77"/>
    <n v="11"/>
    <x v="2"/>
    <n v="2"/>
    <x v="0"/>
  </r>
  <r>
    <d v="2012-05-17T00:00:00"/>
    <n v="932.23857514402425"/>
    <n v="995.63551957734489"/>
    <n v="188.30960425538794"/>
    <n v="2116.1836989767571"/>
    <n v="78"/>
    <n v="12"/>
    <x v="2"/>
    <n v="2"/>
    <x v="0"/>
  </r>
  <r>
    <d v="2012-05-18T00:00:00"/>
    <n v="938.4232921942687"/>
    <n v="945.33209369314955"/>
    <n v="188.25929838320315"/>
    <n v="2072.0146842706213"/>
    <n v="79"/>
    <n v="12"/>
    <x v="2"/>
    <n v="2"/>
    <x v="0"/>
  </r>
  <r>
    <d v="2012-05-19T00:00:00"/>
    <n v="930.02603487823603"/>
    <n v="1033.3225474737599"/>
    <n v="188.2678131325886"/>
    <n v="2151.6163954845847"/>
    <n v="80"/>
    <n v="12"/>
    <x v="2"/>
    <n v="2"/>
    <x v="0"/>
  </r>
  <r>
    <d v="2012-05-20T00:00:00"/>
    <n v="922.8911975342869"/>
    <n v="867.89187401545303"/>
    <n v="188.2581057033253"/>
    <n v="1979.0411772530651"/>
    <n v="81"/>
    <n v="12"/>
    <x v="2"/>
    <n v="2"/>
    <x v="0"/>
  </r>
  <r>
    <d v="2012-05-21T00:00:00"/>
    <n v="944.87527601162469"/>
    <n v="937.83156715193263"/>
    <n v="188.50772173942627"/>
    <n v="2071.2145649029835"/>
    <n v="82"/>
    <n v="12"/>
    <x v="2"/>
    <n v="2"/>
    <x v="0"/>
  </r>
  <r>
    <d v="2012-05-22T00:00:00"/>
    <n v="956.35969926806661"/>
    <n v="958.84342882233466"/>
    <n v="188.58662876963189"/>
    <n v="2103.7897568600329"/>
    <n v="83"/>
    <n v="12"/>
    <x v="2"/>
    <n v="2"/>
    <x v="0"/>
  </r>
  <r>
    <d v="2012-05-23T00:00:00"/>
    <n v="957.90044559622311"/>
    <n v="1165.3299669196613"/>
    <n v="188.42288462223547"/>
    <n v="2311.6532971381198"/>
    <n v="84"/>
    <n v="12"/>
    <x v="2"/>
    <n v="2"/>
    <x v="0"/>
  </r>
  <r>
    <d v="2012-05-24T00:00:00"/>
    <n v="932.84158287655055"/>
    <n v="1230.9024882877663"/>
    <n v="188.59054904023787"/>
    <n v="2352.3346202045545"/>
    <n v="85"/>
    <n v="13"/>
    <x v="2"/>
    <n v="2"/>
    <x v="0"/>
  </r>
  <r>
    <d v="2012-05-25T00:00:00"/>
    <n v="948.23525452655576"/>
    <n v="1129.6449845971947"/>
    <n v="188.27450663645419"/>
    <n v="2266.1547457602046"/>
    <n v="86"/>
    <n v="13"/>
    <x v="2"/>
    <n v="2"/>
    <x v="0"/>
  </r>
  <r>
    <d v="2012-05-26T00:00:00"/>
    <n v="960.23705891289137"/>
    <n v="1235.5289681956294"/>
    <n v="188.43014939477976"/>
    <n v="2384.1961765033002"/>
    <n v="87"/>
    <n v="13"/>
    <x v="2"/>
    <n v="2"/>
    <x v="0"/>
  </r>
  <r>
    <d v="2012-05-27T00:00:00"/>
    <n v="991.28182205148573"/>
    <n v="1134.8866772533202"/>
    <n v="188.6330173307523"/>
    <n v="2314.8015166355581"/>
    <n v="88"/>
    <n v="13"/>
    <x v="2"/>
    <n v="2"/>
    <x v="0"/>
  </r>
  <r>
    <d v="2012-05-28T00:00:00"/>
    <n v="988.97893695549044"/>
    <n v="1035.4530827801973"/>
    <n v="188.4151480424259"/>
    <n v="2212.8471677781135"/>
    <n v="89"/>
    <n v="13"/>
    <x v="2"/>
    <n v="2"/>
    <x v="0"/>
  </r>
  <r>
    <d v="2012-05-29T00:00:00"/>
    <n v="1012.9240655373186"/>
    <n v="1189.4876893195694"/>
    <n v="188.83867365288606"/>
    <n v="2391.2504285097739"/>
    <n v="90"/>
    <n v="13"/>
    <x v="2"/>
    <n v="2"/>
    <x v="0"/>
  </r>
  <r>
    <d v="2012-05-30T00:00:00"/>
    <n v="1014.2181298743537"/>
    <n v="1466.7504113034431"/>
    <n v="189.05231106486505"/>
    <n v="2670.0208522426619"/>
    <n v="91"/>
    <n v="13"/>
    <x v="2"/>
    <n v="2"/>
    <x v="0"/>
  </r>
  <r>
    <d v="2012-05-31T00:00:00"/>
    <n v="1004.9714600712483"/>
    <n v="1136.9205551049454"/>
    <n v="188.83365344081813"/>
    <n v="2330.7256686170117"/>
    <n v="92"/>
    <n v="14"/>
    <x v="2"/>
    <n v="2"/>
    <x v="0"/>
  </r>
  <r>
    <d v="2012-06-01T00:00:00"/>
    <n v="984.7567376650552"/>
    <n v="1318.8176397708953"/>
    <n v="188.69727334472972"/>
    <n v="2492.2716507806804"/>
    <n v="93"/>
    <n v="14"/>
    <x v="3"/>
    <n v="2"/>
    <x v="0"/>
  </r>
  <r>
    <d v="2012-06-02T00:00:00"/>
    <n v="945.7438620142118"/>
    <n v="1250.865148115256"/>
    <n v="188.82972557149489"/>
    <n v="2385.4387357009623"/>
    <n v="94"/>
    <n v="14"/>
    <x v="3"/>
    <n v="2"/>
    <x v="0"/>
  </r>
  <r>
    <d v="2012-06-03T00:00:00"/>
    <n v="972.8991682632975"/>
    <n v="1134.9655324154505"/>
    <n v="188.82373065042722"/>
    <n v="2296.6884313291748"/>
    <n v="95"/>
    <n v="14"/>
    <x v="3"/>
    <n v="2"/>
    <x v="0"/>
  </r>
  <r>
    <d v="2012-06-04T00:00:00"/>
    <n v="986.05182148788344"/>
    <n v="1332.9375731441673"/>
    <n v="189.17618913058197"/>
    <n v="2508.1655837626327"/>
    <n v="96"/>
    <n v="14"/>
    <x v="3"/>
    <n v="2"/>
    <x v="0"/>
  </r>
  <r>
    <d v="2012-06-05T00:00:00"/>
    <n v="988.65786316823619"/>
    <n v="1056.453567065309"/>
    <n v="189.23121367876294"/>
    <n v="2234.3426439123082"/>
    <n v="97"/>
    <n v="14"/>
    <x v="3"/>
    <n v="2"/>
    <x v="0"/>
  </r>
  <r>
    <d v="2012-06-06T00:00:00"/>
    <n v="980.26225205287278"/>
    <n v="1083.4591719349964"/>
    <n v="188.94461173987904"/>
    <n v="2252.6660357277483"/>
    <n v="98"/>
    <n v="14"/>
    <x v="3"/>
    <n v="2"/>
    <x v="0"/>
  </r>
  <r>
    <d v="2012-06-07T00:00:00"/>
    <n v="994.47786819088128"/>
    <n v="902.64556684190825"/>
    <n v="189.07825264335048"/>
    <n v="2086.20168767614"/>
    <n v="99"/>
    <n v="15"/>
    <x v="3"/>
    <n v="2"/>
    <x v="0"/>
  </r>
  <r>
    <d v="2012-06-08T00:00:00"/>
    <n v="986.67416763218876"/>
    <n v="1098.5417406884985"/>
    <n v="189.11352541791163"/>
    <n v="2274.3294337385987"/>
    <n v="100"/>
    <n v="15"/>
    <x v="3"/>
    <n v="2"/>
    <x v="0"/>
  </r>
  <r>
    <d v="2012-06-09T00:00:00"/>
    <n v="992.1615442920745"/>
    <n v="1083.1197902001893"/>
    <n v="189.23868804583438"/>
    <n v="2264.5200225380981"/>
    <n v="101"/>
    <n v="15"/>
    <x v="3"/>
    <n v="2"/>
    <x v="0"/>
  </r>
  <r>
    <d v="2012-06-10T00:00:00"/>
    <n v="997.65084520834512"/>
    <n v="1065.4151871952954"/>
    <n v="189.05133435662333"/>
    <n v="2252.1173667602643"/>
    <n v="102"/>
    <n v="15"/>
    <x v="3"/>
    <n v="2"/>
    <x v="0"/>
  </r>
  <r>
    <d v="2012-06-11T00:00:00"/>
    <n v="989.96563483965497"/>
    <n v="1012.3953596940239"/>
    <n v="189.11254438561957"/>
    <n v="2191.4735389192983"/>
    <n v="103"/>
    <n v="15"/>
    <x v="3"/>
    <n v="2"/>
    <x v="0"/>
  </r>
  <r>
    <d v="2012-06-12T00:00:00"/>
    <n v="980.8367062888633"/>
    <n v="1190.1026666417617"/>
    <n v="189.35233560869688"/>
    <n v="2360.2917085393219"/>
    <n v="104"/>
    <n v="15"/>
    <x v="3"/>
    <n v="2"/>
    <x v="0"/>
  </r>
  <r>
    <d v="2012-06-13T00:00:00"/>
    <n v="963.16010512675814"/>
    <n v="1047.7032548123275"/>
    <n v="189.41530116274566"/>
    <n v="2200.2786611018309"/>
    <n v="105"/>
    <n v="15"/>
    <x v="3"/>
    <n v="2"/>
    <x v="0"/>
  </r>
  <r>
    <d v="2012-06-14T00:00:00"/>
    <n v="968.75415484888151"/>
    <n v="1081.8567202780928"/>
    <n v="189.11749555879345"/>
    <n v="2239.7283706857679"/>
    <n v="106"/>
    <n v="16"/>
    <x v="3"/>
    <n v="2"/>
    <x v="0"/>
  </r>
  <r>
    <d v="2012-06-15T00:00:00"/>
    <n v="972.55566844963187"/>
    <n v="1108.1973478821683"/>
    <n v="189.33750926146723"/>
    <n v="2270.0905255932676"/>
    <n v="107"/>
    <n v="16"/>
    <x v="3"/>
    <n v="2"/>
    <x v="0"/>
  </r>
  <r>
    <d v="2012-06-16T00:00:00"/>
    <n v="982.13941637242306"/>
    <n v="1044.3162778580556"/>
    <n v="189.31069605252657"/>
    <n v="2215.7663902830054"/>
    <n v="108"/>
    <n v="16"/>
    <x v="3"/>
    <n v="2"/>
    <x v="0"/>
  </r>
  <r>
    <d v="2012-06-17T00:00:00"/>
    <n v="995.97223699485289"/>
    <n v="940.5994962940008"/>
    <n v="189.2087960736981"/>
    <n v="2125.780529362552"/>
    <n v="109"/>
    <n v="16"/>
    <x v="3"/>
    <n v="2"/>
    <x v="0"/>
  </r>
  <r>
    <d v="2012-06-18T00:00:00"/>
    <n v="996.82624640600204"/>
    <n v="1050.0068674892375"/>
    <n v="189.1895254392183"/>
    <n v="2236.0226393344578"/>
    <n v="110"/>
    <n v="16"/>
    <x v="3"/>
    <n v="2"/>
    <x v="0"/>
  </r>
  <r>
    <d v="2012-06-19T00:00:00"/>
    <n v="1002.3641963759125"/>
    <n v="1024.1004260113334"/>
    <n v="189.35164637784473"/>
    <n v="2215.8162687650906"/>
    <n v="111"/>
    <n v="16"/>
    <x v="3"/>
    <n v="2"/>
    <x v="0"/>
  </r>
  <r>
    <d v="2012-06-20T00:00:00"/>
    <n v="1020.9730906672785"/>
    <n v="1120.9264292747325"/>
    <n v="189.30549715900497"/>
    <n v="2331.205017101016"/>
    <n v="112"/>
    <n v="16"/>
    <x v="3"/>
    <n v="2"/>
    <x v="0"/>
  </r>
  <r>
    <d v="2012-06-21T00:00:00"/>
    <n v="1027.4475941782762"/>
    <n v="971.18647744732493"/>
    <n v="189.47720012544508"/>
    <n v="2188.1112717510464"/>
    <n v="113"/>
    <n v="17"/>
    <x v="3"/>
    <n v="2"/>
    <x v="0"/>
  </r>
  <r>
    <d v="2012-06-22T00:00:00"/>
    <n v="1038.5702742357166"/>
    <n v="1057.3705905272664"/>
    <n v="189.47376155311667"/>
    <n v="2285.4146263160997"/>
    <n v="114"/>
    <n v="17"/>
    <x v="3"/>
    <n v="2"/>
    <x v="0"/>
  </r>
  <r>
    <d v="2012-06-23T00:00:00"/>
    <n v="1034.1229465444374"/>
    <n v="1011.4467807451811"/>
    <n v="189.073162165718"/>
    <n v="2234.6428894553364"/>
    <n v="115"/>
    <n v="17"/>
    <x v="3"/>
    <n v="2"/>
    <x v="0"/>
  </r>
  <r>
    <d v="2012-06-24T00:00:00"/>
    <n v="1043.8165150200548"/>
    <n v="878.04208731025005"/>
    <n v="189.49730937662136"/>
    <n v="2111.3559117069262"/>
    <n v="116"/>
    <n v="17"/>
    <x v="3"/>
    <n v="2"/>
    <x v="0"/>
  </r>
  <r>
    <d v="2012-06-25T00:00:00"/>
    <n v="1045.6545107854272"/>
    <n v="879.16453944518219"/>
    <n v="188.86157773947662"/>
    <n v="2113.6806279700859"/>
    <n v="117"/>
    <n v="17"/>
    <x v="3"/>
    <n v="2"/>
    <x v="0"/>
  </r>
  <r>
    <d v="2012-06-26T00:00:00"/>
    <n v="1048.7827070440126"/>
    <n v="819.24244601411647"/>
    <n v="189.24176283974768"/>
    <n v="2057.2669158978765"/>
    <n v="118"/>
    <n v="17"/>
    <x v="3"/>
    <n v="2"/>
    <x v="0"/>
  </r>
  <r>
    <d v="2012-06-27T00:00:00"/>
    <n v="1052.8584962380432"/>
    <n v="1064.8717510551098"/>
    <n v="189.51318463888023"/>
    <n v="2307.2434319320337"/>
    <n v="119"/>
    <n v="17"/>
    <x v="3"/>
    <n v="2"/>
    <x v="0"/>
  </r>
  <r>
    <d v="2012-06-28T00:00:00"/>
    <n v="1046.1642172334625"/>
    <n v="791.39874670965946"/>
    <n v="189.54237454758444"/>
    <n v="2027.1053384907063"/>
    <n v="120"/>
    <n v="18"/>
    <x v="3"/>
    <n v="2"/>
    <x v="0"/>
  </r>
  <r>
    <d v="2012-06-29T00:00:00"/>
    <n v="1051.022642783845"/>
    <n v="849.71522745740344"/>
    <n v="189.62371234896395"/>
    <n v="2090.3615825902125"/>
    <n v="121"/>
    <n v="18"/>
    <x v="3"/>
    <n v="2"/>
    <x v="0"/>
  </r>
  <r>
    <d v="2012-06-30T00:00:00"/>
    <n v="1060.9729817595321"/>
    <n v="911.88441593642915"/>
    <n v="189.59564816860444"/>
    <n v="2162.4530458645659"/>
    <n v="122"/>
    <n v="18"/>
    <x v="3"/>
    <n v="2"/>
    <x v="0"/>
  </r>
  <r>
    <d v="2012-07-01T00:00:00"/>
    <n v="1060.560519934533"/>
    <n v="906.19107999363723"/>
    <n v="189.46471981782238"/>
    <n v="2156.2163197459927"/>
    <n v="123"/>
    <n v="18"/>
    <x v="4"/>
    <n v="3"/>
    <x v="0"/>
  </r>
  <r>
    <d v="2012-07-02T00:00:00"/>
    <n v="1057.4239631653911"/>
    <n v="765.54191466631357"/>
    <n v="189.7550277005291"/>
    <n v="2012.7209055322339"/>
    <n v="124"/>
    <n v="18"/>
    <x v="4"/>
    <n v="3"/>
    <x v="0"/>
  </r>
  <r>
    <d v="2012-07-03T00:00:00"/>
    <n v="1064.9742560580708"/>
    <n v="1054.2730051369379"/>
    <n v="189.78169098882537"/>
    <n v="2309.028952183834"/>
    <n v="125"/>
    <n v="18"/>
    <x v="4"/>
    <n v="3"/>
    <x v="0"/>
  </r>
  <r>
    <d v="2012-07-04T00:00:00"/>
    <n v="1049.9664813468894"/>
    <n v="873.71291438674029"/>
    <n v="189.40736107778298"/>
    <n v="2113.0867568114127"/>
    <n v="126"/>
    <n v="18"/>
    <x v="4"/>
    <n v="3"/>
    <x v="0"/>
  </r>
  <r>
    <d v="2012-07-05T00:00:00"/>
    <n v="1060.9340871562958"/>
    <n v="912.9237635037457"/>
    <n v="189.7744563023802"/>
    <n v="2163.6323069624218"/>
    <n v="127"/>
    <n v="19"/>
    <x v="4"/>
    <n v="3"/>
    <x v="0"/>
  </r>
  <r>
    <d v="2012-07-06T00:00:00"/>
    <n v="1057.1169467904472"/>
    <n v="1019.8926396958982"/>
    <n v="189.47858614848192"/>
    <n v="2266.4881726348272"/>
    <n v="128"/>
    <n v="19"/>
    <x v="4"/>
    <n v="3"/>
    <x v="0"/>
  </r>
  <r>
    <d v="2012-07-07T00:00:00"/>
    <n v="1050.2071236090901"/>
    <n v="1053.2624511246295"/>
    <n v="189.57534719480259"/>
    <n v="2293.0449219285219"/>
    <n v="129"/>
    <n v="19"/>
    <x v="4"/>
    <n v="3"/>
    <x v="0"/>
  </r>
  <r>
    <d v="2012-07-08T00:00:00"/>
    <n v="1048.023446134672"/>
    <n v="796.68807302596451"/>
    <n v="189.91475145703399"/>
    <n v="2034.6262706176706"/>
    <n v="130"/>
    <n v="19"/>
    <x v="4"/>
    <n v="3"/>
    <x v="0"/>
  </r>
  <r>
    <d v="2012-07-09T00:00:00"/>
    <n v="1033.2932743307802"/>
    <n v="877.31464812173363"/>
    <n v="189.5382469348979"/>
    <n v="2100.1461693874116"/>
    <n v="131"/>
    <n v="19"/>
    <x v="4"/>
    <n v="3"/>
    <x v="0"/>
  </r>
  <r>
    <d v="2012-07-10T00:00:00"/>
    <n v="1028.1366248902063"/>
    <n v="942.53548332325568"/>
    <n v="189.56790040053832"/>
    <n v="2160.2400086140005"/>
    <n v="132"/>
    <n v="19"/>
    <x v="4"/>
    <n v="3"/>
    <x v="0"/>
  </r>
  <r>
    <d v="2012-07-11T00:00:00"/>
    <n v="1018.8367383380964"/>
    <n v="798.10212201017214"/>
    <n v="189.51879135123215"/>
    <n v="2006.4576516995007"/>
    <n v="133"/>
    <n v="19"/>
    <x v="4"/>
    <n v="3"/>
    <x v="0"/>
  </r>
  <r>
    <d v="2012-07-12T00:00:00"/>
    <n v="1020.1033116687677"/>
    <n v="716.04636729095705"/>
    <n v="189.693036243915"/>
    <n v="1925.8427152036397"/>
    <n v="134"/>
    <n v="20"/>
    <x v="4"/>
    <n v="3"/>
    <x v="0"/>
  </r>
  <r>
    <d v="2012-07-13T00:00:00"/>
    <n v="1020.0450873469549"/>
    <n v="901.57456193926214"/>
    <n v="189.37436454732031"/>
    <n v="2110.9940138335373"/>
    <n v="135"/>
    <n v="20"/>
    <x v="4"/>
    <n v="3"/>
    <x v="0"/>
  </r>
  <r>
    <d v="2012-07-14T00:00:00"/>
    <n v="1025.8735815590694"/>
    <n v="949.88772743681966"/>
    <n v="189.35218451569494"/>
    <n v="2165.1134935115842"/>
    <n v="136"/>
    <n v="20"/>
    <x v="4"/>
    <n v="3"/>
    <x v="0"/>
  </r>
  <r>
    <d v="2012-07-15T00:00:00"/>
    <n v="1016.5086676917591"/>
    <n v="1019.9698393281975"/>
    <n v="189.60471112587067"/>
    <n v="2226.0832181458272"/>
    <n v="137"/>
    <n v="20"/>
    <x v="4"/>
    <n v="3"/>
    <x v="0"/>
  </r>
  <r>
    <d v="2012-07-16T00:00:00"/>
    <n v="1025.6720836202678"/>
    <n v="985.59927964222288"/>
    <n v="189.09722858067397"/>
    <n v="2200.3685918431647"/>
    <n v="138"/>
    <n v="20"/>
    <x v="4"/>
    <n v="3"/>
    <x v="0"/>
  </r>
  <r>
    <d v="2012-07-17T00:00:00"/>
    <n v="1016.1734025987945"/>
    <n v="814.51760069832699"/>
    <n v="189.60997448641604"/>
    <n v="2020.3009777835373"/>
    <n v="139"/>
    <n v="20"/>
    <x v="4"/>
    <n v="3"/>
    <x v="0"/>
  </r>
  <r>
    <d v="2012-07-18T00:00:00"/>
    <n v="1027.0354543271926"/>
    <n v="987.81593613771838"/>
    <n v="189.64072329845123"/>
    <n v="2204.4921137633623"/>
    <n v="140"/>
    <n v="20"/>
    <x v="4"/>
    <n v="3"/>
    <x v="0"/>
  </r>
  <r>
    <d v="2012-07-19T00:00:00"/>
    <n v="1019.8181610787497"/>
    <n v="1029.2919886629568"/>
    <n v="189.28353247387804"/>
    <n v="2238.3936822155847"/>
    <n v="141"/>
    <n v="21"/>
    <x v="4"/>
    <n v="3"/>
    <x v="0"/>
  </r>
  <r>
    <d v="2012-07-20T00:00:00"/>
    <n v="1043.2446089998243"/>
    <n v="1063.8811647241532"/>
    <n v="188.95885275801382"/>
    <n v="2296.0846264819916"/>
    <n v="142"/>
    <n v="21"/>
    <x v="4"/>
    <n v="3"/>
    <x v="0"/>
  </r>
  <r>
    <d v="2012-07-21T00:00:00"/>
    <n v="1052.5121311038258"/>
    <n v="964.49754573211635"/>
    <n v="189.24026228077398"/>
    <n v="2206.2499391167162"/>
    <n v="143"/>
    <n v="21"/>
    <x v="4"/>
    <n v="3"/>
    <x v="0"/>
  </r>
  <r>
    <d v="2012-07-22T00:00:00"/>
    <n v="1058.425293155075"/>
    <n v="1093.1774240493573"/>
    <n v="189.1053694656546"/>
    <n v="2340.7080866700871"/>
    <n v="144"/>
    <n v="21"/>
    <x v="4"/>
    <n v="3"/>
    <x v="0"/>
  </r>
  <r>
    <d v="2012-07-23T00:00:00"/>
    <n v="1054.9934120436531"/>
    <n v="975.15657866727565"/>
    <n v="188.81478099529326"/>
    <n v="2218.9647717062221"/>
    <n v="145"/>
    <n v="21"/>
    <x v="4"/>
    <n v="3"/>
    <x v="0"/>
  </r>
  <r>
    <d v="2012-07-24T00:00:00"/>
    <n v="1068.5504291517545"/>
    <n v="1058.6168704895135"/>
    <n v="189.18718953475724"/>
    <n v="2316.3544891760253"/>
    <n v="146"/>
    <n v="21"/>
    <x v="4"/>
    <n v="3"/>
    <x v="0"/>
  </r>
  <r>
    <d v="2012-07-25T00:00:00"/>
    <n v="1071.6329905747816"/>
    <n v="977.86621820061646"/>
    <n v="189.40450365315863"/>
    <n v="2238.9037124285569"/>
    <n v="147"/>
    <n v="21"/>
    <x v="4"/>
    <n v="3"/>
    <x v="0"/>
  </r>
  <r>
    <d v="2012-07-26T00:00:00"/>
    <n v="1091.0941428883539"/>
    <n v="863.24989118393626"/>
    <n v="188.96638533889487"/>
    <n v="2143.3104194111847"/>
    <n v="148"/>
    <n v="22"/>
    <x v="4"/>
    <n v="3"/>
    <x v="0"/>
  </r>
  <r>
    <d v="2012-07-27T00:00:00"/>
    <n v="1119.669754444195"/>
    <n v="764.6255556885867"/>
    <n v="189.33432276648438"/>
    <n v="2073.6296328992662"/>
    <n v="149"/>
    <n v="22"/>
    <x v="4"/>
    <n v="3"/>
    <x v="0"/>
  </r>
  <r>
    <d v="2012-07-28T00:00:00"/>
    <n v="1137.1789851683609"/>
    <n v="1016.812827547428"/>
    <n v="188.80588506737283"/>
    <n v="2342.7976977831618"/>
    <n v="150"/>
    <n v="22"/>
    <x v="4"/>
    <n v="3"/>
    <x v="0"/>
  </r>
  <r>
    <d v="2012-07-29T00:00:00"/>
    <n v="1129.2083904552269"/>
    <n v="1078.6784564265095"/>
    <n v="188.81651357842077"/>
    <n v="2396.703360460157"/>
    <n v="151"/>
    <n v="22"/>
    <x v="4"/>
    <n v="3"/>
    <x v="0"/>
  </r>
  <r>
    <d v="2012-07-30T00:00:00"/>
    <n v="1117.4181216089896"/>
    <n v="1019.3856639837186"/>
    <n v="188.98281848085284"/>
    <n v="2325.7866040735612"/>
    <n v="152"/>
    <n v="22"/>
    <x v="4"/>
    <n v="3"/>
    <x v="0"/>
  </r>
  <r>
    <d v="2012-07-31T00:00:00"/>
    <n v="1123.1009418128083"/>
    <n v="844.64189887113798"/>
    <n v="189.10306915207465"/>
    <n v="2156.8459098360208"/>
    <n v="153"/>
    <n v="22"/>
    <x v="4"/>
    <n v="3"/>
    <x v="0"/>
  </r>
  <r>
    <d v="2012-08-01T00:00:00"/>
    <n v="1105.2570763652084"/>
    <n v="963.55955367691445"/>
    <n v="189.20780017631228"/>
    <n v="2258.0244302184346"/>
    <n v="154"/>
    <n v="22"/>
    <x v="5"/>
    <n v="3"/>
    <x v="0"/>
  </r>
  <r>
    <d v="2012-08-02T00:00:00"/>
    <n v="1100.4358736328268"/>
    <n v="832.60537330521879"/>
    <n v="189.08696362954015"/>
    <n v="2122.1282105675855"/>
    <n v="155"/>
    <n v="23"/>
    <x v="5"/>
    <n v="3"/>
    <x v="0"/>
  </r>
  <r>
    <d v="2012-08-03T00:00:00"/>
    <n v="1094.6999860471133"/>
    <n v="974.29223943644774"/>
    <n v="189.35091366735978"/>
    <n v="2258.3431391509207"/>
    <n v="156"/>
    <n v="23"/>
    <x v="5"/>
    <n v="3"/>
    <x v="0"/>
  </r>
  <r>
    <d v="2012-08-04T00:00:00"/>
    <n v="1095.9555538383081"/>
    <n v="975.78620718564946"/>
    <n v="188.97069841962974"/>
    <n v="2260.7124594435872"/>
    <n v="157"/>
    <n v="23"/>
    <x v="5"/>
    <n v="3"/>
    <x v="0"/>
  </r>
  <r>
    <d v="2012-08-05T00:00:00"/>
    <n v="1089.3397670304275"/>
    <n v="1053.7618365294493"/>
    <n v="189.00418453562472"/>
    <n v="2332.1057880955013"/>
    <n v="158"/>
    <n v="23"/>
    <x v="5"/>
    <n v="3"/>
    <x v="0"/>
  </r>
  <r>
    <d v="2012-08-06T00:00:00"/>
    <n v="1103.2003378553627"/>
    <n v="958.92002728017314"/>
    <n v="189.5615195996287"/>
    <n v="2251.6818847351647"/>
    <n v="159"/>
    <n v="23"/>
    <x v="5"/>
    <n v="3"/>
    <x v="0"/>
  </r>
  <r>
    <d v="2012-08-07T00:00:00"/>
    <n v="1097.4029604574373"/>
    <n v="972.16358360100082"/>
    <n v="189.13799583655017"/>
    <n v="2258.7045398949881"/>
    <n v="160"/>
    <n v="23"/>
    <x v="5"/>
    <n v="3"/>
    <x v="0"/>
  </r>
  <r>
    <d v="2012-08-08T00:00:00"/>
    <n v="1087.6170050156547"/>
    <n v="815.01221238458857"/>
    <n v="189.04028707246414"/>
    <n v="2091.6695044727076"/>
    <n v="161"/>
    <n v="23"/>
    <x v="5"/>
    <n v="3"/>
    <x v="0"/>
  </r>
  <r>
    <d v="2012-08-09T00:00:00"/>
    <n v="1095.3024925011475"/>
    <n v="1040.9791155304838"/>
    <n v="189.11422313881994"/>
    <n v="2325.3958311704514"/>
    <n v="162"/>
    <n v="24"/>
    <x v="5"/>
    <n v="3"/>
    <x v="0"/>
  </r>
  <r>
    <d v="2012-08-10T00:00:00"/>
    <n v="1086.8646734567053"/>
    <n v="883.85065551362004"/>
    <n v="189.19765912615983"/>
    <n v="2159.9129880964852"/>
    <n v="163"/>
    <n v="24"/>
    <x v="5"/>
    <n v="3"/>
    <x v="0"/>
  </r>
  <r>
    <d v="2012-08-11T00:00:00"/>
    <n v="1077.0742135296455"/>
    <n v="1018.8161000728346"/>
    <n v="189.38107381982658"/>
    <n v="2285.2713874223068"/>
    <n v="164"/>
    <n v="24"/>
    <x v="5"/>
    <n v="3"/>
    <x v="0"/>
  </r>
  <r>
    <d v="2012-08-12T00:00:00"/>
    <n v="1060.9171353506945"/>
    <n v="973.41692895261338"/>
    <n v="188.61539236603835"/>
    <n v="2222.9494566693465"/>
    <n v="165"/>
    <n v="24"/>
    <x v="5"/>
    <n v="3"/>
    <x v="0"/>
  </r>
  <r>
    <d v="2012-08-13T00:00:00"/>
    <n v="1059.1983927594838"/>
    <n v="1023.9901639890858"/>
    <n v="189.31545994735879"/>
    <n v="2272.5040166959284"/>
    <n v="166"/>
    <n v="24"/>
    <x v="5"/>
    <n v="3"/>
    <x v="0"/>
  </r>
  <r>
    <d v="2012-08-14T00:00:00"/>
    <n v="1084.4619252031337"/>
    <n v="1163.7200999095899"/>
    <n v="189.54138938588844"/>
    <n v="2437.7234144986123"/>
    <n v="167"/>
    <n v="24"/>
    <x v="5"/>
    <n v="3"/>
    <x v="0"/>
  </r>
  <r>
    <d v="2012-08-15T00:00:00"/>
    <n v="1098.2730103044869"/>
    <n v="992.22906392606342"/>
    <n v="189.00828376281476"/>
    <n v="2279.5103579933652"/>
    <n v="168"/>
    <n v="24"/>
    <x v="5"/>
    <n v="3"/>
    <x v="0"/>
  </r>
  <r>
    <d v="2012-08-16T00:00:00"/>
    <n v="1110.1757687320808"/>
    <n v="1071.4522645449549"/>
    <n v="189.01608292075565"/>
    <n v="2370.6441161977914"/>
    <n v="169"/>
    <n v="25"/>
    <x v="5"/>
    <n v="3"/>
    <x v="0"/>
  </r>
  <r>
    <d v="2012-08-17T00:00:00"/>
    <n v="1113.8351588393275"/>
    <n v="1049.7129787371341"/>
    <n v="189.19350422746572"/>
    <n v="2352.7416418039275"/>
    <n v="170"/>
    <n v="25"/>
    <x v="5"/>
    <n v="3"/>
    <x v="0"/>
  </r>
  <r>
    <d v="2012-08-18T00:00:00"/>
    <n v="1108.2417514854221"/>
    <n v="1041.6261612898113"/>
    <n v="189.14646015345693"/>
    <n v="2339.0143729286901"/>
    <n v="171"/>
    <n v="25"/>
    <x v="5"/>
    <n v="3"/>
    <x v="0"/>
  </r>
  <r>
    <d v="2012-08-19T00:00:00"/>
    <n v="1108.3681345694461"/>
    <n v="985.97426792138492"/>
    <n v="189.0957033293285"/>
    <n v="2283.4381058201593"/>
    <n v="172"/>
    <n v="25"/>
    <x v="5"/>
    <n v="3"/>
    <x v="0"/>
  </r>
  <r>
    <d v="2012-08-20T00:00:00"/>
    <n v="1111.7910586591474"/>
    <n v="1039.141650426528"/>
    <n v="189.17067581225797"/>
    <n v="2340.1033848979332"/>
    <n v="173"/>
    <n v="25"/>
    <x v="5"/>
    <n v="3"/>
    <x v="0"/>
  </r>
  <r>
    <d v="2012-08-21T00:00:00"/>
    <n v="1119.9550979760857"/>
    <n v="966.93120183381143"/>
    <n v="189.27971623481503"/>
    <n v="2276.1660160447123"/>
    <n v="174"/>
    <n v="25"/>
    <x v="5"/>
    <n v="3"/>
    <x v="0"/>
  </r>
  <r>
    <d v="2012-08-22T00:00:00"/>
    <n v="1110.6022566015479"/>
    <n v="777.64761162680645"/>
    <n v="189.40821936336513"/>
    <n v="2077.6580875917198"/>
    <n v="175"/>
    <n v="25"/>
    <x v="5"/>
    <n v="3"/>
    <x v="0"/>
  </r>
  <r>
    <d v="2012-08-23T00:00:00"/>
    <n v="1098.3518542985898"/>
    <n v="942.60933173878129"/>
    <n v="189.36009359398372"/>
    <n v="2230.3212796313546"/>
    <n v="176"/>
    <n v="26"/>
    <x v="5"/>
    <n v="3"/>
    <x v="0"/>
  </r>
  <r>
    <d v="2012-08-24T00:00:00"/>
    <n v="1104.7684637445439"/>
    <n v="934.493739389138"/>
    <n v="189.28513773951414"/>
    <n v="2228.5473408731959"/>
    <n v="177"/>
    <n v="26"/>
    <x v="5"/>
    <n v="3"/>
    <x v="0"/>
  </r>
  <r>
    <d v="2012-08-25T00:00:00"/>
    <n v="1090.2509581746351"/>
    <n v="1015.6692168647946"/>
    <n v="189.0756960730161"/>
    <n v="2294.9958711124455"/>
    <n v="178"/>
    <n v="26"/>
    <x v="5"/>
    <n v="3"/>
    <x v="0"/>
  </r>
  <r>
    <d v="2012-08-26T00:00:00"/>
    <n v="1100.0614612540764"/>
    <n v="896.74438191128502"/>
    <n v="189.32042240391763"/>
    <n v="2186.126265569279"/>
    <n v="179"/>
    <n v="26"/>
    <x v="5"/>
    <n v="3"/>
    <x v="0"/>
  </r>
  <r>
    <d v="2012-08-27T00:00:00"/>
    <n v="1120.442208023135"/>
    <n v="1014.1968573005508"/>
    <n v="189.25730545263198"/>
    <n v="2323.8963707763178"/>
    <n v="180"/>
    <n v="26"/>
    <x v="5"/>
    <n v="3"/>
    <x v="0"/>
  </r>
  <r>
    <d v="2012-08-28T00:00:00"/>
    <n v="1109.7936108712852"/>
    <n v="1012.9641248214325"/>
    <n v="189.04418064558575"/>
    <n v="2311.8019163383033"/>
    <n v="181"/>
    <n v="26"/>
    <x v="5"/>
    <n v="3"/>
    <x v="0"/>
  </r>
  <r>
    <d v="2012-08-29T00:00:00"/>
    <n v="1110.7128749902174"/>
    <n v="800.49566578720021"/>
    <n v="189.48554966195505"/>
    <n v="2100.6940904393728"/>
    <n v="182"/>
    <n v="26"/>
    <x v="5"/>
    <n v="3"/>
    <x v="0"/>
  </r>
  <r>
    <d v="2012-08-30T00:00:00"/>
    <n v="1111.1952147351392"/>
    <n v="925.19341852730145"/>
    <n v="189.14911544788927"/>
    <n v="2225.5377487103301"/>
    <n v="183"/>
    <n v="27"/>
    <x v="5"/>
    <n v="3"/>
    <x v="0"/>
  </r>
  <r>
    <d v="2012-08-31T00:00:00"/>
    <n v="1138.5000595818622"/>
    <n v="618.59347733220557"/>
    <n v="189.22772927474969"/>
    <n v="1946.3212661888174"/>
    <n v="184"/>
    <n v="27"/>
    <x v="5"/>
    <n v="3"/>
    <x v="0"/>
  </r>
  <r>
    <d v="2012-09-01T00:00:00"/>
    <n v="1132.0473480273215"/>
    <n v="946.05473128702783"/>
    <n v="189.25415370558406"/>
    <n v="2267.3562330199334"/>
    <n v="185"/>
    <n v="27"/>
    <x v="6"/>
    <n v="3"/>
    <x v="0"/>
  </r>
  <r>
    <d v="2012-09-02T00:00:00"/>
    <n v="1142.5393821930554"/>
    <n v="799.97828171209051"/>
    <n v="189.58171709048827"/>
    <n v="2132.0993809956344"/>
    <n v="186"/>
    <n v="27"/>
    <x v="6"/>
    <n v="3"/>
    <x v="0"/>
  </r>
  <r>
    <d v="2012-09-03T00:00:00"/>
    <n v="1123.010470935219"/>
    <n v="871.14444890542802"/>
    <n v="189.61724735167931"/>
    <n v="2183.7721671923264"/>
    <n v="187"/>
    <n v="27"/>
    <x v="6"/>
    <n v="3"/>
    <x v="0"/>
  </r>
  <r>
    <d v="2012-09-04T00:00:00"/>
    <n v="1109.7881413323064"/>
    <n v="679.78217526034928"/>
    <n v="189.92365543575502"/>
    <n v="1979.4939720284108"/>
    <n v="188"/>
    <n v="27"/>
    <x v="6"/>
    <n v="3"/>
    <x v="0"/>
  </r>
  <r>
    <d v="2012-09-05T00:00:00"/>
    <n v="1099.933626211902"/>
    <n v="804.70249723650454"/>
    <n v="189.64815706813928"/>
    <n v="2094.284280516546"/>
    <n v="189"/>
    <n v="27"/>
    <x v="6"/>
    <n v="3"/>
    <x v="0"/>
  </r>
  <r>
    <d v="2012-09-06T00:00:00"/>
    <n v="1108.849507487017"/>
    <n v="828.93578434246251"/>
    <n v="189.60042932979462"/>
    <n v="2127.385721159274"/>
    <n v="190"/>
    <n v="28"/>
    <x v="6"/>
    <n v="3"/>
    <x v="0"/>
  </r>
  <r>
    <d v="2012-09-07T00:00:00"/>
    <n v="1116.8552793389199"/>
    <n v="683.79634628166173"/>
    <n v="189.55158946375767"/>
    <n v="1990.2032150843393"/>
    <n v="191"/>
    <n v="28"/>
    <x v="6"/>
    <n v="3"/>
    <x v="0"/>
  </r>
  <r>
    <d v="2012-09-08T00:00:00"/>
    <n v="1112.630689617607"/>
    <n v="756.62800018219889"/>
    <n v="189.26459225062524"/>
    <n v="2058.5232820504311"/>
    <n v="192"/>
    <n v="28"/>
    <x v="6"/>
    <n v="3"/>
    <x v="0"/>
  </r>
  <r>
    <d v="2012-09-09T00:00:00"/>
    <n v="1123.6055407605395"/>
    <n v="894.47565074200782"/>
    <n v="189.36720185714469"/>
    <n v="2207.4483933596921"/>
    <n v="193"/>
    <n v="28"/>
    <x v="6"/>
    <n v="3"/>
    <x v="0"/>
  </r>
  <r>
    <d v="2012-09-10T00:00:00"/>
    <n v="1120.4914376389484"/>
    <n v="775.61852197661131"/>
    <n v="189.50730673733051"/>
    <n v="2085.6172663528901"/>
    <n v="194"/>
    <n v="28"/>
    <x v="6"/>
    <n v="3"/>
    <x v="0"/>
  </r>
  <r>
    <d v="2012-09-11T00:00:00"/>
    <n v="1140.1418159372815"/>
    <n v="840.97492498440874"/>
    <n v="189.56442578534194"/>
    <n v="2170.6811667070324"/>
    <n v="195"/>
    <n v="28"/>
    <x v="6"/>
    <n v="3"/>
    <x v="0"/>
  </r>
  <r>
    <d v="2012-09-12T00:00:00"/>
    <n v="1157.7820249178112"/>
    <n v="786.23207561013203"/>
    <n v="189.19026235077789"/>
    <n v="2133.2043628787214"/>
    <n v="196"/>
    <n v="28"/>
    <x v="6"/>
    <n v="3"/>
    <x v="0"/>
  </r>
  <r>
    <d v="2012-09-13T00:00:00"/>
    <n v="1170.0477429953576"/>
    <n v="642.73509203204935"/>
    <n v="189.43248688681248"/>
    <n v="2002.2153219142194"/>
    <n v="197"/>
    <n v="29"/>
    <x v="6"/>
    <n v="3"/>
    <x v="0"/>
  </r>
  <r>
    <d v="2012-09-14T00:00:00"/>
    <n v="1174.4349592735232"/>
    <n v="744.03820215538235"/>
    <n v="189.35313992195356"/>
    <n v="2107.826301350859"/>
    <n v="198"/>
    <n v="29"/>
    <x v="6"/>
    <n v="3"/>
    <x v="0"/>
  </r>
  <r>
    <d v="2012-09-15T00:00:00"/>
    <n v="1161.7859721470204"/>
    <n v="805.71659110137432"/>
    <n v="189.60193308769897"/>
    <n v="2157.1044963360937"/>
    <n v="199"/>
    <n v="29"/>
    <x v="6"/>
    <n v="3"/>
    <x v="0"/>
  </r>
  <r>
    <d v="2012-09-16T00:00:00"/>
    <n v="1161.2939144188833"/>
    <n v="647.88373672073396"/>
    <n v="189.52526206882482"/>
    <n v="1998.7029132084422"/>
    <n v="200"/>
    <n v="29"/>
    <x v="6"/>
    <n v="3"/>
    <x v="0"/>
  </r>
  <r>
    <d v="2012-09-17T00:00:00"/>
    <n v="1176.2144921576871"/>
    <n v="709.72175313218327"/>
    <n v="189.27894867785128"/>
    <n v="2075.2151939677215"/>
    <n v="201"/>
    <n v="29"/>
    <x v="6"/>
    <n v="3"/>
    <x v="0"/>
  </r>
  <r>
    <d v="2012-09-18T00:00:00"/>
    <n v="1205.7085170496971"/>
    <n v="584.51347941817619"/>
    <n v="189.58974938364153"/>
    <n v="1979.8117458515148"/>
    <n v="202"/>
    <n v="29"/>
    <x v="6"/>
    <n v="3"/>
    <x v="0"/>
  </r>
  <r>
    <d v="2012-09-19T00:00:00"/>
    <n v="1200.0175149243325"/>
    <n v="723.16035308737128"/>
    <n v="189.45017549110028"/>
    <n v="2112.6280435028043"/>
    <n v="203"/>
    <n v="29"/>
    <x v="6"/>
    <n v="3"/>
    <x v="0"/>
  </r>
  <r>
    <d v="2012-09-20T00:00:00"/>
    <n v="1210.4254570240878"/>
    <n v="807.2977172932774"/>
    <n v="189.45001247786769"/>
    <n v="2207.1731867952331"/>
    <n v="204"/>
    <n v="30"/>
    <x v="6"/>
    <n v="3"/>
    <x v="0"/>
  </r>
  <r>
    <d v="2012-09-21T00:00:00"/>
    <n v="1199.8255889095899"/>
    <n v="762.17471649951153"/>
    <n v="189.39767646269732"/>
    <n v="2151.3979818717989"/>
    <n v="205"/>
    <n v="30"/>
    <x v="6"/>
    <n v="3"/>
    <x v="0"/>
  </r>
  <r>
    <d v="2012-09-22T00:00:00"/>
    <n v="1206.6555213983968"/>
    <n v="828.86160518624968"/>
    <n v="189.18727381392247"/>
    <n v="2224.7044003985689"/>
    <n v="206"/>
    <n v="30"/>
    <x v="6"/>
    <n v="3"/>
    <x v="0"/>
  </r>
  <r>
    <d v="2012-09-23T00:00:00"/>
    <n v="1222.3857987034519"/>
    <n v="795.23688472760603"/>
    <n v="189.46685775033231"/>
    <n v="2207.0895411813899"/>
    <n v="207"/>
    <n v="30"/>
    <x v="6"/>
    <n v="3"/>
    <x v="0"/>
  </r>
  <r>
    <d v="2012-09-24T00:00:00"/>
    <n v="1212.9317933184016"/>
    <n v="700.73720682157807"/>
    <n v="189.17373307117393"/>
    <n v="2102.8427332111537"/>
    <n v="208"/>
    <n v="30"/>
    <x v="6"/>
    <n v="3"/>
    <x v="0"/>
  </r>
  <r>
    <d v="2012-09-25T00:00:00"/>
    <n v="1204.476452420457"/>
    <n v="755.32236598286488"/>
    <n v="189.60170717080823"/>
    <n v="2149.4005255741304"/>
    <n v="209"/>
    <n v="30"/>
    <x v="6"/>
    <n v="3"/>
    <x v="0"/>
  </r>
  <r>
    <d v="2012-09-26T00:00:00"/>
    <n v="1212.4010363793157"/>
    <n v="931.8875416492192"/>
    <n v="189.23000736008692"/>
    <n v="2333.5185853886219"/>
    <n v="210"/>
    <n v="30"/>
    <x v="6"/>
    <n v="3"/>
    <x v="0"/>
  </r>
  <r>
    <d v="2012-09-27T00:00:00"/>
    <n v="1201.850821394687"/>
    <n v="839.66229893115894"/>
    <n v="189.18813100311652"/>
    <n v="2230.7012513289628"/>
    <n v="211"/>
    <n v="31"/>
    <x v="6"/>
    <n v="3"/>
    <x v="0"/>
  </r>
  <r>
    <d v="2012-09-28T00:00:00"/>
    <n v="1213.0830727987043"/>
    <n v="982.37809610739907"/>
    <n v="189.56605589344562"/>
    <n v="2385.027224799549"/>
    <n v="212"/>
    <n v="31"/>
    <x v="6"/>
    <n v="3"/>
    <x v="0"/>
  </r>
  <r>
    <d v="2012-09-29T00:00:00"/>
    <n v="1207.5566345840543"/>
    <n v="927.80990084087398"/>
    <n v="189.33393336428711"/>
    <n v="2324.7004687892154"/>
    <n v="213"/>
    <n v="31"/>
    <x v="6"/>
    <n v="3"/>
    <x v="0"/>
  </r>
  <r>
    <d v="2012-09-30T00:00:00"/>
    <n v="1211.6889031750593"/>
    <n v="808.41330853863246"/>
    <n v="189.30838085577011"/>
    <n v="2209.4105925694621"/>
    <n v="214"/>
    <n v="31"/>
    <x v="6"/>
    <n v="3"/>
    <x v="0"/>
  </r>
  <r>
    <d v="2012-10-01T00:00:00"/>
    <n v="1210.8334797421876"/>
    <n v="996.82353071425223"/>
    <n v="189.38834161363766"/>
    <n v="2397.0453520700776"/>
    <n v="215"/>
    <n v="31"/>
    <x v="7"/>
    <n v="4"/>
    <x v="0"/>
  </r>
  <r>
    <d v="2012-10-02T00:00:00"/>
    <n v="1214.992846252997"/>
    <n v="738.49006898236871"/>
    <n v="189.25703046062551"/>
    <n v="2142.7399456959911"/>
    <n v="216"/>
    <n v="31"/>
    <x v="7"/>
    <n v="4"/>
    <x v="0"/>
  </r>
  <r>
    <d v="2012-10-03T00:00:00"/>
    <n v="1224.5787453659254"/>
    <n v="973.28269054772704"/>
    <n v="189.50078432681806"/>
    <n v="2387.3622202404708"/>
    <n v="217"/>
    <n v="31"/>
    <x v="7"/>
    <n v="4"/>
    <x v="0"/>
  </r>
  <r>
    <d v="2012-10-04T00:00:00"/>
    <n v="1227.3959223519182"/>
    <n v="772.25821964036186"/>
    <n v="189.42130046615694"/>
    <n v="2189.075442458437"/>
    <n v="218"/>
    <n v="32"/>
    <x v="7"/>
    <n v="4"/>
    <x v="0"/>
  </r>
  <r>
    <d v="2012-10-05T00:00:00"/>
    <n v="1210.6821797915759"/>
    <n v="1023.0097119841776"/>
    <n v="189.38628819476853"/>
    <n v="2423.0781799705219"/>
    <n v="219"/>
    <n v="32"/>
    <x v="7"/>
    <n v="4"/>
    <x v="0"/>
  </r>
  <r>
    <d v="2012-10-06T00:00:00"/>
    <n v="1194.9674832198243"/>
    <n v="833.75749979519458"/>
    <n v="189.25480311789707"/>
    <n v="2217.9797861329162"/>
    <n v="220"/>
    <n v="32"/>
    <x v="7"/>
    <n v="4"/>
    <x v="0"/>
  </r>
  <r>
    <d v="2012-10-07T00:00:00"/>
    <n v="1196.8006852760843"/>
    <n v="814.33657275389874"/>
    <n v="189.35405932643377"/>
    <n v="2200.4913173564169"/>
    <n v="221"/>
    <n v="32"/>
    <x v="7"/>
    <n v="4"/>
    <x v="0"/>
  </r>
  <r>
    <d v="2012-10-08T00:00:00"/>
    <n v="1189.5337936862513"/>
    <n v="905.71850468645857"/>
    <n v="189.27077716492323"/>
    <n v="2284.5230755376333"/>
    <n v="222"/>
    <n v="32"/>
    <x v="7"/>
    <n v="4"/>
    <x v="0"/>
  </r>
  <r>
    <d v="2012-10-09T00:00:00"/>
    <n v="1185.201658996285"/>
    <n v="1019.129469820421"/>
    <n v="188.99856785432465"/>
    <n v="2393.3296966710309"/>
    <n v="223"/>
    <n v="32"/>
    <x v="7"/>
    <n v="4"/>
    <x v="0"/>
  </r>
  <r>
    <d v="2012-10-10T00:00:00"/>
    <n v="1201.7993935354252"/>
    <n v="727.16901427684286"/>
    <n v="189.19661493238894"/>
    <n v="2118.1650227446571"/>
    <n v="224"/>
    <n v="32"/>
    <x v="7"/>
    <n v="4"/>
    <x v="0"/>
  </r>
  <r>
    <d v="2012-10-11T00:00:00"/>
    <n v="1216.7309460073752"/>
    <n v="864.95814690625457"/>
    <n v="189.09420365768614"/>
    <n v="2270.783296571316"/>
    <n v="225"/>
    <n v="33"/>
    <x v="7"/>
    <n v="4"/>
    <x v="0"/>
  </r>
  <r>
    <d v="2012-10-12T00:00:00"/>
    <n v="1202.2182172877322"/>
    <n v="858.16903652934752"/>
    <n v="189.18001695668175"/>
    <n v="2249.5672707737617"/>
    <n v="226"/>
    <n v="33"/>
    <x v="7"/>
    <n v="4"/>
    <x v="0"/>
  </r>
  <r>
    <d v="2012-10-13T00:00:00"/>
    <n v="1212.9646702810203"/>
    <n v="808.14618926194612"/>
    <n v="188.72233550985206"/>
    <n v="2209.8331950528186"/>
    <n v="227"/>
    <n v="33"/>
    <x v="7"/>
    <n v="4"/>
    <x v="0"/>
  </r>
  <r>
    <d v="2012-10-14T00:00:00"/>
    <n v="1195.8450795401998"/>
    <n v="909.98474510156757"/>
    <n v="188.68093493693044"/>
    <n v="2294.5107595786976"/>
    <n v="228"/>
    <n v="33"/>
    <x v="7"/>
    <n v="4"/>
    <x v="0"/>
  </r>
  <r>
    <d v="2012-10-15T00:00:00"/>
    <n v="1201.3112790992625"/>
    <n v="888.69536880380451"/>
    <n v="188.80202388520334"/>
    <n v="2278.8086717882702"/>
    <n v="229"/>
    <n v="33"/>
    <x v="7"/>
    <n v="4"/>
    <x v="0"/>
  </r>
  <r>
    <d v="2012-10-16T00:00:00"/>
    <n v="1222.1789898391189"/>
    <n v="783.48574907978673"/>
    <n v="188.64252621054962"/>
    <n v="2194.3072651294551"/>
    <n v="230"/>
    <n v="33"/>
    <x v="7"/>
    <n v="4"/>
    <x v="0"/>
  </r>
  <r>
    <d v="2012-10-17T00:00:00"/>
    <n v="1220.0391751897828"/>
    <n v="754.12214596816409"/>
    <n v="188.7232147488744"/>
    <n v="2162.8845359068214"/>
    <n v="231"/>
    <n v="33"/>
    <x v="7"/>
    <n v="4"/>
    <x v="0"/>
  </r>
  <r>
    <d v="2012-10-18T00:00:00"/>
    <n v="1215.3605518288891"/>
    <n v="884.25961816708991"/>
    <n v="188.81006581360955"/>
    <n v="2288.4302358095888"/>
    <n v="232"/>
    <n v="34"/>
    <x v="7"/>
    <n v="4"/>
    <x v="0"/>
  </r>
  <r>
    <d v="2012-10-19T00:00:00"/>
    <n v="1222.5035760277024"/>
    <n v="762.62885714481513"/>
    <n v="188.69957506988698"/>
    <n v="2173.8320082424043"/>
    <n v="233"/>
    <n v="34"/>
    <x v="7"/>
    <n v="4"/>
    <x v="0"/>
  </r>
  <r>
    <d v="2012-10-20T00:00:00"/>
    <n v="1194.2037511685878"/>
    <n v="939.0610422469548"/>
    <n v="188.26243226023504"/>
    <n v="2321.5272256757776"/>
    <n v="234"/>
    <n v="34"/>
    <x v="7"/>
    <n v="4"/>
    <x v="0"/>
  </r>
  <r>
    <d v="2012-10-21T00:00:00"/>
    <n v="1187.4013381749387"/>
    <n v="826.4566007665876"/>
    <n v="188.7898491256974"/>
    <n v="2202.6477880672237"/>
    <n v="235"/>
    <n v="34"/>
    <x v="7"/>
    <n v="4"/>
    <x v="0"/>
  </r>
  <r>
    <d v="2012-10-22T00:00:00"/>
    <n v="1180.1939237921167"/>
    <n v="976.22364412023364"/>
    <n v="188.29416172089637"/>
    <n v="2344.7117296332467"/>
    <n v="236"/>
    <n v="34"/>
    <x v="7"/>
    <n v="4"/>
    <x v="0"/>
  </r>
  <r>
    <d v="2012-10-23T00:00:00"/>
    <n v="1209.4804715699306"/>
    <n v="1010.7238780917339"/>
    <n v="188.41957275101277"/>
    <n v="2408.6239224126771"/>
    <n v="237"/>
    <n v="34"/>
    <x v="7"/>
    <n v="4"/>
    <x v="0"/>
  </r>
  <r>
    <d v="2012-10-24T00:00:00"/>
    <n v="1213.0247035828002"/>
    <n v="866.89845817524531"/>
    <n v="188.45791614050398"/>
    <n v="2268.3810778985494"/>
    <n v="238"/>
    <n v="34"/>
    <x v="7"/>
    <n v="4"/>
    <x v="0"/>
  </r>
  <r>
    <d v="2012-10-25T00:00:00"/>
    <n v="1217.1138176159534"/>
    <n v="935.54350408629875"/>
    <n v="188.78758905626515"/>
    <n v="2341.4449107585174"/>
    <n v="239"/>
    <n v="35"/>
    <x v="7"/>
    <n v="4"/>
    <x v="0"/>
  </r>
  <r>
    <d v="2012-10-26T00:00:00"/>
    <n v="1230.2659272187909"/>
    <n v="929.41265847374052"/>
    <n v="188.57915903883352"/>
    <n v="2348.2577447313652"/>
    <n v="240"/>
    <n v="35"/>
    <x v="7"/>
    <n v="4"/>
    <x v="0"/>
  </r>
  <r>
    <d v="2012-10-27T00:00:00"/>
    <n v="1244.700876250555"/>
    <n v="1006.4070893627988"/>
    <n v="188.59341015350503"/>
    <n v="2439.7013757668587"/>
    <n v="241"/>
    <n v="35"/>
    <x v="7"/>
    <n v="4"/>
    <x v="0"/>
  </r>
  <r>
    <d v="2012-10-28T00:00:00"/>
    <n v="1250.1730671767627"/>
    <n v="907.61365088601633"/>
    <n v="188.33442089751568"/>
    <n v="2346.121138960295"/>
    <n v="242"/>
    <n v="35"/>
    <x v="7"/>
    <n v="4"/>
    <x v="0"/>
  </r>
  <r>
    <d v="2012-10-29T00:00:00"/>
    <n v="1238.2835933772069"/>
    <n v="850.62148895678797"/>
    <n v="188.63632036871917"/>
    <n v="2277.5414027027141"/>
    <n v="243"/>
    <n v="35"/>
    <x v="7"/>
    <n v="4"/>
    <x v="0"/>
  </r>
  <r>
    <d v="2012-10-30T00:00:00"/>
    <n v="1221.0815049934718"/>
    <n v="825.48898189495719"/>
    <n v="188.25479984291061"/>
    <n v="2234.8252867313395"/>
    <n v="244"/>
    <n v="35"/>
    <x v="7"/>
    <n v="4"/>
    <x v="0"/>
  </r>
  <r>
    <d v="2012-10-31T00:00:00"/>
    <n v="1226.7441597302723"/>
    <n v="1141.4290365469765"/>
    <n v="188.65897863630502"/>
    <n v="2556.8321749135539"/>
    <n v="245"/>
    <n v="35"/>
    <x v="7"/>
    <n v="4"/>
    <x v="0"/>
  </r>
  <r>
    <d v="2012-11-01T00:00:00"/>
    <n v="1227.1788975196448"/>
    <n v="918.67830789683114"/>
    <n v="188.3610659073278"/>
    <n v="2334.2182713238039"/>
    <n v="246"/>
    <n v="36"/>
    <x v="8"/>
    <n v="4"/>
    <x v="0"/>
  </r>
  <r>
    <d v="2012-11-02T00:00:00"/>
    <n v="1236.8605348382141"/>
    <n v="1046.6862341465733"/>
    <n v="188.22405190250549"/>
    <n v="2471.7708208872928"/>
    <n v="247"/>
    <n v="36"/>
    <x v="8"/>
    <n v="4"/>
    <x v="0"/>
  </r>
  <r>
    <d v="2012-11-03T00:00:00"/>
    <n v="1254.6078953052386"/>
    <n v="828.47843213156239"/>
    <n v="188.56690739541526"/>
    <n v="2271.6532348322166"/>
    <n v="248"/>
    <n v="36"/>
    <x v="8"/>
    <n v="4"/>
    <x v="0"/>
  </r>
  <r>
    <d v="2012-11-04T00:00:00"/>
    <n v="1256.412421880711"/>
    <n v="878.09964588326932"/>
    <n v="188.7572400481202"/>
    <n v="2323.2693078121006"/>
    <n v="249"/>
    <n v="36"/>
    <x v="8"/>
    <n v="4"/>
    <x v="0"/>
  </r>
  <r>
    <d v="2012-11-05T00:00:00"/>
    <n v="1261.7440660675463"/>
    <n v="830.93775479873852"/>
    <n v="188.32758342298465"/>
    <n v="2281.0094042892697"/>
    <n v="250"/>
    <n v="36"/>
    <x v="8"/>
    <n v="4"/>
    <x v="0"/>
  </r>
  <r>
    <d v="2012-11-06T00:00:00"/>
    <n v="1274.0431405288148"/>
    <n v="916.66582553276203"/>
    <n v="188.32774558560808"/>
    <n v="2379.0367116471848"/>
    <n v="251"/>
    <n v="36"/>
    <x v="8"/>
    <n v="4"/>
    <x v="0"/>
  </r>
  <r>
    <d v="2012-11-07T00:00:00"/>
    <n v="1287.3096148617742"/>
    <n v="868.65433401711152"/>
    <n v="187.96052600665098"/>
    <n v="2343.9244748855367"/>
    <n v="252"/>
    <n v="36"/>
    <x v="8"/>
    <n v="4"/>
    <x v="0"/>
  </r>
  <r>
    <d v="2012-11-08T00:00:00"/>
    <n v="1305.5601160424678"/>
    <n v="833.07094527052425"/>
    <n v="188.47037882896336"/>
    <n v="2327.1014401419557"/>
    <n v="253"/>
    <n v="37"/>
    <x v="8"/>
    <n v="4"/>
    <x v="0"/>
  </r>
  <r>
    <d v="2012-11-09T00:00:00"/>
    <n v="1309.3705847752451"/>
    <n v="766.8276274791682"/>
    <n v="188.21908820077331"/>
    <n v="2264.4173004551867"/>
    <n v="254"/>
    <n v="37"/>
    <x v="8"/>
    <n v="4"/>
    <x v="0"/>
  </r>
  <r>
    <d v="2012-11-10T00:00:00"/>
    <n v="1295.6032423394759"/>
    <n v="976.85962562702127"/>
    <n v="188.45799596820839"/>
    <n v="2460.9208639347053"/>
    <n v="255"/>
    <n v="37"/>
    <x v="8"/>
    <n v="4"/>
    <x v="0"/>
  </r>
  <r>
    <d v="2012-11-11T00:00:00"/>
    <n v="1293.465081551147"/>
    <n v="861.5418531530737"/>
    <n v="188.73450834089954"/>
    <n v="2343.7414430451204"/>
    <n v="256"/>
    <n v="37"/>
    <x v="8"/>
    <n v="4"/>
    <x v="0"/>
  </r>
  <r>
    <d v="2012-11-12T00:00:00"/>
    <n v="1299.6217644132007"/>
    <n v="983.32660341940368"/>
    <n v="188.33436068545163"/>
    <n v="2471.2827285180556"/>
    <n v="257"/>
    <n v="37"/>
    <x v="8"/>
    <n v="4"/>
    <x v="0"/>
  </r>
  <r>
    <d v="2012-11-13T00:00:00"/>
    <n v="1312.155664198126"/>
    <n v="900.25306793710911"/>
    <n v="188.41187328948061"/>
    <n v="2400.8206054247162"/>
    <n v="258"/>
    <n v="37"/>
    <x v="8"/>
    <n v="4"/>
    <x v="0"/>
  </r>
  <r>
    <d v="2012-11-14T00:00:00"/>
    <n v="1324.8428851662345"/>
    <n v="737.10923384299781"/>
    <n v="188.61448560241402"/>
    <n v="2250.5666046116462"/>
    <n v="259"/>
    <n v="37"/>
    <x v="8"/>
    <n v="4"/>
    <x v="0"/>
  </r>
  <r>
    <d v="2012-11-15T00:00:00"/>
    <n v="1320.052616131529"/>
    <n v="760.53479940616216"/>
    <n v="188.55445052134553"/>
    <n v="2269.1418660590371"/>
    <n v="260"/>
    <n v="38"/>
    <x v="8"/>
    <n v="4"/>
    <x v="0"/>
  </r>
  <r>
    <d v="2012-11-16T00:00:00"/>
    <n v="1324.0267765268575"/>
    <n v="709.1843086135442"/>
    <n v="188.41965355182299"/>
    <n v="2221.6307386922249"/>
    <n v="261"/>
    <n v="38"/>
    <x v="8"/>
    <n v="4"/>
    <x v="0"/>
  </r>
  <r>
    <d v="2012-11-17T00:00:00"/>
    <n v="1301.4112771976052"/>
    <n v="654.17193313880375"/>
    <n v="188.26443311684903"/>
    <n v="2143.8476434532581"/>
    <n v="262"/>
    <n v="38"/>
    <x v="8"/>
    <n v="4"/>
    <x v="0"/>
  </r>
  <r>
    <d v="2012-11-18T00:00:00"/>
    <n v="1287.1589939302569"/>
    <n v="822.19012648626551"/>
    <n v="188.79693941456867"/>
    <n v="2298.1460598310914"/>
    <n v="263"/>
    <n v="38"/>
    <x v="8"/>
    <n v="4"/>
    <x v="0"/>
  </r>
  <r>
    <d v="2012-11-19T00:00:00"/>
    <n v="1306.4964710377124"/>
    <n v="734.47864323365445"/>
    <n v="188.43374132607909"/>
    <n v="2229.4088555974458"/>
    <n v="264"/>
    <n v="38"/>
    <x v="8"/>
    <n v="4"/>
    <x v="0"/>
  </r>
  <r>
    <d v="2012-11-20T00:00:00"/>
    <n v="1300.8468772752049"/>
    <n v="833.20871687376211"/>
    <n v="188.18628879801614"/>
    <n v="2322.241882946983"/>
    <n v="265"/>
    <n v="38"/>
    <x v="8"/>
    <n v="4"/>
    <x v="0"/>
  </r>
  <r>
    <d v="2012-11-21T00:00:00"/>
    <n v="1301.6074828877331"/>
    <n v="550.46931689204894"/>
    <n v="188.57446462661258"/>
    <n v="2040.6512644063946"/>
    <n v="266"/>
    <n v="38"/>
    <x v="8"/>
    <n v="4"/>
    <x v="0"/>
  </r>
  <r>
    <d v="2012-11-22T00:00:00"/>
    <n v="1296.4813488969544"/>
    <n v="528.5766567310543"/>
    <n v="188.45862765040087"/>
    <n v="2013.5166332784095"/>
    <n v="267"/>
    <n v="39"/>
    <x v="8"/>
    <n v="4"/>
    <x v="0"/>
  </r>
  <r>
    <d v="2012-11-23T00:00:00"/>
    <n v="1276.4880160675875"/>
    <n v="673.16501158796723"/>
    <n v="188.65184002086554"/>
    <n v="2138.3048676764201"/>
    <n v="268"/>
    <n v="39"/>
    <x v="8"/>
    <n v="4"/>
    <x v="0"/>
  </r>
  <r>
    <d v="2012-11-24T00:00:00"/>
    <n v="1284.059311863286"/>
    <n v="645.85324688218248"/>
    <n v="188.39165980737641"/>
    <n v="2118.3042185528448"/>
    <n v="269"/>
    <n v="39"/>
    <x v="8"/>
    <n v="4"/>
    <x v="0"/>
  </r>
  <r>
    <d v="2012-11-25T00:00:00"/>
    <n v="1275.4937948336881"/>
    <n v="646.28745553011913"/>
    <n v="188.73945065287151"/>
    <n v="2110.5207010166787"/>
    <n v="270"/>
    <n v="39"/>
    <x v="8"/>
    <n v="4"/>
    <x v="0"/>
  </r>
  <r>
    <d v="2012-11-26T00:00:00"/>
    <n v="1288.8808312172255"/>
    <n v="637.1595397819608"/>
    <n v="188.46802574591317"/>
    <n v="2114.5083967450996"/>
    <n v="271"/>
    <n v="39"/>
    <x v="8"/>
    <n v="4"/>
    <x v="0"/>
  </r>
  <r>
    <d v="2012-11-27T00:00:00"/>
    <n v="1297.975957386119"/>
    <n v="571.63623545263204"/>
    <n v="188.51907186168117"/>
    <n v="2058.1312647004324"/>
    <n v="272"/>
    <n v="39"/>
    <x v="8"/>
    <n v="4"/>
    <x v="0"/>
  </r>
  <r>
    <d v="2012-11-28T00:00:00"/>
    <n v="1300.9135758415368"/>
    <n v="707.12778739279634"/>
    <n v="189.00703292101622"/>
    <n v="2197.0483961553496"/>
    <n v="273"/>
    <n v="39"/>
    <x v="8"/>
    <n v="4"/>
    <x v="0"/>
  </r>
  <r>
    <d v="2012-11-29T00:00:00"/>
    <n v="1305.9405763848195"/>
    <n v="766.47585892929487"/>
    <n v="188.92572084148509"/>
    <n v="2261.3421561555992"/>
    <n v="274"/>
    <n v="40"/>
    <x v="8"/>
    <n v="4"/>
    <x v="0"/>
  </r>
  <r>
    <d v="2012-11-30T00:00:00"/>
    <n v="1305.3003974585683"/>
    <n v="755.82110240548343"/>
    <n v="188.71345829982684"/>
    <n v="2249.8349581638786"/>
    <n v="275"/>
    <n v="40"/>
    <x v="8"/>
    <n v="4"/>
    <x v="0"/>
  </r>
  <r>
    <d v="2012-12-01T00:00:00"/>
    <n v="1307.180758900513"/>
    <n v="604.01317107295972"/>
    <n v="188.69922187543204"/>
    <n v="2099.8931518489048"/>
    <n v="276"/>
    <n v="40"/>
    <x v="9"/>
    <n v="4"/>
    <x v="0"/>
  </r>
  <r>
    <d v="2012-12-02T00:00:00"/>
    <n v="1300.3510301917004"/>
    <n v="715.08460817369644"/>
    <n v="188.89316343352013"/>
    <n v="2204.3288017989166"/>
    <n v="277"/>
    <n v="40"/>
    <x v="9"/>
    <n v="4"/>
    <x v="0"/>
  </r>
  <r>
    <d v="2012-12-03T00:00:00"/>
    <n v="1305.9551875583329"/>
    <n v="890.71458370715936"/>
    <n v="188.79781152350202"/>
    <n v="2385.4675827889942"/>
    <n v="278"/>
    <n v="40"/>
    <x v="9"/>
    <n v="4"/>
    <x v="0"/>
  </r>
  <r>
    <d v="2012-12-04T00:00:00"/>
    <n v="1295.7354070185661"/>
    <n v="942.89323936385858"/>
    <n v="188.77264679950642"/>
    <n v="2427.4012931819307"/>
    <n v="279"/>
    <n v="40"/>
    <x v="9"/>
    <n v="4"/>
    <x v="0"/>
  </r>
  <r>
    <d v="2012-12-05T00:00:00"/>
    <n v="1284.9466495264469"/>
    <n v="939.15073204451414"/>
    <n v="189.35133176017743"/>
    <n v="2413.4487133311386"/>
    <n v="280"/>
    <n v="40"/>
    <x v="9"/>
    <n v="4"/>
    <x v="0"/>
  </r>
  <r>
    <d v="2012-12-06T00:00:00"/>
    <n v="1277.3709745566359"/>
    <n v="719.2365511565697"/>
    <n v="189.07340494458663"/>
    <n v="2185.6809306577925"/>
    <n v="281"/>
    <n v="41"/>
    <x v="9"/>
    <n v="4"/>
    <x v="0"/>
  </r>
  <r>
    <d v="2012-12-07T00:00:00"/>
    <n v="1262.1936288196639"/>
    <n v="726.64081266756784"/>
    <n v="189.06631341563553"/>
    <n v="2177.9007549028674"/>
    <n v="282"/>
    <n v="41"/>
    <x v="9"/>
    <n v="4"/>
    <x v="0"/>
  </r>
  <r>
    <d v="2012-12-08T00:00:00"/>
    <n v="1267.8013302653417"/>
    <n v="850.01398604923884"/>
    <n v="189.37175804678799"/>
    <n v="2307.1870743613686"/>
    <n v="283"/>
    <n v="41"/>
    <x v="9"/>
    <n v="4"/>
    <x v="0"/>
  </r>
  <r>
    <d v="2012-12-09T00:00:00"/>
    <n v="1256.3339262274219"/>
    <n v="726.44795991366198"/>
    <n v="189.2317139322486"/>
    <n v="2172.0136000733323"/>
    <n v="284"/>
    <n v="41"/>
    <x v="9"/>
    <n v="4"/>
    <x v="0"/>
  </r>
  <r>
    <d v="2012-12-10T00:00:00"/>
    <n v="1273.8430866605468"/>
    <n v="909.02036149630067"/>
    <n v="188.95294187685991"/>
    <n v="2371.8163900337072"/>
    <n v="285"/>
    <n v="41"/>
    <x v="9"/>
    <n v="4"/>
    <x v="0"/>
  </r>
  <r>
    <d v="2012-12-11T00:00:00"/>
    <n v="1284.3802945012944"/>
    <n v="843.6114896605286"/>
    <n v="189.16464898169863"/>
    <n v="2317.1564331435216"/>
    <n v="286"/>
    <n v="41"/>
    <x v="9"/>
    <n v="4"/>
    <x v="0"/>
  </r>
  <r>
    <d v="2012-12-12T00:00:00"/>
    <n v="1281.5258248781129"/>
    <n v="826.65890396229838"/>
    <n v="189.35345413981469"/>
    <n v="2297.5381829802263"/>
    <n v="287"/>
    <n v="41"/>
    <x v="9"/>
    <n v="4"/>
    <x v="0"/>
  </r>
  <r>
    <d v="2012-12-13T00:00:00"/>
    <n v="1257.1001709645684"/>
    <n v="1067.296558629494"/>
    <n v="189.07876308484202"/>
    <n v="2513.4754926789046"/>
    <n v="288"/>
    <n v="42"/>
    <x v="9"/>
    <n v="4"/>
    <x v="0"/>
  </r>
  <r>
    <d v="2012-12-14T00:00:00"/>
    <n v="1264.2922939068142"/>
    <n v="736.03787102595322"/>
    <n v="189.4377420420808"/>
    <n v="2189.7679069748483"/>
    <n v="289"/>
    <n v="42"/>
    <x v="9"/>
    <n v="4"/>
    <x v="0"/>
  </r>
  <r>
    <d v="2012-12-15T00:00:00"/>
    <n v="1279.500264744478"/>
    <n v="854.3647341904732"/>
    <n v="189.23320029774408"/>
    <n v="2323.0981992326956"/>
    <n v="290"/>
    <n v="42"/>
    <x v="9"/>
    <n v="4"/>
    <x v="0"/>
  </r>
  <r>
    <d v="2012-12-16T00:00:00"/>
    <n v="1291.7255203349398"/>
    <n v="897.3474079621509"/>
    <n v="189.24135791419909"/>
    <n v="2378.3142862112895"/>
    <n v="291"/>
    <n v="42"/>
    <x v="9"/>
    <n v="4"/>
    <x v="0"/>
  </r>
  <r>
    <d v="2012-12-17T00:00:00"/>
    <n v="1301.9761053816367"/>
    <n v="946.80911012476736"/>
    <n v="189.28732543161701"/>
    <n v="2438.0725409380207"/>
    <n v="292"/>
    <n v="42"/>
    <x v="9"/>
    <n v="4"/>
    <x v="0"/>
  </r>
  <r>
    <d v="2012-12-18T00:00:00"/>
    <n v="1304.3066924678074"/>
    <n v="1006.7436082764136"/>
    <n v="189.3146819100543"/>
    <n v="2500.3649826542755"/>
    <n v="293"/>
    <n v="42"/>
    <x v="9"/>
    <n v="4"/>
    <x v="0"/>
  </r>
  <r>
    <d v="2012-12-19T00:00:00"/>
    <n v="1291.1139017016794"/>
    <n v="946.72790795588548"/>
    <n v="189.03937062139204"/>
    <n v="2426.8811802789573"/>
    <n v="294"/>
    <n v="42"/>
    <x v="9"/>
    <n v="4"/>
    <x v="0"/>
  </r>
  <r>
    <d v="2012-12-20T00:00:00"/>
    <n v="1291.4794338891929"/>
    <n v="1048.1577507846587"/>
    <n v="189.22892126194344"/>
    <n v="2528.8661059357951"/>
    <n v="295"/>
    <n v="43"/>
    <x v="9"/>
    <n v="4"/>
    <x v="0"/>
  </r>
  <r>
    <d v="2012-12-21T00:00:00"/>
    <n v="1290.6978467265881"/>
    <n v="975.15640262383704"/>
    <n v="188.88823296447802"/>
    <n v="2454.7424823149031"/>
    <n v="296"/>
    <n v="43"/>
    <x v="9"/>
    <n v="4"/>
    <x v="0"/>
  </r>
  <r>
    <d v="2012-12-22T00:00:00"/>
    <n v="1296.2653963328655"/>
    <n v="916.51659500941901"/>
    <n v="189.24860842991322"/>
    <n v="2402.0305997721975"/>
    <n v="297"/>
    <n v="43"/>
    <x v="9"/>
    <n v="4"/>
    <x v="0"/>
  </r>
  <r>
    <d v="2012-12-23T00:00:00"/>
    <n v="1291.874011929177"/>
    <n v="926.49448606383248"/>
    <n v="189.46109051431227"/>
    <n v="2407.8295885073217"/>
    <n v="298"/>
    <n v="43"/>
    <x v="9"/>
    <n v="4"/>
    <x v="0"/>
  </r>
  <r>
    <d v="2012-12-24T00:00:00"/>
    <n v="1276.7491818343869"/>
    <n v="1035.5944410721193"/>
    <n v="189.61084861164798"/>
    <n v="2501.9544715181546"/>
    <n v="299"/>
    <n v="43"/>
    <x v="9"/>
    <n v="4"/>
    <x v="0"/>
  </r>
  <r>
    <d v="2012-12-25T00:00:00"/>
    <n v="1287.8790803775605"/>
    <n v="1007.1358485614082"/>
    <n v="189.51223563750366"/>
    <n v="2484.5271645764724"/>
    <n v="300"/>
    <n v="43"/>
    <x v="9"/>
    <n v="4"/>
    <x v="0"/>
  </r>
  <r>
    <d v="2012-12-26T00:00:00"/>
    <n v="1287.5092659429649"/>
    <n v="989.62265437627889"/>
    <n v="189.74191267206535"/>
    <n v="2466.873832991309"/>
    <n v="301"/>
    <n v="43"/>
    <x v="9"/>
    <n v="4"/>
    <x v="0"/>
  </r>
  <r>
    <d v="2012-12-27T00:00:00"/>
    <n v="1272.8676847570982"/>
    <n v="930.77447456535288"/>
    <n v="189.08150791899934"/>
    <n v="2392.7236672414506"/>
    <n v="302"/>
    <n v="44"/>
    <x v="9"/>
    <n v="4"/>
    <x v="0"/>
  </r>
  <r>
    <d v="2012-12-28T00:00:00"/>
    <n v="1277.8253637168173"/>
    <n v="837.44767376876882"/>
    <n v="189.56510003589321"/>
    <n v="2304.838137521479"/>
    <n v="303"/>
    <n v="44"/>
    <x v="9"/>
    <n v="4"/>
    <x v="0"/>
  </r>
  <r>
    <d v="2012-12-29T00:00:00"/>
    <n v="1277.5219510818938"/>
    <n v="918.51386785865748"/>
    <n v="189.81312576841495"/>
    <n v="2385.8489447089664"/>
    <n v="304"/>
    <n v="44"/>
    <x v="9"/>
    <n v="4"/>
    <x v="0"/>
  </r>
  <r>
    <d v="2012-12-30T00:00:00"/>
    <n v="1296.276597195123"/>
    <n v="1101.1046614354893"/>
    <n v="189.4926092541738"/>
    <n v="2586.8738678847858"/>
    <n v="305"/>
    <n v="44"/>
    <x v="9"/>
    <n v="4"/>
    <x v="0"/>
  </r>
  <r>
    <d v="2012-12-31T00:00:00"/>
    <n v="1315.052365160569"/>
    <n v="1061.7369544313287"/>
    <n v="189.89731269168402"/>
    <n v="2566.6866322835817"/>
    <n v="306"/>
    <n v="44"/>
    <x v="9"/>
    <n v="4"/>
    <x v="0"/>
  </r>
  <r>
    <d v="2013-01-01T00:00:00"/>
    <n v="1322.085572724129"/>
    <n v="763.81998069982217"/>
    <n v="189.55805430381332"/>
    <n v="2275.4636077277642"/>
    <n v="307"/>
    <n v="44"/>
    <x v="10"/>
    <n v="1"/>
    <x v="1"/>
  </r>
  <r>
    <d v="2013-01-02T00:00:00"/>
    <n v="1324.8007093333044"/>
    <n v="867.38898640218963"/>
    <n v="189.88676524082729"/>
    <n v="2382.076460976321"/>
    <n v="308"/>
    <n v="44"/>
    <x v="10"/>
    <n v="1"/>
    <x v="1"/>
  </r>
  <r>
    <d v="2013-01-03T00:00:00"/>
    <n v="1319.8708165863641"/>
    <n v="961.69242035792149"/>
    <n v="189.48826227966003"/>
    <n v="2471.0514992239455"/>
    <n v="309"/>
    <n v="45"/>
    <x v="10"/>
    <n v="1"/>
    <x v="1"/>
  </r>
  <r>
    <d v="2013-01-04T00:00:00"/>
    <n v="1317.0625196377368"/>
    <n v="887.79740076799283"/>
    <n v="189.53691169904283"/>
    <n v="2394.3968321047723"/>
    <n v="310"/>
    <n v="45"/>
    <x v="10"/>
    <n v="1"/>
    <x v="1"/>
  </r>
  <r>
    <d v="2013-01-05T00:00:00"/>
    <n v="1334.1346386058406"/>
    <n v="1056.7007253365268"/>
    <n v="189.54306692346449"/>
    <n v="2580.3784308658323"/>
    <n v="311"/>
    <n v="45"/>
    <x v="10"/>
    <n v="1"/>
    <x v="1"/>
  </r>
  <r>
    <d v="2013-01-06T00:00:00"/>
    <n v="1326.7420844794285"/>
    <n v="1118.3252185799056"/>
    <n v="189.69461701706771"/>
    <n v="2634.761920076402"/>
    <n v="312"/>
    <n v="45"/>
    <x v="10"/>
    <n v="1"/>
    <x v="1"/>
  </r>
  <r>
    <d v="2013-01-07T00:00:00"/>
    <n v="1343.2664976127774"/>
    <n v="865.50952243732581"/>
    <n v="189.87873247538576"/>
    <n v="2398.6547525254891"/>
    <n v="313"/>
    <n v="45"/>
    <x v="10"/>
    <n v="1"/>
    <x v="1"/>
  </r>
  <r>
    <d v="2013-01-08T00:00:00"/>
    <n v="1334.489039651028"/>
    <n v="1068.3272553119914"/>
    <n v="189.91754310728331"/>
    <n v="2592.7338380703027"/>
    <n v="314"/>
    <n v="45"/>
    <x v="10"/>
    <n v="1"/>
    <x v="1"/>
  </r>
  <r>
    <d v="2013-01-09T00:00:00"/>
    <n v="1333.251500731956"/>
    <n v="859.00309882568854"/>
    <n v="189.86049764407019"/>
    <n v="2382.1150972017149"/>
    <n v="315"/>
    <n v="45"/>
    <x v="10"/>
    <n v="1"/>
    <x v="1"/>
  </r>
  <r>
    <d v="2013-01-10T00:00:00"/>
    <n v="1333.4144305117043"/>
    <n v="969.35451584824796"/>
    <n v="189.75167213605249"/>
    <n v="2492.5206184960048"/>
    <n v="316"/>
    <n v="46"/>
    <x v="10"/>
    <n v="1"/>
    <x v="1"/>
  </r>
  <r>
    <d v="2013-01-11T00:00:00"/>
    <n v="1317.2177108993997"/>
    <n v="870.55334904287679"/>
    <n v="189.65261639405833"/>
    <n v="2377.4236763363347"/>
    <n v="317"/>
    <n v="46"/>
    <x v="10"/>
    <n v="1"/>
    <x v="1"/>
  </r>
  <r>
    <d v="2013-01-12T00:00:00"/>
    <n v="1301.5542810970071"/>
    <n v="741.62502538229467"/>
    <n v="189.8561216153077"/>
    <n v="2233.0354280946094"/>
    <n v="318"/>
    <n v="46"/>
    <x v="10"/>
    <n v="1"/>
    <x v="1"/>
  </r>
  <r>
    <d v="2013-01-13T00:00:00"/>
    <n v="1305.7566762896327"/>
    <n v="1045.2640667667315"/>
    <n v="189.71611684090482"/>
    <n v="2540.7368598972689"/>
    <n v="319"/>
    <n v="46"/>
    <x v="10"/>
    <n v="1"/>
    <x v="1"/>
  </r>
  <r>
    <d v="2013-01-14T00:00:00"/>
    <n v="1308.5446018982109"/>
    <n v="1104.0446015346365"/>
    <n v="189.60852421750778"/>
    <n v="2602.1977276503549"/>
    <n v="320"/>
    <n v="46"/>
    <x v="10"/>
    <n v="1"/>
    <x v="1"/>
  </r>
  <r>
    <d v="2013-01-15T00:00:00"/>
    <n v="1326.6254981524207"/>
    <n v="1018.1736908156092"/>
    <n v="189.39117489230875"/>
    <n v="2534.1903638603385"/>
    <n v="321"/>
    <n v="46"/>
    <x v="10"/>
    <n v="1"/>
    <x v="1"/>
  </r>
  <r>
    <d v="2013-01-16T00:00:00"/>
    <n v="1322.6126488722816"/>
    <n v="869.18901771556057"/>
    <n v="189.3410127022911"/>
    <n v="2381.1426792901334"/>
    <n v="322"/>
    <n v="46"/>
    <x v="10"/>
    <n v="1"/>
    <x v="1"/>
  </r>
  <r>
    <d v="2013-01-17T00:00:00"/>
    <n v="1338.5236843018722"/>
    <n v="925.52193552042763"/>
    <n v="189.29365279777446"/>
    <n v="2453.3392726200746"/>
    <n v="323"/>
    <n v="47"/>
    <x v="10"/>
    <n v="1"/>
    <x v="1"/>
  </r>
  <r>
    <d v="2013-01-18T00:00:00"/>
    <n v="1336.3610881110549"/>
    <n v="1104.718249824921"/>
    <n v="189.75373064019598"/>
    <n v="2630.8330685761716"/>
    <n v="324"/>
    <n v="47"/>
    <x v="10"/>
    <n v="1"/>
    <x v="1"/>
  </r>
  <r>
    <d v="2013-01-19T00:00:00"/>
    <n v="1332.6090893861942"/>
    <n v="964.74918160930361"/>
    <n v="189.53125194218026"/>
    <n v="2486.8895229376785"/>
    <n v="325"/>
    <n v="47"/>
    <x v="10"/>
    <n v="1"/>
    <x v="1"/>
  </r>
  <r>
    <d v="2013-01-20T00:00:00"/>
    <n v="1359.877864890261"/>
    <n v="969.46958350004797"/>
    <n v="189.71656152242656"/>
    <n v="2519.0640099127359"/>
    <n v="326"/>
    <n v="47"/>
    <x v="10"/>
    <n v="1"/>
    <x v="1"/>
  </r>
  <r>
    <d v="2013-01-21T00:00:00"/>
    <n v="1350.08645292549"/>
    <n v="993.09186363450272"/>
    <n v="189.28436049274873"/>
    <n v="2532.4626770527416"/>
    <n v="327"/>
    <n v="47"/>
    <x v="10"/>
    <n v="1"/>
    <x v="1"/>
  </r>
  <r>
    <d v="2013-01-22T00:00:00"/>
    <n v="1340.5221540935108"/>
    <n v="898.15086328413668"/>
    <n v="189.44195761341922"/>
    <n v="2428.1149749910669"/>
    <n v="328"/>
    <n v="47"/>
    <x v="10"/>
    <n v="1"/>
    <x v="1"/>
  </r>
  <r>
    <d v="2013-01-23T00:00:00"/>
    <n v="1337.4551585319577"/>
    <n v="909.19614110894304"/>
    <n v="189.67458960115283"/>
    <n v="2436.325889242054"/>
    <n v="329"/>
    <n v="47"/>
    <x v="10"/>
    <n v="1"/>
    <x v="1"/>
  </r>
  <r>
    <d v="2013-01-24T00:00:00"/>
    <n v="1322.7069186057724"/>
    <n v="1002.8563915167658"/>
    <n v="189.66046540699924"/>
    <n v="2515.2237755295378"/>
    <n v="330"/>
    <n v="48"/>
    <x v="10"/>
    <n v="1"/>
    <x v="1"/>
  </r>
  <r>
    <d v="2013-01-25T00:00:00"/>
    <n v="1333.2132243540404"/>
    <n v="980.72079325695734"/>
    <n v="189.39357114562375"/>
    <n v="2503.3275887566215"/>
    <n v="331"/>
    <n v="48"/>
    <x v="10"/>
    <n v="1"/>
    <x v="1"/>
  </r>
  <r>
    <d v="2013-01-26T00:00:00"/>
    <n v="1348.4907699322898"/>
    <n v="999.58473085603134"/>
    <n v="189.215858010711"/>
    <n v="2537.2913587990324"/>
    <n v="332"/>
    <n v="48"/>
    <x v="10"/>
    <n v="1"/>
    <x v="1"/>
  </r>
  <r>
    <d v="2013-01-27T00:00:00"/>
    <n v="1352.1346963923711"/>
    <n v="1005.4564603352997"/>
    <n v="189.83410651723864"/>
    <n v="2547.4252632449093"/>
    <n v="333"/>
    <n v="48"/>
    <x v="10"/>
    <n v="1"/>
    <x v="1"/>
  </r>
  <r>
    <d v="2013-01-28T00:00:00"/>
    <n v="1367.0697509669806"/>
    <n v="961.0653295112387"/>
    <n v="189.69753903036977"/>
    <n v="2517.8326195085888"/>
    <n v="334"/>
    <n v="48"/>
    <x v="10"/>
    <n v="1"/>
    <x v="1"/>
  </r>
  <r>
    <d v="2013-01-29T00:00:00"/>
    <n v="1379.5246713170818"/>
    <n v="959.93272165055384"/>
    <n v="189.43529516068941"/>
    <n v="2528.8926881283251"/>
    <n v="335"/>
    <n v="48"/>
    <x v="10"/>
    <n v="1"/>
    <x v="1"/>
  </r>
  <r>
    <d v="2013-01-30T00:00:00"/>
    <n v="1375.231637604553"/>
    <n v="1003.6292621637608"/>
    <n v="190.00804336603699"/>
    <n v="2568.868943134351"/>
    <n v="336"/>
    <n v="48"/>
    <x v="10"/>
    <n v="1"/>
    <x v="1"/>
  </r>
  <r>
    <d v="2013-01-31T00:00:00"/>
    <n v="1373.0453588838432"/>
    <n v="802.01794433520672"/>
    <n v="189.59638588521142"/>
    <n v="2364.6596891042614"/>
    <n v="337"/>
    <n v="49"/>
    <x v="10"/>
    <n v="1"/>
    <x v="1"/>
  </r>
  <r>
    <d v="2013-02-01T00:00:00"/>
    <n v="1379.3102520827381"/>
    <n v="952.93608003643521"/>
    <n v="189.92695053571015"/>
    <n v="2522.1732826548837"/>
    <n v="338"/>
    <n v="49"/>
    <x v="11"/>
    <n v="1"/>
    <x v="1"/>
  </r>
  <r>
    <d v="2013-02-02T00:00:00"/>
    <n v="1385.6855695695656"/>
    <n v="816.21886010088519"/>
    <n v="189.60873462441049"/>
    <n v="2391.5131642948609"/>
    <n v="339"/>
    <n v="49"/>
    <x v="11"/>
    <n v="1"/>
    <x v="1"/>
  </r>
  <r>
    <d v="2013-02-03T00:00:00"/>
    <n v="1383.6336250463305"/>
    <n v="933.13157367891768"/>
    <n v="189.79146937669702"/>
    <n v="2506.5566681019454"/>
    <n v="340"/>
    <n v="49"/>
    <x v="11"/>
    <n v="1"/>
    <x v="1"/>
  </r>
  <r>
    <d v="2013-02-04T00:00:00"/>
    <n v="1364.3298427994146"/>
    <n v="968.68701262026639"/>
    <n v="190.01709226445004"/>
    <n v="2523.0339476841309"/>
    <n v="341"/>
    <n v="49"/>
    <x v="11"/>
    <n v="1"/>
    <x v="1"/>
  </r>
  <r>
    <d v="2013-02-05T00:00:00"/>
    <n v="1359.8870297817657"/>
    <n v="804.12607996620159"/>
    <n v="190.05927319141756"/>
    <n v="2354.0723829393846"/>
    <n v="342"/>
    <n v="49"/>
    <x v="11"/>
    <n v="1"/>
    <x v="1"/>
  </r>
  <r>
    <d v="2013-02-06T00:00:00"/>
    <n v="1366.1289963888564"/>
    <n v="985.69739272512561"/>
    <n v="190.18947752309361"/>
    <n v="2542.0158666370758"/>
    <n v="343"/>
    <n v="49"/>
    <x v="11"/>
    <n v="1"/>
    <x v="1"/>
  </r>
  <r>
    <d v="2013-02-07T00:00:00"/>
    <n v="1364.6910205666175"/>
    <n v="977.66707414216808"/>
    <n v="190.24287091068319"/>
    <n v="2532.6009656194688"/>
    <n v="344"/>
    <n v="50"/>
    <x v="11"/>
    <n v="1"/>
    <x v="1"/>
  </r>
  <r>
    <d v="2013-02-08T00:00:00"/>
    <n v="1367.8918559090412"/>
    <n v="951.7064881419559"/>
    <n v="190.33932146003482"/>
    <n v="2509.9376655110318"/>
    <n v="345"/>
    <n v="50"/>
    <x v="11"/>
    <n v="1"/>
    <x v="1"/>
  </r>
  <r>
    <d v="2013-02-09T00:00:00"/>
    <n v="1365.7751167816266"/>
    <n v="787.95197241027699"/>
    <n v="190.39280298526106"/>
    <n v="2344.1198921771643"/>
    <n v="346"/>
    <n v="50"/>
    <x v="11"/>
    <n v="1"/>
    <x v="1"/>
  </r>
  <r>
    <d v="2013-02-10T00:00:00"/>
    <n v="1369.5450288642451"/>
    <n v="753.74577536845993"/>
    <n v="190.23539167847809"/>
    <n v="2313.5261959111831"/>
    <n v="347"/>
    <n v="50"/>
    <x v="11"/>
    <n v="1"/>
    <x v="1"/>
  </r>
  <r>
    <d v="2013-02-11T00:00:00"/>
    <n v="1384.8524858808939"/>
    <n v="804.83823983163472"/>
    <n v="190.44896150931677"/>
    <n v="2380.1396872218452"/>
    <n v="348"/>
    <n v="50"/>
    <x v="11"/>
    <n v="1"/>
    <x v="1"/>
  </r>
  <r>
    <d v="2013-02-12T00:00:00"/>
    <n v="1389.9268703664989"/>
    <n v="1031.2459375187445"/>
    <n v="190.45332744955965"/>
    <n v="2611.6261353348032"/>
    <n v="349"/>
    <n v="50"/>
    <x v="11"/>
    <n v="1"/>
    <x v="1"/>
  </r>
  <r>
    <d v="2013-02-13T00:00:00"/>
    <n v="1370.0905176046936"/>
    <n v="888.94534347859246"/>
    <n v="190.49799552300075"/>
    <n v="2449.5338566062865"/>
    <n v="350"/>
    <n v="50"/>
    <x v="11"/>
    <n v="1"/>
    <x v="1"/>
  </r>
  <r>
    <d v="2013-02-14T00:00:00"/>
    <n v="1367.532530801235"/>
    <n v="972.34489011408095"/>
    <n v="190.62092990173826"/>
    <n v="2530.4983508170544"/>
    <n v="351"/>
    <n v="51"/>
    <x v="11"/>
    <n v="1"/>
    <x v="1"/>
  </r>
  <r>
    <d v="2013-02-15T00:00:00"/>
    <n v="1365.7766928622618"/>
    <n v="1029.8881073627397"/>
    <n v="190.4138497913151"/>
    <n v="2586.0786500163163"/>
    <n v="352"/>
    <n v="51"/>
    <x v="11"/>
    <n v="1"/>
    <x v="1"/>
  </r>
  <r>
    <d v="2013-02-16T00:00:00"/>
    <n v="1349.3113961275496"/>
    <n v="892.31437118244423"/>
    <n v="190.33340496580428"/>
    <n v="2431.9591722757982"/>
    <n v="353"/>
    <n v="51"/>
    <x v="11"/>
    <n v="1"/>
    <x v="1"/>
  </r>
  <r>
    <d v="2013-02-17T00:00:00"/>
    <n v="1347.0117310780761"/>
    <n v="847.13603509865447"/>
    <n v="190.53828444953047"/>
    <n v="2384.686050626261"/>
    <n v="354"/>
    <n v="51"/>
    <x v="11"/>
    <n v="1"/>
    <x v="1"/>
  </r>
  <r>
    <d v="2013-02-18T00:00:00"/>
    <n v="1362.5922098444385"/>
    <n v="627.36199271419127"/>
    <n v="190.3843513182839"/>
    <n v="2180.3385538769135"/>
    <n v="355"/>
    <n v="51"/>
    <x v="11"/>
    <n v="1"/>
    <x v="1"/>
  </r>
  <r>
    <d v="2013-02-19T00:00:00"/>
    <n v="1348.4942265567406"/>
    <n v="877.51411247674082"/>
    <n v="190.18850850083976"/>
    <n v="2416.196847534321"/>
    <n v="356"/>
    <n v="51"/>
    <x v="11"/>
    <n v="1"/>
    <x v="1"/>
  </r>
  <r>
    <d v="2013-02-20T00:00:00"/>
    <n v="1366.6643531982845"/>
    <n v="875.00863485241121"/>
    <n v="190.90375206213352"/>
    <n v="2432.5767401128292"/>
    <n v="357"/>
    <n v="51"/>
    <x v="11"/>
    <n v="1"/>
    <x v="1"/>
  </r>
  <r>
    <d v="2013-02-21T00:00:00"/>
    <n v="1368.5103189903339"/>
    <n v="897.93766060749681"/>
    <n v="190.87258355030627"/>
    <n v="2457.3205631481369"/>
    <n v="358"/>
    <n v="52"/>
    <x v="11"/>
    <n v="1"/>
    <x v="1"/>
  </r>
  <r>
    <d v="2013-02-22T00:00:00"/>
    <n v="1353.8991592711882"/>
    <n v="933.79048987685792"/>
    <n v="191.00770671157841"/>
    <n v="2478.6973558596246"/>
    <n v="359"/>
    <n v="52"/>
    <x v="11"/>
    <n v="1"/>
    <x v="1"/>
  </r>
  <r>
    <d v="2013-02-23T00:00:00"/>
    <n v="1357.6534533949464"/>
    <n v="1149.5714963984797"/>
    <n v="191.08226295828314"/>
    <n v="2698.3072127517094"/>
    <n v="360"/>
    <n v="52"/>
    <x v="11"/>
    <n v="1"/>
    <x v="1"/>
  </r>
  <r>
    <d v="2013-02-24T00:00:00"/>
    <n v="1358.0349551106033"/>
    <n v="979.79025567642339"/>
    <n v="191.3837768745729"/>
    <n v="2529.2089876615996"/>
    <n v="361"/>
    <n v="52"/>
    <x v="11"/>
    <n v="1"/>
    <x v="1"/>
  </r>
  <r>
    <d v="2013-02-25T00:00:00"/>
    <n v="1361.2127082637862"/>
    <n v="977.32352279769952"/>
    <n v="191.37432713288766"/>
    <n v="2529.9105581943732"/>
    <n v="362"/>
    <n v="52"/>
    <x v="11"/>
    <n v="1"/>
    <x v="1"/>
  </r>
  <r>
    <d v="2013-02-26T00:00:00"/>
    <n v="1364.0869109096673"/>
    <n v="1003.7271371145976"/>
    <n v="191.46999817901647"/>
    <n v="2559.2840462032809"/>
    <n v="363"/>
    <n v="52"/>
    <x v="11"/>
    <n v="1"/>
    <x v="1"/>
  </r>
  <r>
    <d v="2013-02-27T00:00:00"/>
    <n v="1363.6434403204519"/>
    <n v="1023.0734879208934"/>
    <n v="191.61332313547894"/>
    <n v="2578.330251376824"/>
    <n v="364"/>
    <n v="52"/>
    <x v="11"/>
    <n v="1"/>
    <x v="1"/>
  </r>
  <r>
    <d v="2013-02-28T00:00:00"/>
    <n v="1356.0564241900979"/>
    <n v="1080.9793633799929"/>
    <n v="191.62212199433492"/>
    <n v="2628.6579095644261"/>
    <n v="365"/>
    <n v="53"/>
    <x v="11"/>
    <n v="1"/>
    <x v="1"/>
  </r>
  <r>
    <d v="2013-03-01T00:00:00"/>
    <n v="1368.4035029401502"/>
    <n v="1087.8824961301702"/>
    <n v="192.16417661617791"/>
    <n v="2648.4501756864984"/>
    <n v="366"/>
    <n v="53"/>
    <x v="0"/>
    <n v="1"/>
    <x v="1"/>
  </r>
  <r>
    <d v="2013-03-02T00:00:00"/>
    <n v="1389.7361347084664"/>
    <n v="1041.5397747182121"/>
    <n v="192.08366727111627"/>
    <n v="2623.3595766977946"/>
    <n v="367"/>
    <n v="53"/>
    <x v="0"/>
    <n v="1"/>
    <x v="1"/>
  </r>
  <r>
    <d v="2013-03-03T00:00:00"/>
    <n v="1378.3219099277915"/>
    <n v="1084.3121336737479"/>
    <n v="191.93420314896511"/>
    <n v="2654.5682467505044"/>
    <n v="368"/>
    <n v="53"/>
    <x v="0"/>
    <n v="1"/>
    <x v="1"/>
  </r>
  <r>
    <d v="2013-03-04T00:00:00"/>
    <n v="1393.607140457902"/>
    <n v="1291.91970477618"/>
    <n v="192.08395443837679"/>
    <n v="2877.6107996724586"/>
    <n v="369"/>
    <n v="53"/>
    <x v="0"/>
    <n v="1"/>
    <x v="1"/>
  </r>
  <r>
    <d v="2013-03-05T00:00:00"/>
    <n v="1397.0876241960186"/>
    <n v="1124.8509626182254"/>
    <n v="192.34951422021851"/>
    <n v="2714.2881010344627"/>
    <n v="370"/>
    <n v="53"/>
    <x v="0"/>
    <n v="1"/>
    <x v="1"/>
  </r>
  <r>
    <d v="2013-03-06T00:00:00"/>
    <n v="1406.7006090332825"/>
    <n v="1142.3472307612528"/>
    <n v="192.85802346406325"/>
    <n v="2741.9058632585984"/>
    <n v="371"/>
    <n v="53"/>
    <x v="0"/>
    <n v="1"/>
    <x v="1"/>
  </r>
  <r>
    <d v="2013-03-07T00:00:00"/>
    <n v="1387.7074760373766"/>
    <n v="1230.6085968902394"/>
    <n v="192.97965457541542"/>
    <n v="2811.2957275030312"/>
    <n v="372"/>
    <n v="54"/>
    <x v="0"/>
    <n v="1"/>
    <x v="1"/>
  </r>
  <r>
    <d v="2013-03-08T00:00:00"/>
    <n v="1412.4920568151388"/>
    <n v="1254.8683980947262"/>
    <n v="193.09490681616174"/>
    <n v="2860.4553617260267"/>
    <n v="373"/>
    <n v="54"/>
    <x v="0"/>
    <n v="1"/>
    <x v="1"/>
  </r>
  <r>
    <d v="2013-03-09T00:00:00"/>
    <n v="1408.5065879574979"/>
    <n v="1294.8771131881194"/>
    <n v="193.00359463548455"/>
    <n v="2896.3872957811018"/>
    <n v="374"/>
    <n v="54"/>
    <x v="0"/>
    <n v="1"/>
    <x v="1"/>
  </r>
  <r>
    <d v="2013-03-10T00:00:00"/>
    <n v="1407.2679604893856"/>
    <n v="1299.0166919912597"/>
    <n v="193.05372060968725"/>
    <n v="2899.3383730903329"/>
    <n v="375"/>
    <n v="54"/>
    <x v="0"/>
    <n v="1"/>
    <x v="1"/>
  </r>
  <r>
    <d v="2013-03-11T00:00:00"/>
    <n v="1430.0208781541937"/>
    <n v="1125.545486348552"/>
    <n v="193.08228886785736"/>
    <n v="2748.6486533706029"/>
    <n v="376"/>
    <n v="54"/>
    <x v="0"/>
    <n v="1"/>
    <x v="1"/>
  </r>
  <r>
    <d v="2013-03-12T00:00:00"/>
    <n v="1435.9886371044952"/>
    <n v="1099.4031737122159"/>
    <n v="193.06882784408077"/>
    <n v="2728.4606386607916"/>
    <n v="377"/>
    <n v="54"/>
    <x v="0"/>
    <n v="1"/>
    <x v="1"/>
  </r>
  <r>
    <d v="2013-03-13T00:00:00"/>
    <n v="1446.2834157369011"/>
    <n v="1234.9492835494564"/>
    <n v="192.82267937086408"/>
    <n v="2874.0553786572214"/>
    <n v="378"/>
    <n v="54"/>
    <x v="0"/>
    <n v="1"/>
    <x v="1"/>
  </r>
  <r>
    <d v="2013-03-14T00:00:00"/>
    <n v="1461.361607139715"/>
    <n v="1092.9832302552281"/>
    <n v="193.01323421623309"/>
    <n v="2747.3580716111765"/>
    <n v="379"/>
    <n v="55"/>
    <x v="0"/>
    <n v="1"/>
    <x v="1"/>
  </r>
  <r>
    <d v="2013-03-15T00:00:00"/>
    <n v="1481.3737615355826"/>
    <n v="1173.7104583416074"/>
    <n v="193.20405286244397"/>
    <n v="2848.2882727396336"/>
    <n v="380"/>
    <n v="55"/>
    <x v="0"/>
    <n v="1"/>
    <x v="1"/>
  </r>
  <r>
    <d v="2013-03-16T00:00:00"/>
    <n v="1500.4253705264457"/>
    <n v="1281.5978417007941"/>
    <n v="193.23721449440055"/>
    <n v="2975.2604267216407"/>
    <n v="381"/>
    <n v="55"/>
    <x v="0"/>
    <n v="1"/>
    <x v="1"/>
  </r>
  <r>
    <d v="2013-03-17T00:00:00"/>
    <n v="1509.9559000014167"/>
    <n v="1327.7447050425535"/>
    <n v="193.20125585459664"/>
    <n v="3030.9018608985671"/>
    <n v="382"/>
    <n v="55"/>
    <x v="0"/>
    <n v="1"/>
    <x v="1"/>
  </r>
  <r>
    <d v="2013-03-18T00:00:00"/>
    <n v="1492.3881216119323"/>
    <n v="1277.0755164382074"/>
    <n v="193.08225986340662"/>
    <n v="2962.5458979135465"/>
    <n v="383"/>
    <n v="55"/>
    <x v="0"/>
    <n v="1"/>
    <x v="1"/>
  </r>
  <r>
    <d v="2013-03-19T00:00:00"/>
    <n v="1503.3577409943507"/>
    <n v="1290.6134839781444"/>
    <n v="193.4515730501239"/>
    <n v="2987.4227980226192"/>
    <n v="384"/>
    <n v="55"/>
    <x v="0"/>
    <n v="1"/>
    <x v="1"/>
  </r>
  <r>
    <d v="2013-03-20T00:00:00"/>
    <n v="1504.3596995008852"/>
    <n v="1053.2020394692811"/>
    <n v="193.44323298806194"/>
    <n v="2751.0049719582285"/>
    <n v="385"/>
    <n v="55"/>
    <x v="0"/>
    <n v="1"/>
    <x v="1"/>
  </r>
  <r>
    <d v="2013-03-21T00:00:00"/>
    <n v="1508.5685837251415"/>
    <n v="1296.6563449598793"/>
    <n v="193.3794490267351"/>
    <n v="2998.6043777117561"/>
    <n v="386"/>
    <n v="56"/>
    <x v="0"/>
    <n v="1"/>
    <x v="1"/>
  </r>
  <r>
    <d v="2013-03-22T00:00:00"/>
    <n v="1502.0066402573771"/>
    <n v="1157.8450812747537"/>
    <n v="193.25396287204273"/>
    <n v="2853.1056844041736"/>
    <n v="387"/>
    <n v="56"/>
    <x v="0"/>
    <n v="1"/>
    <x v="1"/>
  </r>
  <r>
    <d v="2013-03-23T00:00:00"/>
    <n v="1507.2517955812427"/>
    <n v="1103.5217476048961"/>
    <n v="193.41519729880403"/>
    <n v="2804.1887404849426"/>
    <n v="388"/>
    <n v="56"/>
    <x v="0"/>
    <n v="1"/>
    <x v="1"/>
  </r>
  <r>
    <d v="2013-03-24T00:00:00"/>
    <n v="1517.9494549854076"/>
    <n v="1062.1006616531074"/>
    <n v="193.50144139810934"/>
    <n v="2773.5515580366241"/>
    <n v="389"/>
    <n v="56"/>
    <x v="0"/>
    <n v="1"/>
    <x v="1"/>
  </r>
  <r>
    <d v="2013-03-25T00:00:00"/>
    <n v="1507.0304408555255"/>
    <n v="1244.0003354525763"/>
    <n v="193.54931853094592"/>
    <n v="2944.5800948390479"/>
    <n v="390"/>
    <n v="56"/>
    <x v="0"/>
    <n v="1"/>
    <x v="1"/>
  </r>
  <r>
    <d v="2013-03-26T00:00:00"/>
    <n v="1511.6140859611978"/>
    <n v="1109.8489411277226"/>
    <n v="193.40967243898274"/>
    <n v="2814.872699527903"/>
    <n v="391"/>
    <n v="56"/>
    <x v="0"/>
    <n v="1"/>
    <x v="1"/>
  </r>
  <r>
    <d v="2013-03-27T00:00:00"/>
    <n v="1492.2646606322724"/>
    <n v="1136.2742443393759"/>
    <n v="193.89456757773289"/>
    <n v="2822.4334725493809"/>
    <n v="392"/>
    <n v="56"/>
    <x v="0"/>
    <n v="1"/>
    <x v="1"/>
  </r>
  <r>
    <d v="2013-03-28T00:00:00"/>
    <n v="1487.9961817647754"/>
    <n v="1153.1672457108943"/>
    <n v="193.97788061942191"/>
    <n v="2835.1413080950915"/>
    <n v="393"/>
    <n v="57"/>
    <x v="0"/>
    <n v="1"/>
    <x v="1"/>
  </r>
  <r>
    <d v="2013-03-29T00:00:00"/>
    <n v="1495.0904329176283"/>
    <n v="1133.4708536854705"/>
    <n v="194.0158016860801"/>
    <n v="2822.5770882891788"/>
    <n v="394"/>
    <n v="57"/>
    <x v="0"/>
    <n v="1"/>
    <x v="1"/>
  </r>
  <r>
    <d v="2013-03-30T00:00:00"/>
    <n v="1486.2732578018492"/>
    <n v="1078.0167479415477"/>
    <n v="193.86758185898955"/>
    <n v="2758.1575876023867"/>
    <n v="395"/>
    <n v="57"/>
    <x v="0"/>
    <n v="1"/>
    <x v="1"/>
  </r>
  <r>
    <d v="2013-03-31T00:00:00"/>
    <n v="1504.4877459358431"/>
    <n v="1131.6661184576965"/>
    <n v="194.38683648838713"/>
    <n v="2830.5407008819266"/>
    <n v="396"/>
    <n v="57"/>
    <x v="0"/>
    <n v="1"/>
    <x v="1"/>
  </r>
  <r>
    <d v="2013-04-01T00:00:00"/>
    <n v="1502.4138840079731"/>
    <n v="1059.3476817723777"/>
    <n v="194.5691170873873"/>
    <n v="2756.3306828677382"/>
    <n v="397"/>
    <n v="57"/>
    <x v="1"/>
    <n v="2"/>
    <x v="1"/>
  </r>
  <r>
    <d v="2013-04-02T00:00:00"/>
    <n v="1523.3098216713295"/>
    <n v="1214.3346049247157"/>
    <n v="194.64156264625993"/>
    <n v="2932.2859892423053"/>
    <n v="398"/>
    <n v="57"/>
    <x v="1"/>
    <n v="2"/>
    <x v="1"/>
  </r>
  <r>
    <d v="2013-04-03T00:00:00"/>
    <n v="1513.3757120961104"/>
    <n v="1122.3245447420361"/>
    <n v="194.49400536107711"/>
    <n v="2830.1942621992239"/>
    <n v="399"/>
    <n v="57"/>
    <x v="1"/>
    <n v="2"/>
    <x v="1"/>
  </r>
  <r>
    <d v="2013-04-04T00:00:00"/>
    <n v="1526.3225273931532"/>
    <n v="1087.4563022337775"/>
    <n v="194.58542023443599"/>
    <n v="2808.3642498613667"/>
    <n v="400"/>
    <n v="58"/>
    <x v="1"/>
    <n v="2"/>
    <x v="1"/>
  </r>
  <r>
    <d v="2013-04-05T00:00:00"/>
    <n v="1541.7805490663409"/>
    <n v="1225.9931787159735"/>
    <n v="194.57574317179365"/>
    <n v="2962.3494709541083"/>
    <n v="401"/>
    <n v="58"/>
    <x v="1"/>
    <n v="2"/>
    <x v="1"/>
  </r>
  <r>
    <d v="2013-04-06T00:00:00"/>
    <n v="1526.1045361906235"/>
    <n v="1030.2188147689653"/>
    <n v="194.63414606885883"/>
    <n v="2750.9574970284475"/>
    <n v="402"/>
    <n v="58"/>
    <x v="1"/>
    <n v="2"/>
    <x v="1"/>
  </r>
  <r>
    <d v="2013-04-07T00:00:00"/>
    <n v="1522.3340234189159"/>
    <n v="998.25298017407727"/>
    <n v="194.66316888206154"/>
    <n v="2715.2501724750546"/>
    <n v="403"/>
    <n v="58"/>
    <x v="1"/>
    <n v="2"/>
    <x v="1"/>
  </r>
  <r>
    <d v="2013-04-08T00:00:00"/>
    <n v="1521.0768721100678"/>
    <n v="1023.7837140392871"/>
    <n v="194.43507348049567"/>
    <n v="2739.2956596298509"/>
    <n v="404"/>
    <n v="58"/>
    <x v="1"/>
    <n v="2"/>
    <x v="1"/>
  </r>
  <r>
    <d v="2013-04-09T00:00:00"/>
    <n v="1506.5121862978142"/>
    <n v="1043.8920952593194"/>
    <n v="194.55601642039423"/>
    <n v="2744.9602979775282"/>
    <n v="405"/>
    <n v="58"/>
    <x v="1"/>
    <n v="2"/>
    <x v="1"/>
  </r>
  <r>
    <d v="2013-04-10T00:00:00"/>
    <n v="1494.8443829127586"/>
    <n v="1016.9298546966675"/>
    <n v="194.46369828344035"/>
    <n v="2706.2379358928665"/>
    <n v="406"/>
    <n v="58"/>
    <x v="1"/>
    <n v="2"/>
    <x v="1"/>
  </r>
  <r>
    <d v="2013-04-11T00:00:00"/>
    <n v="1492.0960881071487"/>
    <n v="1039.8684319838069"/>
    <n v="194.48415172339855"/>
    <n v="2726.4486718143539"/>
    <n v="407"/>
    <n v="59"/>
    <x v="1"/>
    <n v="2"/>
    <x v="1"/>
  </r>
  <r>
    <d v="2013-04-12T00:00:00"/>
    <n v="1499.7592880085476"/>
    <n v="986.33303980264645"/>
    <n v="194.33644680211196"/>
    <n v="2680.4287746133059"/>
    <n v="408"/>
    <n v="59"/>
    <x v="1"/>
    <n v="2"/>
    <x v="1"/>
  </r>
  <r>
    <d v="2013-04-13T00:00:00"/>
    <n v="1497.9466708504408"/>
    <n v="1023.3272694625576"/>
    <n v="194.48034115507207"/>
    <n v="2715.7542814680705"/>
    <n v="409"/>
    <n v="59"/>
    <x v="1"/>
    <n v="2"/>
    <x v="1"/>
  </r>
  <r>
    <d v="2013-04-14T00:00:00"/>
    <n v="1501.7977867281174"/>
    <n v="1037.6395333457456"/>
    <n v="193.96435101889404"/>
    <n v="2733.4016710927567"/>
    <n v="410"/>
    <n v="59"/>
    <x v="1"/>
    <n v="2"/>
    <x v="1"/>
  </r>
  <r>
    <d v="2013-04-15T00:00:00"/>
    <n v="1513.1837118310643"/>
    <n v="1071.0829791364235"/>
    <n v="194.31646516717058"/>
    <n v="2778.5831561346586"/>
    <n v="411"/>
    <n v="59"/>
    <x v="1"/>
    <n v="2"/>
    <x v="1"/>
  </r>
  <r>
    <d v="2013-04-16T00:00:00"/>
    <n v="1525.9738383373999"/>
    <n v="1115.5524381282496"/>
    <n v="194.06216433005187"/>
    <n v="2835.5884407957014"/>
    <n v="412"/>
    <n v="59"/>
    <x v="1"/>
    <n v="2"/>
    <x v="1"/>
  </r>
  <r>
    <d v="2013-04-17T00:00:00"/>
    <n v="1523.4050616717202"/>
    <n v="858.66843507309125"/>
    <n v="193.85946636695931"/>
    <n v="2575.9329631117707"/>
    <n v="413"/>
    <n v="59"/>
    <x v="1"/>
    <n v="2"/>
    <x v="1"/>
  </r>
  <r>
    <d v="2013-04-18T00:00:00"/>
    <n v="1528.7007631502458"/>
    <n v="1202.2414962922633"/>
    <n v="193.84731197244352"/>
    <n v="2924.7895714149527"/>
    <n v="414"/>
    <n v="60"/>
    <x v="1"/>
    <n v="2"/>
    <x v="1"/>
  </r>
  <r>
    <d v="2013-04-19T00:00:00"/>
    <n v="1542.4498056029927"/>
    <n v="1257.4183733834798"/>
    <n v="193.54160371297823"/>
    <n v="2993.4097826994503"/>
    <n v="415"/>
    <n v="60"/>
    <x v="1"/>
    <n v="2"/>
    <x v="1"/>
  </r>
  <r>
    <d v="2013-04-20T00:00:00"/>
    <n v="1536.2880688716773"/>
    <n v="1082.6459192408438"/>
    <n v="193.90953623089831"/>
    <n v="2812.8435243434196"/>
    <n v="416"/>
    <n v="60"/>
    <x v="1"/>
    <n v="2"/>
    <x v="1"/>
  </r>
  <r>
    <d v="2013-04-21T00:00:00"/>
    <n v="1554.4775721024034"/>
    <n v="951.13097324216608"/>
    <n v="193.47539138230059"/>
    <n v="2699.08393672687"/>
    <n v="417"/>
    <n v="60"/>
    <x v="1"/>
    <n v="2"/>
    <x v="1"/>
  </r>
  <r>
    <d v="2013-04-22T00:00:00"/>
    <n v="1542.4970468549936"/>
    <n v="1025.7140953841622"/>
    <n v="193.39075551614354"/>
    <n v="2761.6018977552994"/>
    <n v="418"/>
    <n v="60"/>
    <x v="1"/>
    <n v="2"/>
    <x v="1"/>
  </r>
  <r>
    <d v="2013-04-23T00:00:00"/>
    <n v="1529.9776695952773"/>
    <n v="1083.4134890220205"/>
    <n v="193.5439160434141"/>
    <n v="2806.935074660712"/>
    <n v="419"/>
    <n v="60"/>
    <x v="1"/>
    <n v="2"/>
    <x v="1"/>
  </r>
  <r>
    <d v="2013-04-24T00:00:00"/>
    <n v="1547.2927214557997"/>
    <n v="1007.5646677963866"/>
    <n v="193.50437798301496"/>
    <n v="2748.3617672352011"/>
    <n v="420"/>
    <n v="60"/>
    <x v="1"/>
    <n v="2"/>
    <x v="1"/>
  </r>
  <r>
    <d v="2013-04-25T00:00:00"/>
    <n v="1557.05172568748"/>
    <n v="1099.132712839239"/>
    <n v="193.72466716265893"/>
    <n v="2849.9091056893781"/>
    <n v="421"/>
    <n v="61"/>
    <x v="1"/>
    <n v="2"/>
    <x v="1"/>
  </r>
  <r>
    <d v="2013-04-26T00:00:00"/>
    <n v="1572.3677755329577"/>
    <n v="959.66135463048067"/>
    <n v="193.72623099137476"/>
    <n v="2725.7553611548133"/>
    <n v="422"/>
    <n v="61"/>
    <x v="1"/>
    <n v="2"/>
    <x v="1"/>
  </r>
  <r>
    <d v="2013-04-27T00:00:00"/>
    <n v="1580.9878275496098"/>
    <n v="1039.5679297221875"/>
    <n v="193.7708684582546"/>
    <n v="2814.3266257300515"/>
    <n v="423"/>
    <n v="61"/>
    <x v="1"/>
    <n v="2"/>
    <x v="1"/>
  </r>
  <r>
    <d v="2013-04-28T00:00:00"/>
    <n v="1584.5012375958206"/>
    <n v="1153.1216615591545"/>
    <n v="193.66739207368113"/>
    <n v="2931.2902912286563"/>
    <n v="424"/>
    <n v="61"/>
    <x v="1"/>
    <n v="2"/>
    <x v="1"/>
  </r>
  <r>
    <d v="2013-04-29T00:00:00"/>
    <n v="1579.6022524197347"/>
    <n v="1023.1657326374443"/>
    <n v="194.00792167038657"/>
    <n v="2796.7759067275656"/>
    <n v="425"/>
    <n v="61"/>
    <x v="1"/>
    <n v="2"/>
    <x v="1"/>
  </r>
  <r>
    <d v="2013-04-30T00:00:00"/>
    <n v="1590.6228793470318"/>
    <n v="960.28042269441198"/>
    <n v="193.81783002087693"/>
    <n v="2744.7211320623205"/>
    <n v="426"/>
    <n v="61"/>
    <x v="1"/>
    <n v="2"/>
    <x v="1"/>
  </r>
  <r>
    <d v="2013-05-01T00:00:00"/>
    <n v="1599.0691461377774"/>
    <n v="1036.2837563959558"/>
    <n v="193.923464579735"/>
    <n v="2829.276367113468"/>
    <n v="427"/>
    <n v="61"/>
    <x v="2"/>
    <n v="2"/>
    <x v="1"/>
  </r>
  <r>
    <d v="2013-05-02T00:00:00"/>
    <n v="1606.5456178318423"/>
    <n v="920.88224488737023"/>
    <n v="194.00288505359902"/>
    <n v="2721.4307477728116"/>
    <n v="428"/>
    <n v="62"/>
    <x v="2"/>
    <n v="2"/>
    <x v="1"/>
  </r>
  <r>
    <d v="2013-05-03T00:00:00"/>
    <n v="1593.1931972678549"/>
    <n v="986.84366671375278"/>
    <n v="193.99701914853728"/>
    <n v="2774.0338831301451"/>
    <n v="429"/>
    <n v="62"/>
    <x v="2"/>
    <n v="2"/>
    <x v="1"/>
  </r>
  <r>
    <d v="2013-05-04T00:00:00"/>
    <n v="1604.9751716890028"/>
    <n v="785.64407964464908"/>
    <n v="194.46557509798629"/>
    <n v="2585.0848264316382"/>
    <n v="430"/>
    <n v="62"/>
    <x v="2"/>
    <n v="2"/>
    <x v="1"/>
  </r>
  <r>
    <d v="2013-05-05T00:00:00"/>
    <n v="1622.9584329791537"/>
    <n v="1117.2580228669619"/>
    <n v="194.15492825700557"/>
    <n v="2934.3713841031208"/>
    <n v="431"/>
    <n v="62"/>
    <x v="2"/>
    <n v="2"/>
    <x v="1"/>
  </r>
  <r>
    <d v="2013-05-06T00:00:00"/>
    <n v="1623.6291382802237"/>
    <n v="1128.4805657538607"/>
    <n v="194.15730218241706"/>
    <n v="2946.2670062165016"/>
    <n v="432"/>
    <n v="62"/>
    <x v="2"/>
    <n v="2"/>
    <x v="1"/>
  </r>
  <r>
    <d v="2013-05-07T00:00:00"/>
    <n v="1622.9908856921572"/>
    <n v="1076.4527093754141"/>
    <n v="194.32223033652025"/>
    <n v="2893.7658254040916"/>
    <n v="433"/>
    <n v="62"/>
    <x v="2"/>
    <n v="2"/>
    <x v="1"/>
  </r>
  <r>
    <d v="2013-05-08T00:00:00"/>
    <n v="1622.7662810526635"/>
    <n v="1215.3685109337362"/>
    <n v="194.16608160386218"/>
    <n v="3032.3008735902617"/>
    <n v="434"/>
    <n v="62"/>
    <x v="2"/>
    <n v="2"/>
    <x v="1"/>
  </r>
  <r>
    <d v="2013-05-09T00:00:00"/>
    <n v="1620.9483267583973"/>
    <n v="1103.3602783198057"/>
    <n v="193.81840156997256"/>
    <n v="2918.1270066481757"/>
    <n v="435"/>
    <n v="63"/>
    <x v="2"/>
    <n v="2"/>
    <x v="1"/>
  </r>
  <r>
    <d v="2013-05-10T00:00:00"/>
    <n v="1628.263044995329"/>
    <n v="1032.4707011419805"/>
    <n v="194.2831747430229"/>
    <n v="2855.0169208803322"/>
    <n v="436"/>
    <n v="63"/>
    <x v="2"/>
    <n v="2"/>
    <x v="1"/>
  </r>
  <r>
    <d v="2013-05-11T00:00:00"/>
    <n v="1619.2446758705141"/>
    <n v="1015.2382384358893"/>
    <n v="194.28264033728794"/>
    <n v="2828.7655546436913"/>
    <n v="437"/>
    <n v="63"/>
    <x v="2"/>
    <n v="2"/>
    <x v="1"/>
  </r>
  <r>
    <d v="2013-05-12T00:00:00"/>
    <n v="1639.1597854333636"/>
    <n v="1141.311994930501"/>
    <n v="194.45290601590219"/>
    <n v="2974.9246863797666"/>
    <n v="438"/>
    <n v="63"/>
    <x v="2"/>
    <n v="2"/>
    <x v="1"/>
  </r>
  <r>
    <d v="2013-05-13T00:00:00"/>
    <n v="1642.237010852672"/>
    <n v="1052.1927856262428"/>
    <n v="194.08421936168457"/>
    <n v="2888.5140158405993"/>
    <n v="439"/>
    <n v="63"/>
    <x v="2"/>
    <n v="2"/>
    <x v="1"/>
  </r>
  <r>
    <d v="2013-05-14T00:00:00"/>
    <n v="1644.6475597192971"/>
    <n v="1267.2972677090961"/>
    <n v="194.40738266260516"/>
    <n v="3106.3522100909981"/>
    <n v="440"/>
    <n v="63"/>
    <x v="2"/>
    <n v="2"/>
    <x v="1"/>
  </r>
  <r>
    <d v="2013-05-15T00:00:00"/>
    <n v="1662.7736235590014"/>
    <n v="1063.5300787270708"/>
    <n v="194.44072946469007"/>
    <n v="2920.744431750762"/>
    <n v="441"/>
    <n v="63"/>
    <x v="2"/>
    <n v="2"/>
    <x v="1"/>
  </r>
  <r>
    <d v="2013-05-16T00:00:00"/>
    <n v="1665.1164190606578"/>
    <n v="1265.8910436604308"/>
    <n v="194.42467220198853"/>
    <n v="3125.4321349230772"/>
    <n v="442"/>
    <n v="64"/>
    <x v="2"/>
    <n v="2"/>
    <x v="1"/>
  </r>
  <r>
    <d v="2013-05-17T00:00:00"/>
    <n v="1687.8793970845386"/>
    <n v="1161.1983196089614"/>
    <n v="194.36064873549304"/>
    <n v="3043.4383654289932"/>
    <n v="443"/>
    <n v="64"/>
    <x v="2"/>
    <n v="2"/>
    <x v="1"/>
  </r>
  <r>
    <d v="2013-05-18T00:00:00"/>
    <n v="1690.37022663013"/>
    <n v="1239.8502497403854"/>
    <n v="194.62579469090934"/>
    <n v="3124.8462710614249"/>
    <n v="444"/>
    <n v="64"/>
    <x v="2"/>
    <n v="2"/>
    <x v="1"/>
  </r>
  <r>
    <d v="2013-05-19T00:00:00"/>
    <n v="1690.4567879757833"/>
    <n v="851.00768745571236"/>
    <n v="194.59515853315438"/>
    <n v="2736.0596339646504"/>
    <n v="445"/>
    <n v="64"/>
    <x v="2"/>
    <n v="2"/>
    <x v="1"/>
  </r>
  <r>
    <d v="2013-05-20T00:00:00"/>
    <n v="1688.6196073683941"/>
    <n v="1325.2680907447075"/>
    <n v="194.41992709887822"/>
    <n v="3208.3076252119799"/>
    <n v="446"/>
    <n v="64"/>
    <x v="2"/>
    <n v="2"/>
    <x v="1"/>
  </r>
  <r>
    <d v="2013-05-21T00:00:00"/>
    <n v="1680.9838149468851"/>
    <n v="1379.5677486892378"/>
    <n v="194.34477149602316"/>
    <n v="3254.8963351321459"/>
    <n v="447"/>
    <n v="64"/>
    <x v="2"/>
    <n v="2"/>
    <x v="1"/>
  </r>
  <r>
    <d v="2013-05-22T00:00:00"/>
    <n v="1685.3117901246897"/>
    <n v="1288.2878462899334"/>
    <n v="194.47937115489827"/>
    <n v="3168.0790075695213"/>
    <n v="448"/>
    <n v="64"/>
    <x v="2"/>
    <n v="2"/>
    <x v="1"/>
  </r>
  <r>
    <d v="2013-05-23T00:00:00"/>
    <n v="1700.1598988326332"/>
    <n v="1117.0745943525405"/>
    <n v="194.49026863497085"/>
    <n v="3011.724761820145"/>
    <n v="449"/>
    <n v="65"/>
    <x v="2"/>
    <n v="2"/>
    <x v="1"/>
  </r>
  <r>
    <d v="2013-05-24T00:00:00"/>
    <n v="1717.7165316711826"/>
    <n v="1160.0565184745042"/>
    <n v="194.88088262873222"/>
    <n v="3072.653932774419"/>
    <n v="450"/>
    <n v="65"/>
    <x v="2"/>
    <n v="2"/>
    <x v="1"/>
  </r>
  <r>
    <d v="2013-05-25T00:00:00"/>
    <n v="1726.6335114498754"/>
    <n v="1255.4572734565413"/>
    <n v="194.97107712792868"/>
    <n v="3177.0618620343457"/>
    <n v="451"/>
    <n v="65"/>
    <x v="2"/>
    <n v="2"/>
    <x v="1"/>
  </r>
  <r>
    <d v="2013-05-26T00:00:00"/>
    <n v="1729.4037117654707"/>
    <n v="1302.7023408853086"/>
    <n v="195.20314556284319"/>
    <n v="3227.309198213622"/>
    <n v="452"/>
    <n v="65"/>
    <x v="2"/>
    <n v="2"/>
    <x v="1"/>
  </r>
  <r>
    <d v="2013-05-27T00:00:00"/>
    <n v="1761.0079526863196"/>
    <n v="1303.9950581070766"/>
    <n v="195.22770981441244"/>
    <n v="3260.2307206078085"/>
    <n v="453"/>
    <n v="65"/>
    <x v="2"/>
    <n v="2"/>
    <x v="1"/>
  </r>
  <r>
    <d v="2013-05-28T00:00:00"/>
    <n v="1772.032267811637"/>
    <n v="1418.2890559839161"/>
    <n v="195.18497694717422"/>
    <n v="3385.5063007427275"/>
    <n v="454"/>
    <n v="65"/>
    <x v="2"/>
    <n v="2"/>
    <x v="1"/>
  </r>
  <r>
    <d v="2013-05-29T00:00:00"/>
    <n v="1768.2265925755096"/>
    <n v="1276.0832316668229"/>
    <n v="195.39103099815568"/>
    <n v="3239.7008552404882"/>
    <n v="455"/>
    <n v="65"/>
    <x v="2"/>
    <n v="2"/>
    <x v="1"/>
  </r>
  <r>
    <d v="2013-05-30T00:00:00"/>
    <n v="1764.2117833397401"/>
    <n v="1449.2105269113299"/>
    <n v="195.44834516417504"/>
    <n v="3408.870655415245"/>
    <n v="456"/>
    <n v="66"/>
    <x v="2"/>
    <n v="2"/>
    <x v="1"/>
  </r>
  <r>
    <d v="2013-05-31T00:00:00"/>
    <n v="1765.9487276102332"/>
    <n v="1314.9826327573126"/>
    <n v="196.13358272025727"/>
    <n v="3277.0649430878029"/>
    <n v="457"/>
    <n v="66"/>
    <x v="2"/>
    <n v="2"/>
    <x v="1"/>
  </r>
  <r>
    <d v="2013-06-01T00:00:00"/>
    <n v="1740.1448727612647"/>
    <n v="1363.2921986682168"/>
    <n v="195.9804817369035"/>
    <n v="3299.417553166385"/>
    <n v="458"/>
    <n v="66"/>
    <x v="3"/>
    <n v="2"/>
    <x v="1"/>
  </r>
  <r>
    <d v="2013-06-02T00:00:00"/>
    <n v="1723.4664093753902"/>
    <n v="1279.8532039609315"/>
    <n v="196.23920785258736"/>
    <n v="3199.558821188909"/>
    <n v="459"/>
    <n v="66"/>
    <x v="3"/>
    <n v="2"/>
    <x v="1"/>
  </r>
  <r>
    <d v="2013-06-03T00:00:00"/>
    <n v="1719.454144343212"/>
    <n v="1134.0282243801371"/>
    <n v="196.21152630354106"/>
    <n v="3049.6938950268905"/>
    <n v="460"/>
    <n v="66"/>
    <x v="3"/>
    <n v="2"/>
    <x v="1"/>
  </r>
  <r>
    <d v="2013-06-04T00:00:00"/>
    <n v="1712.5492661781664"/>
    <n v="1233.3359484034727"/>
    <n v="196.84773056495609"/>
    <n v="3142.7329451465953"/>
    <n v="461"/>
    <n v="66"/>
    <x v="3"/>
    <n v="2"/>
    <x v="1"/>
  </r>
  <r>
    <d v="2013-06-05T00:00:00"/>
    <n v="1690.4392393432649"/>
    <n v="1186.1017966862828"/>
    <n v="196.8587761380455"/>
    <n v="3073.3998121675932"/>
    <n v="462"/>
    <n v="66"/>
    <x v="3"/>
    <n v="2"/>
    <x v="1"/>
  </r>
  <r>
    <d v="2013-06-06T00:00:00"/>
    <n v="1705.0952398771542"/>
    <n v="1172.2897028652685"/>
    <n v="197.05052187073349"/>
    <n v="3074.4354646131565"/>
    <n v="463"/>
    <n v="67"/>
    <x v="3"/>
    <n v="2"/>
    <x v="1"/>
  </r>
  <r>
    <d v="2013-06-07T00:00:00"/>
    <n v="1696.5708362967034"/>
    <n v="1187.5825821985068"/>
    <n v="196.76276501904402"/>
    <n v="3080.916183514254"/>
    <n v="464"/>
    <n v="67"/>
    <x v="3"/>
    <n v="2"/>
    <x v="1"/>
  </r>
  <r>
    <d v="2013-06-08T00:00:00"/>
    <n v="1697.0146064551041"/>
    <n v="1205.6052445353712"/>
    <n v="197.03699825138796"/>
    <n v="3099.6568492418633"/>
    <n v="465"/>
    <n v="67"/>
    <x v="3"/>
    <n v="2"/>
    <x v="1"/>
  </r>
  <r>
    <d v="2013-06-09T00:00:00"/>
    <n v="1704.950042491274"/>
    <n v="1279.6816224443548"/>
    <n v="197.43081648805719"/>
    <n v="3182.0624814236858"/>
    <n v="466"/>
    <n v="67"/>
    <x v="3"/>
    <n v="2"/>
    <x v="1"/>
  </r>
  <r>
    <d v="2013-06-10T00:00:00"/>
    <n v="1698.0546708022202"/>
    <n v="1026.9939338243598"/>
    <n v="196.94195702838084"/>
    <n v="2921.9905616549609"/>
    <n v="467"/>
    <n v="67"/>
    <x v="3"/>
    <n v="2"/>
    <x v="1"/>
  </r>
  <r>
    <d v="2013-06-11T00:00:00"/>
    <n v="1708.6392709736829"/>
    <n v="1187.5934699108868"/>
    <n v="197.22005619979515"/>
    <n v="3093.4527970843646"/>
    <n v="468"/>
    <n v="67"/>
    <x v="3"/>
    <n v="2"/>
    <x v="1"/>
  </r>
  <r>
    <d v="2013-06-12T00:00:00"/>
    <n v="1696.9197811559279"/>
    <n v="1099.7886561525499"/>
    <n v="197.16705197085159"/>
    <n v="2993.8754892793295"/>
    <n v="469"/>
    <n v="67"/>
    <x v="3"/>
    <n v="2"/>
    <x v="1"/>
  </r>
  <r>
    <d v="2013-06-13T00:00:00"/>
    <n v="1688.8791742549602"/>
    <n v="1097.6796118933539"/>
    <n v="196.89490746645367"/>
    <n v="2983.4536936147679"/>
    <n v="470"/>
    <n v="68"/>
    <x v="3"/>
    <n v="2"/>
    <x v="1"/>
  </r>
  <r>
    <d v="2013-06-14T00:00:00"/>
    <n v="1681.0486419019339"/>
    <n v="1168.3241673148045"/>
    <n v="197.03999922903148"/>
    <n v="3046.4128084457698"/>
    <n v="471"/>
    <n v="68"/>
    <x v="3"/>
    <n v="2"/>
    <x v="1"/>
  </r>
  <r>
    <d v="2013-06-15T00:00:00"/>
    <n v="1668.097156275657"/>
    <n v="1061.6301518022981"/>
    <n v="197.20433488046328"/>
    <n v="2926.9316429584183"/>
    <n v="472"/>
    <n v="68"/>
    <x v="3"/>
    <n v="2"/>
    <x v="1"/>
  </r>
  <r>
    <d v="2013-06-16T00:00:00"/>
    <n v="1644.1819370283397"/>
    <n v="1145.0777658995198"/>
    <n v="197.19310199409605"/>
    <n v="2986.4528049219557"/>
    <n v="473"/>
    <n v="68"/>
    <x v="3"/>
    <n v="2"/>
    <x v="1"/>
  </r>
  <r>
    <d v="2013-06-17T00:00:00"/>
    <n v="1658.8354008376557"/>
    <n v="1374.184014494065"/>
    <n v="197.14444903280568"/>
    <n v="3230.1638643645265"/>
    <n v="474"/>
    <n v="68"/>
    <x v="3"/>
    <n v="2"/>
    <x v="1"/>
  </r>
  <r>
    <d v="2013-06-18T00:00:00"/>
    <n v="1645.9928395459742"/>
    <n v="1268.6303041159563"/>
    <n v="197.32055372600362"/>
    <n v="3111.9436973879342"/>
    <n v="475"/>
    <n v="68"/>
    <x v="3"/>
    <n v="2"/>
    <x v="1"/>
  </r>
  <r>
    <d v="2013-06-19T00:00:00"/>
    <n v="1626.8019881834609"/>
    <n v="972.62722262517468"/>
    <n v="196.70748169005381"/>
    <n v="2796.1366924986896"/>
    <n v="476"/>
    <n v="68"/>
    <x v="3"/>
    <n v="2"/>
    <x v="1"/>
  </r>
  <r>
    <d v="2013-06-20T00:00:00"/>
    <n v="1641.5385200774253"/>
    <n v="1031.6582142706459"/>
    <n v="196.90615604061367"/>
    <n v="2870.1028903886845"/>
    <n v="477"/>
    <n v="69"/>
    <x v="3"/>
    <n v="2"/>
    <x v="1"/>
  </r>
  <r>
    <d v="2013-06-21T00:00:00"/>
    <n v="1629.2408251112893"/>
    <n v="932.50357358698659"/>
    <n v="197.16386261072995"/>
    <n v="2758.9082613090059"/>
    <n v="478"/>
    <n v="69"/>
    <x v="3"/>
    <n v="2"/>
    <x v="1"/>
  </r>
  <r>
    <d v="2013-06-22T00:00:00"/>
    <n v="1625.5915149869011"/>
    <n v="1018.0775968171088"/>
    <n v="196.91934653707739"/>
    <n v="2840.5884583410871"/>
    <n v="479"/>
    <n v="69"/>
    <x v="3"/>
    <n v="2"/>
    <x v="1"/>
  </r>
  <r>
    <d v="2013-06-23T00:00:00"/>
    <n v="1622.9969856880327"/>
    <n v="1079.3171941232324"/>
    <n v="196.69964838590823"/>
    <n v="2899.0138281971736"/>
    <n v="480"/>
    <n v="69"/>
    <x v="3"/>
    <n v="2"/>
    <x v="1"/>
  </r>
  <r>
    <d v="2013-06-24T00:00:00"/>
    <n v="1642.1639807063507"/>
    <n v="1081.1087947404753"/>
    <n v="196.70481368909313"/>
    <n v="2919.9775891359191"/>
    <n v="481"/>
    <n v="69"/>
    <x v="3"/>
    <n v="2"/>
    <x v="1"/>
  </r>
  <r>
    <d v="2013-06-25T00:00:00"/>
    <n v="1647.6800808274143"/>
    <n v="1051.8709765838178"/>
    <n v="196.92171592337553"/>
    <n v="2896.4727733346076"/>
    <n v="482"/>
    <n v="69"/>
    <x v="3"/>
    <n v="2"/>
    <x v="1"/>
  </r>
  <r>
    <d v="2013-06-26T00:00:00"/>
    <n v="1640.7861093158488"/>
    <n v="918.22027330574565"/>
    <n v="196.98071276023433"/>
    <n v="2755.987095381829"/>
    <n v="483"/>
    <n v="69"/>
    <x v="3"/>
    <n v="2"/>
    <x v="1"/>
  </r>
  <r>
    <d v="2013-06-27T00:00:00"/>
    <n v="1631.4742876601172"/>
    <n v="981.45930752664799"/>
    <n v="196.78324972672036"/>
    <n v="2809.7168449134856"/>
    <n v="484"/>
    <n v="70"/>
    <x v="3"/>
    <n v="2"/>
    <x v="1"/>
  </r>
  <r>
    <d v="2013-06-28T00:00:00"/>
    <n v="1626.2575023970526"/>
    <n v="1024.9694503847345"/>
    <n v="196.8868521004257"/>
    <n v="2848.1138048822127"/>
    <n v="485"/>
    <n v="70"/>
    <x v="3"/>
    <n v="2"/>
    <x v="1"/>
  </r>
  <r>
    <d v="2013-06-29T00:00:00"/>
    <n v="1598.0149140915646"/>
    <n v="1014.8038277218127"/>
    <n v="197.06160051987467"/>
    <n v="2809.880342333252"/>
    <n v="486"/>
    <n v="70"/>
    <x v="3"/>
    <n v="2"/>
    <x v="1"/>
  </r>
  <r>
    <d v="2013-06-30T00:00:00"/>
    <n v="1579.0805642502937"/>
    <n v="1008.9160003966138"/>
    <n v="197.20632074357096"/>
    <n v="2785.2028853904781"/>
    <n v="487"/>
    <n v="70"/>
    <x v="3"/>
    <n v="2"/>
    <x v="1"/>
  </r>
  <r>
    <d v="2013-07-01T00:00:00"/>
    <n v="1581.2697260818113"/>
    <n v="1084.2350711623453"/>
    <n v="197.23105565405606"/>
    <n v="2862.7358528982127"/>
    <n v="488"/>
    <n v="70"/>
    <x v="4"/>
    <n v="3"/>
    <x v="1"/>
  </r>
  <r>
    <d v="2013-07-02T00:00:00"/>
    <n v="1598.1528568098156"/>
    <n v="978.96446933390621"/>
    <n v="197.52232834806929"/>
    <n v="2774.6396544917907"/>
    <n v="489"/>
    <n v="70"/>
    <x v="4"/>
    <n v="3"/>
    <x v="1"/>
  </r>
  <r>
    <d v="2013-07-03T00:00:00"/>
    <n v="1612.1124442870287"/>
    <n v="1202.1314442976"/>
    <n v="197.55839809896261"/>
    <n v="3011.8022866835913"/>
    <n v="490"/>
    <n v="70"/>
    <x v="4"/>
    <n v="3"/>
    <x v="1"/>
  </r>
  <r>
    <d v="2013-07-04T00:00:00"/>
    <n v="1615.5847609216719"/>
    <n v="1056.0603217751504"/>
    <n v="197.20390290325901"/>
    <n v="2868.8489856000811"/>
    <n v="491"/>
    <n v="71"/>
    <x v="4"/>
    <n v="3"/>
    <x v="1"/>
  </r>
  <r>
    <d v="2013-07-05T00:00:00"/>
    <n v="1607.8277168254608"/>
    <n v="1026.381472220085"/>
    <n v="197.18498797439025"/>
    <n v="2831.3941770199363"/>
    <n v="492"/>
    <n v="71"/>
    <x v="4"/>
    <n v="3"/>
    <x v="1"/>
  </r>
  <r>
    <d v="2013-07-06T00:00:00"/>
    <n v="1612.627559262093"/>
    <n v="939.929108527788"/>
    <n v="197.09508223415364"/>
    <n v="2749.6517500240348"/>
    <n v="493"/>
    <n v="71"/>
    <x v="4"/>
    <n v="3"/>
    <x v="1"/>
  </r>
  <r>
    <d v="2013-07-07T00:00:00"/>
    <n v="1610.1254118119668"/>
    <n v="963.74926498848424"/>
    <n v="196.95842305270679"/>
    <n v="2770.8330998531578"/>
    <n v="494"/>
    <n v="71"/>
    <x v="4"/>
    <n v="3"/>
    <x v="1"/>
  </r>
  <r>
    <d v="2013-07-08T00:00:00"/>
    <n v="1598.0327062134998"/>
    <n v="985.14422892800064"/>
    <n v="197.01393247867694"/>
    <n v="2780.1908676201774"/>
    <n v="495"/>
    <n v="71"/>
    <x v="4"/>
    <n v="3"/>
    <x v="1"/>
  </r>
  <r>
    <d v="2013-07-09T00:00:00"/>
    <n v="1573.5449298804213"/>
    <n v="955.17194930233427"/>
    <n v="196.63193022795332"/>
    <n v="2725.3488094107088"/>
    <n v="496"/>
    <n v="71"/>
    <x v="4"/>
    <n v="3"/>
    <x v="1"/>
  </r>
  <r>
    <d v="2013-07-10T00:00:00"/>
    <n v="1592.1358485095225"/>
    <n v="1029.5275955876541"/>
    <n v="196.90449774405565"/>
    <n v="2818.5679418412324"/>
    <n v="497"/>
    <n v="71"/>
    <x v="4"/>
    <n v="3"/>
    <x v="1"/>
  </r>
  <r>
    <d v="2013-07-11T00:00:00"/>
    <n v="1589.9359708071368"/>
    <n v="1162.6424598500046"/>
    <n v="196.51777308707878"/>
    <n v="2949.09620374422"/>
    <n v="498"/>
    <n v="72"/>
    <x v="4"/>
    <n v="3"/>
    <x v="1"/>
  </r>
  <r>
    <d v="2013-07-12T00:00:00"/>
    <n v="1577.2413118688614"/>
    <n v="1132.1161559728382"/>
    <n v="196.34617437180486"/>
    <n v="2905.7036422135047"/>
    <n v="499"/>
    <n v="72"/>
    <x v="4"/>
    <n v="3"/>
    <x v="1"/>
  </r>
  <r>
    <d v="2013-07-13T00:00:00"/>
    <n v="1577.8097742750135"/>
    <n v="1050.923721396189"/>
    <n v="196.06814171671107"/>
    <n v="2824.8016373879136"/>
    <n v="500"/>
    <n v="72"/>
    <x v="4"/>
    <n v="3"/>
    <x v="1"/>
  </r>
  <r>
    <d v="2013-07-14T00:00:00"/>
    <n v="1581.3566815111544"/>
    <n v="1014.350390478805"/>
    <n v="196.05877181613161"/>
    <n v="2791.7658438060907"/>
    <n v="501"/>
    <n v="72"/>
    <x v="4"/>
    <n v="3"/>
    <x v="1"/>
  </r>
  <r>
    <d v="2013-07-15T00:00:00"/>
    <n v="1581.7192690116526"/>
    <n v="1007.2560796032208"/>
    <n v="195.72221617814759"/>
    <n v="2784.6975647930208"/>
    <n v="502"/>
    <n v="72"/>
    <x v="4"/>
    <n v="3"/>
    <x v="1"/>
  </r>
  <r>
    <d v="2013-07-16T00:00:00"/>
    <n v="1589.6692232325001"/>
    <n v="915.90465394732996"/>
    <n v="196.01612058027681"/>
    <n v="2701.5899977601071"/>
    <n v="503"/>
    <n v="72"/>
    <x v="4"/>
    <n v="3"/>
    <x v="1"/>
  </r>
  <r>
    <d v="2013-07-17T00:00:00"/>
    <n v="1586.8813839401303"/>
    <n v="1235.0552586268864"/>
    <n v="195.16632668236232"/>
    <n v="3017.1029692493794"/>
    <n v="504"/>
    <n v="72"/>
    <x v="4"/>
    <n v="3"/>
    <x v="1"/>
  </r>
  <r>
    <d v="2013-07-18T00:00:00"/>
    <n v="1567.3869411905166"/>
    <n v="1044.0983077812186"/>
    <n v="194.75294310574375"/>
    <n v="2806.2381920774787"/>
    <n v="505"/>
    <n v="73"/>
    <x v="4"/>
    <n v="3"/>
    <x v="1"/>
  </r>
  <r>
    <d v="2013-07-19T00:00:00"/>
    <n v="1588.1788699777292"/>
    <n v="1135.486122489443"/>
    <n v="195.06671410217817"/>
    <n v="2918.7317065693501"/>
    <n v="506"/>
    <n v="73"/>
    <x v="4"/>
    <n v="3"/>
    <x v="1"/>
  </r>
  <r>
    <d v="2013-07-20T00:00:00"/>
    <n v="1611.3591664262735"/>
    <n v="1001.618480796926"/>
    <n v="194.4459706762986"/>
    <n v="2807.4236178994984"/>
    <n v="507"/>
    <n v="73"/>
    <x v="4"/>
    <n v="3"/>
    <x v="1"/>
  </r>
  <r>
    <d v="2013-07-21T00:00:00"/>
    <n v="1598.3808465091145"/>
    <n v="866.50445264814425"/>
    <n v="194.4723301349209"/>
    <n v="2659.3576292921794"/>
    <n v="508"/>
    <n v="73"/>
    <x v="4"/>
    <n v="3"/>
    <x v="1"/>
  </r>
  <r>
    <d v="2013-07-22T00:00:00"/>
    <n v="1608.8144358279742"/>
    <n v="896.82755151106858"/>
    <n v="194.64943684638055"/>
    <n v="2700.2914241854232"/>
    <n v="509"/>
    <n v="73"/>
    <x v="4"/>
    <n v="3"/>
    <x v="1"/>
  </r>
  <r>
    <d v="2013-07-23T00:00:00"/>
    <n v="1609.5487371723302"/>
    <n v="923.18427259386181"/>
    <n v="194.71477036645959"/>
    <n v="2727.4477801326516"/>
    <n v="510"/>
    <n v="73"/>
    <x v="4"/>
    <n v="3"/>
    <x v="1"/>
  </r>
  <r>
    <d v="2013-07-24T00:00:00"/>
    <n v="1615.9971522381888"/>
    <n v="1171.1063401062431"/>
    <n v="194.46614118387046"/>
    <n v="2981.5696335283028"/>
    <n v="511"/>
    <n v="73"/>
    <x v="4"/>
    <n v="3"/>
    <x v="1"/>
  </r>
  <r>
    <d v="2013-07-25T00:00:00"/>
    <n v="1618.5333979054149"/>
    <n v="1065.5994811024616"/>
    <n v="194.29508881802118"/>
    <n v="2878.4279678258977"/>
    <n v="512"/>
    <n v="74"/>
    <x v="4"/>
    <n v="3"/>
    <x v="1"/>
  </r>
  <r>
    <d v="2013-07-26T00:00:00"/>
    <n v="1616.3154211923015"/>
    <n v="1002.4341112856758"/>
    <n v="193.86963460234776"/>
    <n v="2812.619167080325"/>
    <n v="513"/>
    <n v="74"/>
    <x v="4"/>
    <n v="3"/>
    <x v="1"/>
  </r>
  <r>
    <d v="2013-07-27T00:00:00"/>
    <n v="1642.2301587122693"/>
    <n v="956.79721714915502"/>
    <n v="194.54727766775477"/>
    <n v="2793.5746535291792"/>
    <n v="514"/>
    <n v="74"/>
    <x v="4"/>
    <n v="3"/>
    <x v="1"/>
  </r>
  <r>
    <d v="2013-07-28T00:00:00"/>
    <n v="1642.8054777347184"/>
    <n v="893.51046457981408"/>
    <n v="194.49756578903623"/>
    <n v="2730.8135081035689"/>
    <n v="515"/>
    <n v="74"/>
    <x v="4"/>
    <n v="3"/>
    <x v="1"/>
  </r>
  <r>
    <d v="2013-07-29T00:00:00"/>
    <n v="1614.9527876834318"/>
    <n v="1033.4821897567467"/>
    <n v="194.06323852123762"/>
    <n v="2842.498215961416"/>
    <n v="516"/>
    <n v="74"/>
    <x v="4"/>
    <n v="3"/>
    <x v="1"/>
  </r>
  <r>
    <d v="2013-07-30T00:00:00"/>
    <n v="1623.2754285575888"/>
    <n v="989.63511499784659"/>
    <n v="194.31675731854108"/>
    <n v="2807.2273008739767"/>
    <n v="517"/>
    <n v="74"/>
    <x v="4"/>
    <n v="3"/>
    <x v="1"/>
  </r>
  <r>
    <d v="2013-07-31T00:00:00"/>
    <n v="1618.108799896429"/>
    <n v="974.84086991228696"/>
    <n v="194.11882401327509"/>
    <n v="2787.0684938219911"/>
    <n v="518"/>
    <n v="74"/>
    <x v="4"/>
    <n v="3"/>
    <x v="1"/>
  </r>
  <r>
    <d v="2013-08-01T00:00:00"/>
    <n v="1608.9614750223259"/>
    <n v="1050.0157105279495"/>
    <n v="194.23572845127728"/>
    <n v="2853.2129140015527"/>
    <n v="519"/>
    <n v="75"/>
    <x v="5"/>
    <n v="3"/>
    <x v="1"/>
  </r>
  <r>
    <d v="2013-08-02T00:00:00"/>
    <n v="1602.665437787894"/>
    <n v="1026.2179819017751"/>
    <n v="193.95139385586185"/>
    <n v="2822.8348135455308"/>
    <n v="520"/>
    <n v="75"/>
    <x v="5"/>
    <n v="3"/>
    <x v="1"/>
  </r>
  <r>
    <d v="2013-08-03T00:00:00"/>
    <n v="1574.6466985026846"/>
    <n v="1099.670844840075"/>
    <n v="194.2491387425502"/>
    <n v="2868.5666820853098"/>
    <n v="521"/>
    <n v="75"/>
    <x v="5"/>
    <n v="3"/>
    <x v="1"/>
  </r>
  <r>
    <d v="2013-08-04T00:00:00"/>
    <n v="1581.2250658864718"/>
    <n v="922.51430989865707"/>
    <n v="194.35146111409469"/>
    <n v="2698.0908368992232"/>
    <n v="522"/>
    <n v="75"/>
    <x v="5"/>
    <n v="3"/>
    <x v="1"/>
  </r>
  <r>
    <d v="2013-08-05T00:00:00"/>
    <n v="1602.1269621259128"/>
    <n v="1103.2547604111101"/>
    <n v="194.29994839625104"/>
    <n v="2899.6816709332743"/>
    <n v="523"/>
    <n v="75"/>
    <x v="5"/>
    <n v="3"/>
    <x v="1"/>
  </r>
  <r>
    <d v="2013-08-06T00:00:00"/>
    <n v="1614.4164230531483"/>
    <n v="1009.3766779790901"/>
    <n v="194.47178658578133"/>
    <n v="2818.2648876180197"/>
    <n v="524"/>
    <n v="75"/>
    <x v="5"/>
    <n v="3"/>
    <x v="1"/>
  </r>
  <r>
    <d v="2013-08-07T00:00:00"/>
    <n v="1598.6992590082091"/>
    <n v="1036.0598932247858"/>
    <n v="194.13771798188611"/>
    <n v="2828.8968702148809"/>
    <n v="525"/>
    <n v="75"/>
    <x v="5"/>
    <n v="3"/>
    <x v="1"/>
  </r>
  <r>
    <d v="2013-08-08T00:00:00"/>
    <n v="1588.2291011240491"/>
    <n v="1147.140696802991"/>
    <n v="193.96143749612824"/>
    <n v="2929.3312354231684"/>
    <n v="526"/>
    <n v="76"/>
    <x v="5"/>
    <n v="3"/>
    <x v="1"/>
  </r>
  <r>
    <d v="2013-08-09T00:00:00"/>
    <n v="1608.3313597628185"/>
    <n v="1065.6372146274921"/>
    <n v="193.94172593310608"/>
    <n v="2867.9103003234168"/>
    <n v="527"/>
    <n v="76"/>
    <x v="5"/>
    <n v="3"/>
    <x v="1"/>
  </r>
  <r>
    <d v="2013-08-10T00:00:00"/>
    <n v="1616.0075919074711"/>
    <n v="1069.5792935099021"/>
    <n v="193.86532321104477"/>
    <n v="2879.4522086284178"/>
    <n v="528"/>
    <n v="76"/>
    <x v="5"/>
    <n v="3"/>
    <x v="1"/>
  </r>
  <r>
    <d v="2013-08-11T00:00:00"/>
    <n v="1621.3456764758525"/>
    <n v="1093.5956983984079"/>
    <n v="193.77315372172649"/>
    <n v="2908.7145285959868"/>
    <n v="529"/>
    <n v="76"/>
    <x v="5"/>
    <n v="3"/>
    <x v="1"/>
  </r>
  <r>
    <d v="2013-08-12T00:00:00"/>
    <n v="1620.1342417874491"/>
    <n v="943.21402060221362"/>
    <n v="194.17637846478925"/>
    <n v="2757.5246408544517"/>
    <n v="530"/>
    <n v="76"/>
    <x v="5"/>
    <n v="3"/>
    <x v="1"/>
  </r>
  <r>
    <d v="2013-08-13T00:00:00"/>
    <n v="1604.5348257229166"/>
    <n v="1168.4462484050546"/>
    <n v="193.67764781198466"/>
    <n v="2966.6587219399557"/>
    <n v="531"/>
    <n v="76"/>
    <x v="5"/>
    <n v="3"/>
    <x v="1"/>
  </r>
  <r>
    <d v="2013-08-14T00:00:00"/>
    <n v="1593.1731423443357"/>
    <n v="988.21635768343481"/>
    <n v="193.96195053630055"/>
    <n v="2775.3514505640715"/>
    <n v="532"/>
    <n v="76"/>
    <x v="5"/>
    <n v="3"/>
    <x v="1"/>
  </r>
  <r>
    <d v="2013-08-15T00:00:00"/>
    <n v="1602.3192548822337"/>
    <n v="1110.1955556310472"/>
    <n v="193.63614557504263"/>
    <n v="2906.1509560883237"/>
    <n v="533"/>
    <n v="77"/>
    <x v="5"/>
    <n v="3"/>
    <x v="1"/>
  </r>
  <r>
    <d v="2013-08-16T00:00:00"/>
    <n v="1599.4523904475543"/>
    <n v="960.01586566575031"/>
    <n v="193.7195988963652"/>
    <n v="2753.1878550096699"/>
    <n v="534"/>
    <n v="77"/>
    <x v="5"/>
    <n v="3"/>
    <x v="1"/>
  </r>
  <r>
    <d v="2013-08-17T00:00:00"/>
    <n v="1582.2706165368836"/>
    <n v="1020.5117484277318"/>
    <n v="193.70144767947372"/>
    <n v="2796.4838126440891"/>
    <n v="535"/>
    <n v="77"/>
    <x v="5"/>
    <n v="3"/>
    <x v="1"/>
  </r>
  <r>
    <d v="2013-08-18T00:00:00"/>
    <n v="1586.9723717445588"/>
    <n v="1043.749179508904"/>
    <n v="193.38597160484437"/>
    <n v="2824.1075228583077"/>
    <n v="536"/>
    <n v="77"/>
    <x v="5"/>
    <n v="3"/>
    <x v="1"/>
  </r>
  <r>
    <d v="2013-08-19T00:00:00"/>
    <n v="1592.4370942178025"/>
    <n v="997.47538347995533"/>
    <n v="193.1843009730344"/>
    <n v="2783.0967786707924"/>
    <n v="537"/>
    <n v="77"/>
    <x v="5"/>
    <n v="3"/>
    <x v="1"/>
  </r>
  <r>
    <d v="2013-08-20T00:00:00"/>
    <n v="1604.6664210018457"/>
    <n v="1037.0734977139587"/>
    <n v="193.74841060583654"/>
    <n v="2835.4883293216408"/>
    <n v="538"/>
    <n v="77"/>
    <x v="5"/>
    <n v="3"/>
    <x v="1"/>
  </r>
  <r>
    <d v="2013-08-21T00:00:00"/>
    <n v="1602.9246909911624"/>
    <n v="1072.6754843869121"/>
    <n v="193.46696114182242"/>
    <n v="2869.0671365198973"/>
    <n v="539"/>
    <n v="77"/>
    <x v="5"/>
    <n v="3"/>
    <x v="1"/>
  </r>
  <r>
    <d v="2013-08-22T00:00:00"/>
    <n v="1602.9559947460289"/>
    <n v="977.56563936217981"/>
    <n v="193.95324286006451"/>
    <n v="2774.4748769682733"/>
    <n v="540"/>
    <n v="78"/>
    <x v="5"/>
    <n v="3"/>
    <x v="1"/>
  </r>
  <r>
    <d v="2013-08-23T00:00:00"/>
    <n v="1577.8779044115722"/>
    <n v="1068.6436201929091"/>
    <n v="193.53106262869142"/>
    <n v="2840.0525872331727"/>
    <n v="541"/>
    <n v="78"/>
    <x v="5"/>
    <n v="3"/>
    <x v="1"/>
  </r>
  <r>
    <d v="2013-08-24T00:00:00"/>
    <n v="1569.5459525426159"/>
    <n v="1006.2520454785524"/>
    <n v="193.47391794936865"/>
    <n v="2769.2719159705371"/>
    <n v="542"/>
    <n v="78"/>
    <x v="5"/>
    <n v="3"/>
    <x v="1"/>
  </r>
  <r>
    <d v="2013-08-25T00:00:00"/>
    <n v="1564.5373240845615"/>
    <n v="991.86482938048061"/>
    <n v="193.68784613624334"/>
    <n v="2750.0899996012854"/>
    <n v="543"/>
    <n v="78"/>
    <x v="5"/>
    <n v="3"/>
    <x v="1"/>
  </r>
  <r>
    <d v="2013-08-26T00:00:00"/>
    <n v="1569.8647227540625"/>
    <n v="980.49681614592191"/>
    <n v="193.9081231085587"/>
    <n v="2744.269662008543"/>
    <n v="544"/>
    <n v="78"/>
    <x v="5"/>
    <n v="3"/>
    <x v="1"/>
  </r>
  <r>
    <d v="2013-08-27T00:00:00"/>
    <n v="1552.1239199733131"/>
    <n v="864.92243127721792"/>
    <n v="194.01032056524187"/>
    <n v="2611.0566718157729"/>
    <n v="545"/>
    <n v="78"/>
    <x v="5"/>
    <n v="3"/>
    <x v="1"/>
  </r>
  <r>
    <d v="2013-08-28T00:00:00"/>
    <n v="1568.5982465798868"/>
    <n v="992.31605361580637"/>
    <n v="193.84192543696219"/>
    <n v="2754.7562256326555"/>
    <n v="546"/>
    <n v="78"/>
    <x v="5"/>
    <n v="3"/>
    <x v="1"/>
  </r>
  <r>
    <d v="2013-08-29T00:00:00"/>
    <n v="1575.1338822471484"/>
    <n v="1148.3310516191073"/>
    <n v="193.95618929795262"/>
    <n v="2917.4211231642084"/>
    <n v="547"/>
    <n v="79"/>
    <x v="5"/>
    <n v="3"/>
    <x v="1"/>
  </r>
  <r>
    <d v="2013-08-30T00:00:00"/>
    <n v="1569.3996170218431"/>
    <n v="974.86891098656838"/>
    <n v="194.29070095648927"/>
    <n v="2738.5592289649007"/>
    <n v="548"/>
    <n v="79"/>
    <x v="5"/>
    <n v="3"/>
    <x v="1"/>
  </r>
  <r>
    <d v="2013-08-31T00:00:00"/>
    <n v="1569.1402698597535"/>
    <n v="920.89968919523085"/>
    <n v="193.79404044600545"/>
    <n v="2683.8339995009896"/>
    <n v="549"/>
    <n v="79"/>
    <x v="5"/>
    <n v="3"/>
    <x v="1"/>
  </r>
  <r>
    <d v="2013-09-01T00:00:00"/>
    <n v="1578.3708945639846"/>
    <n v="925.6106168253084"/>
    <n v="194.37941099805192"/>
    <n v="2698.3609223873445"/>
    <n v="550"/>
    <n v="79"/>
    <x v="6"/>
    <n v="3"/>
    <x v="1"/>
  </r>
  <r>
    <d v="2013-09-02T00:00:00"/>
    <n v="1585.4537666007227"/>
    <n v="898.83794477802644"/>
    <n v="194.11409781746138"/>
    <n v="2678.4058091962102"/>
    <n v="551"/>
    <n v="79"/>
    <x v="6"/>
    <n v="3"/>
    <x v="1"/>
  </r>
  <r>
    <d v="2013-09-03T00:00:00"/>
    <n v="1582.8462637631824"/>
    <n v="846.96259984760013"/>
    <n v="194.61844219224051"/>
    <n v="2624.4273058030226"/>
    <n v="552"/>
    <n v="79"/>
    <x v="6"/>
    <n v="3"/>
    <x v="1"/>
  </r>
  <r>
    <d v="2013-09-04T00:00:00"/>
    <n v="1575.58605588612"/>
    <n v="912.65165155789555"/>
    <n v="194.56016031404965"/>
    <n v="2682.797867758065"/>
    <n v="553"/>
    <n v="79"/>
    <x v="6"/>
    <n v="3"/>
    <x v="1"/>
  </r>
  <r>
    <d v="2013-09-05T00:00:00"/>
    <n v="1579.7077821722646"/>
    <n v="890.93432604637371"/>
    <n v="194.29008587463193"/>
    <n v="2664.9321940932705"/>
    <n v="554"/>
    <n v="80"/>
    <x v="6"/>
    <n v="3"/>
    <x v="1"/>
  </r>
  <r>
    <d v="2013-09-06T00:00:00"/>
    <n v="1588.7570501931989"/>
    <n v="741.32224880501633"/>
    <n v="194.58785726376377"/>
    <n v="2524.667156261979"/>
    <n v="555"/>
    <n v="80"/>
    <x v="6"/>
    <n v="3"/>
    <x v="1"/>
  </r>
  <r>
    <d v="2013-09-07T00:00:00"/>
    <n v="1594.0669192715059"/>
    <n v="781.43814948748491"/>
    <n v="194.15968040706775"/>
    <n v="2569.6647491660588"/>
    <n v="556"/>
    <n v="80"/>
    <x v="6"/>
    <n v="3"/>
    <x v="1"/>
  </r>
  <r>
    <d v="2013-09-08T00:00:00"/>
    <n v="1604.1379840236773"/>
    <n v="705.07004090355554"/>
    <n v="194.42243089149477"/>
    <n v="2503.630455818728"/>
    <n v="557"/>
    <n v="80"/>
    <x v="6"/>
    <n v="3"/>
    <x v="1"/>
  </r>
  <r>
    <d v="2013-09-09T00:00:00"/>
    <n v="1624.1355681937434"/>
    <n v="696.37021011161414"/>
    <n v="194.60765605937149"/>
    <n v="2515.1134343647291"/>
    <n v="558"/>
    <n v="80"/>
    <x v="6"/>
    <n v="3"/>
    <x v="1"/>
  </r>
  <r>
    <d v="2013-09-10T00:00:00"/>
    <n v="1626.7151383186961"/>
    <n v="936.38917029367076"/>
    <n v="194.62687466795086"/>
    <n v="2757.7311832803175"/>
    <n v="559"/>
    <n v="80"/>
    <x v="6"/>
    <n v="3"/>
    <x v="1"/>
  </r>
  <r>
    <d v="2013-09-11T00:00:00"/>
    <n v="1630.4519176811946"/>
    <n v="819.96534081517996"/>
    <n v="194.25327054380634"/>
    <n v="2644.6705290401806"/>
    <n v="560"/>
    <n v="80"/>
    <x v="6"/>
    <n v="3"/>
    <x v="1"/>
  </r>
  <r>
    <d v="2013-09-12T00:00:00"/>
    <n v="1619.2817723401502"/>
    <n v="976.03955541196729"/>
    <n v="194.25570373507301"/>
    <n v="2789.5770314871902"/>
    <n v="561"/>
    <n v="81"/>
    <x v="6"/>
    <n v="3"/>
    <x v="1"/>
  </r>
  <r>
    <d v="2013-09-13T00:00:00"/>
    <n v="1626.7636165651379"/>
    <n v="942.53269700488295"/>
    <n v="194.5259446162701"/>
    <n v="2763.822258186291"/>
    <n v="562"/>
    <n v="81"/>
    <x v="6"/>
    <n v="3"/>
    <x v="1"/>
  </r>
  <r>
    <d v="2013-09-14T00:00:00"/>
    <n v="1648.0789690606391"/>
    <n v="767.53533687981985"/>
    <n v="193.64980943169141"/>
    <n v="2609.2641153721502"/>
    <n v="563"/>
    <n v="81"/>
    <x v="6"/>
    <n v="3"/>
    <x v="1"/>
  </r>
  <r>
    <d v="2013-09-15T00:00:00"/>
    <n v="1651.0694508646768"/>
    <n v="764.86375528882604"/>
    <n v="193.89373377446523"/>
    <n v="2609.8269399279679"/>
    <n v="564"/>
    <n v="81"/>
    <x v="6"/>
    <n v="3"/>
    <x v="1"/>
  </r>
  <r>
    <d v="2013-09-16T00:00:00"/>
    <n v="1632.0177512717355"/>
    <n v="848.59146707260311"/>
    <n v="193.69916407381379"/>
    <n v="2674.3083824181526"/>
    <n v="565"/>
    <n v="81"/>
    <x v="6"/>
    <n v="3"/>
    <x v="1"/>
  </r>
  <r>
    <d v="2013-09-17T00:00:00"/>
    <n v="1630.0581038204514"/>
    <n v="877.77341424251279"/>
    <n v="193.91437350475309"/>
    <n v="2701.7458915677175"/>
    <n v="566"/>
    <n v="81"/>
    <x v="6"/>
    <n v="3"/>
    <x v="1"/>
  </r>
  <r>
    <d v="2013-09-18T00:00:00"/>
    <n v="1637.049158809361"/>
    <n v="1019.3830006884482"/>
    <n v="193.78240771736105"/>
    <n v="2850.2145672151701"/>
    <n v="567"/>
    <n v="81"/>
    <x v="6"/>
    <n v="3"/>
    <x v="1"/>
  </r>
  <r>
    <d v="2013-09-19T00:00:00"/>
    <n v="1653.2526151037951"/>
    <n v="694.151556698881"/>
    <n v="193.66904313216878"/>
    <n v="2541.0732149348451"/>
    <n v="568"/>
    <n v="82"/>
    <x v="6"/>
    <n v="3"/>
    <x v="1"/>
  </r>
  <r>
    <d v="2013-09-20T00:00:00"/>
    <n v="1644.4476674577591"/>
    <n v="910.53004322622382"/>
    <n v="193.21228147104614"/>
    <n v="2748.1899921550289"/>
    <n v="569"/>
    <n v="82"/>
    <x v="6"/>
    <n v="3"/>
    <x v="1"/>
  </r>
  <r>
    <d v="2013-09-21T00:00:00"/>
    <n v="1666.5911008205267"/>
    <n v="742.48450919582081"/>
    <n v="193.28504182844014"/>
    <n v="2602.3606518447878"/>
    <n v="570"/>
    <n v="82"/>
    <x v="6"/>
    <n v="3"/>
    <x v="1"/>
  </r>
  <r>
    <d v="2013-09-22T00:00:00"/>
    <n v="1680.8866525406499"/>
    <n v="905.70253195086138"/>
    <n v="193.60536953068748"/>
    <n v="2780.1945540221986"/>
    <n v="571"/>
    <n v="82"/>
    <x v="6"/>
    <n v="3"/>
    <x v="1"/>
  </r>
  <r>
    <d v="2013-09-23T00:00:00"/>
    <n v="1687.9146887318143"/>
    <n v="876.9535806585435"/>
    <n v="193.33097042986165"/>
    <n v="2758.1992398202196"/>
    <n v="572"/>
    <n v="82"/>
    <x v="6"/>
    <n v="3"/>
    <x v="1"/>
  </r>
  <r>
    <d v="2013-09-24T00:00:00"/>
    <n v="1706.3307131302263"/>
    <n v="896.75111301129812"/>
    <n v="193.16092578973536"/>
    <n v="2796.2427519312596"/>
    <n v="573"/>
    <n v="82"/>
    <x v="6"/>
    <n v="3"/>
    <x v="1"/>
  </r>
  <r>
    <d v="2013-09-25T00:00:00"/>
    <n v="1706.7118307865064"/>
    <n v="887.03769668635346"/>
    <n v="193.29750892286208"/>
    <n v="2787.047036395722"/>
    <n v="574"/>
    <n v="82"/>
    <x v="6"/>
    <n v="3"/>
    <x v="1"/>
  </r>
  <r>
    <d v="2013-09-26T00:00:00"/>
    <n v="1723.411327091927"/>
    <n v="899.83869409948693"/>
    <n v="193.33393919686111"/>
    <n v="2816.583960388275"/>
    <n v="575"/>
    <n v="83"/>
    <x v="6"/>
    <n v="3"/>
    <x v="1"/>
  </r>
  <r>
    <d v="2013-09-27T00:00:00"/>
    <n v="1719.132331096132"/>
    <n v="845.88086591225851"/>
    <n v="193.32159954249343"/>
    <n v="2758.3347965508838"/>
    <n v="576"/>
    <n v="83"/>
    <x v="6"/>
    <n v="3"/>
    <x v="1"/>
  </r>
  <r>
    <d v="2013-09-28T00:00:00"/>
    <n v="1727.2831383898492"/>
    <n v="968.59711181466128"/>
    <n v="193.64738903751092"/>
    <n v="2889.5276392420215"/>
    <n v="577"/>
    <n v="83"/>
    <x v="6"/>
    <n v="3"/>
    <x v="1"/>
  </r>
  <r>
    <d v="2013-09-29T00:00:00"/>
    <n v="1748.7545780805958"/>
    <n v="924.20561601112536"/>
    <n v="193.00349352128021"/>
    <n v="2865.9636876130012"/>
    <n v="578"/>
    <n v="83"/>
    <x v="6"/>
    <n v="3"/>
    <x v="1"/>
  </r>
  <r>
    <d v="2013-09-30T00:00:00"/>
    <n v="1756.7288866969229"/>
    <n v="996.80201058327611"/>
    <n v="193.31072719252722"/>
    <n v="2946.8416244727264"/>
    <n v="579"/>
    <n v="83"/>
    <x v="6"/>
    <n v="3"/>
    <x v="1"/>
  </r>
  <r>
    <d v="2013-10-01T00:00:00"/>
    <n v="1753.2057724075175"/>
    <n v="881.24787993398047"/>
    <n v="193.33671862716506"/>
    <n v="2827.7903709686634"/>
    <n v="580"/>
    <n v="83"/>
    <x v="7"/>
    <n v="4"/>
    <x v="1"/>
  </r>
  <r>
    <d v="2013-10-02T00:00:00"/>
    <n v="1741.0335144438664"/>
    <n v="900.39386483673047"/>
    <n v="193.17946257617464"/>
    <n v="2834.6068418567716"/>
    <n v="581"/>
    <n v="83"/>
    <x v="7"/>
    <n v="4"/>
    <x v="1"/>
  </r>
  <r>
    <d v="2013-10-03T00:00:00"/>
    <n v="1747.3885302571464"/>
    <n v="911.33996406884012"/>
    <n v="193.10533881457729"/>
    <n v="2851.8338331405639"/>
    <n v="582"/>
    <n v="84"/>
    <x v="7"/>
    <n v="4"/>
    <x v="1"/>
  </r>
  <r>
    <d v="2013-10-04T00:00:00"/>
    <n v="1741.9772015675508"/>
    <n v="904.60325842268776"/>
    <n v="193.25947942445356"/>
    <n v="2839.8399394146923"/>
    <n v="583"/>
    <n v="84"/>
    <x v="7"/>
    <n v="4"/>
    <x v="1"/>
  </r>
  <r>
    <d v="2013-10-05T00:00:00"/>
    <n v="1732.2651988517318"/>
    <n v="947.62730434877801"/>
    <n v="193.03408747684369"/>
    <n v="2872.9265906773535"/>
    <n v="584"/>
    <n v="84"/>
    <x v="7"/>
    <n v="4"/>
    <x v="1"/>
  </r>
  <r>
    <d v="2013-10-06T00:00:00"/>
    <n v="1767.2430237174665"/>
    <n v="1055.9858833135359"/>
    <n v="192.56700176520351"/>
    <n v="3015.7959087962063"/>
    <n v="585"/>
    <n v="84"/>
    <x v="7"/>
    <n v="4"/>
    <x v="1"/>
  </r>
  <r>
    <d v="2013-10-07T00:00:00"/>
    <n v="1775.9220194342188"/>
    <n v="1051.7306824773755"/>
    <n v="192.94919871095215"/>
    <n v="3020.6019006225465"/>
    <n v="586"/>
    <n v="84"/>
    <x v="7"/>
    <n v="4"/>
    <x v="1"/>
  </r>
  <r>
    <d v="2013-10-08T00:00:00"/>
    <n v="1785.6251590724116"/>
    <n v="760.93695311956242"/>
    <n v="192.83140058547323"/>
    <n v="2739.3935127774471"/>
    <n v="587"/>
    <n v="84"/>
    <x v="7"/>
    <n v="4"/>
    <x v="1"/>
  </r>
  <r>
    <d v="2013-10-09T00:00:00"/>
    <n v="1792.6855205098632"/>
    <n v="956.33311188641028"/>
    <n v="192.91979545590058"/>
    <n v="2941.9384278521738"/>
    <n v="588"/>
    <n v="84"/>
    <x v="7"/>
    <n v="4"/>
    <x v="1"/>
  </r>
  <r>
    <d v="2013-10-10T00:00:00"/>
    <n v="1806.9196045083113"/>
    <n v="1019.7950289271796"/>
    <n v="192.22724707795842"/>
    <n v="3018.9418805134496"/>
    <n v="589"/>
    <n v="85"/>
    <x v="7"/>
    <n v="4"/>
    <x v="1"/>
  </r>
  <r>
    <d v="2013-10-11T00:00:00"/>
    <n v="1788.6559692401868"/>
    <n v="1041.8293116750317"/>
    <n v="192.34561573054543"/>
    <n v="3022.8308966457639"/>
    <n v="590"/>
    <n v="85"/>
    <x v="7"/>
    <n v="4"/>
    <x v="1"/>
  </r>
  <r>
    <d v="2013-10-12T00:00:00"/>
    <n v="1781.3572773955364"/>
    <n v="971.0563674242112"/>
    <n v="192.26679093668909"/>
    <n v="2944.680435756437"/>
    <n v="591"/>
    <n v="85"/>
    <x v="7"/>
    <n v="4"/>
    <x v="1"/>
  </r>
  <r>
    <d v="2013-10-13T00:00:00"/>
    <n v="1762.4393851760665"/>
    <n v="896.75535057846332"/>
    <n v="192.15171883239262"/>
    <n v="2851.3464545869224"/>
    <n v="592"/>
    <n v="85"/>
    <x v="7"/>
    <n v="4"/>
    <x v="1"/>
  </r>
  <r>
    <d v="2013-10-14T00:00:00"/>
    <n v="1758.6748115682783"/>
    <n v="1029.2624248467519"/>
    <n v="191.716806530062"/>
    <n v="2979.6540429450924"/>
    <n v="593"/>
    <n v="85"/>
    <x v="7"/>
    <n v="4"/>
    <x v="1"/>
  </r>
  <r>
    <d v="2013-10-15T00:00:00"/>
    <n v="1753.6123577782123"/>
    <n v="1066.7936842730442"/>
    <n v="191.94308733553234"/>
    <n v="3012.3491293867887"/>
    <n v="594"/>
    <n v="85"/>
    <x v="7"/>
    <n v="4"/>
    <x v="1"/>
  </r>
  <r>
    <d v="2013-10-16T00:00:00"/>
    <n v="1750.1413446829756"/>
    <n v="919.0810571597533"/>
    <n v="191.30677065202613"/>
    <n v="2860.5291724947547"/>
    <n v="595"/>
    <n v="85"/>
    <x v="7"/>
    <n v="4"/>
    <x v="1"/>
  </r>
  <r>
    <d v="2013-10-17T00:00:00"/>
    <n v="1769.4136826140757"/>
    <n v="1049.5737942197186"/>
    <n v="191.4062362608266"/>
    <n v="3010.3937130946206"/>
    <n v="596"/>
    <n v="86"/>
    <x v="7"/>
    <n v="4"/>
    <x v="1"/>
  </r>
  <r>
    <d v="2013-10-18T00:00:00"/>
    <n v="1769.4647719549334"/>
    <n v="844.43181966451368"/>
    <n v="191.66451688849244"/>
    <n v="2805.5611085079395"/>
    <n v="597"/>
    <n v="86"/>
    <x v="7"/>
    <n v="4"/>
    <x v="1"/>
  </r>
  <r>
    <d v="2013-10-19T00:00:00"/>
    <n v="1782.3601753550915"/>
    <n v="883.58683117429314"/>
    <n v="190.96491356231201"/>
    <n v="2856.9119200916966"/>
    <n v="598"/>
    <n v="86"/>
    <x v="7"/>
    <n v="4"/>
    <x v="1"/>
  </r>
  <r>
    <d v="2013-10-20T00:00:00"/>
    <n v="1801.5372608583789"/>
    <n v="1124.0483421561639"/>
    <n v="191.13626489100935"/>
    <n v="3116.7218679055522"/>
    <n v="599"/>
    <n v="86"/>
    <x v="7"/>
    <n v="4"/>
    <x v="1"/>
  </r>
  <r>
    <d v="2013-10-21T00:00:00"/>
    <n v="1797.9739490094548"/>
    <n v="992.73782138537547"/>
    <n v="191.21751698758854"/>
    <n v="2981.9292873824188"/>
    <n v="600"/>
    <n v="86"/>
    <x v="7"/>
    <n v="4"/>
    <x v="1"/>
  </r>
  <r>
    <d v="2013-10-22T00:00:00"/>
    <n v="1758.6027301732533"/>
    <n v="820.25020529635663"/>
    <n v="190.742185411713"/>
    <n v="2769.5951208813231"/>
    <n v="601"/>
    <n v="86"/>
    <x v="7"/>
    <n v="4"/>
    <x v="1"/>
  </r>
  <r>
    <d v="2013-10-23T00:00:00"/>
    <n v="1742.4131515568129"/>
    <n v="1141.4419469196298"/>
    <n v="191.01093033284405"/>
    <n v="3074.8660288092865"/>
    <n v="602"/>
    <n v="86"/>
    <x v="7"/>
    <n v="4"/>
    <x v="1"/>
  </r>
  <r>
    <d v="2013-10-24T00:00:00"/>
    <n v="1748.8913145241336"/>
    <n v="919.95321209199324"/>
    <n v="191.09929146144663"/>
    <n v="2859.9438180775737"/>
    <n v="603"/>
    <n v="87"/>
    <x v="7"/>
    <n v="4"/>
    <x v="1"/>
  </r>
  <r>
    <d v="2013-10-25T00:00:00"/>
    <n v="1741.7166916534532"/>
    <n v="1037.230070763896"/>
    <n v="190.76223073650408"/>
    <n v="2969.7089931538535"/>
    <n v="604"/>
    <n v="87"/>
    <x v="7"/>
    <n v="4"/>
    <x v="1"/>
  </r>
  <r>
    <d v="2013-10-26T00:00:00"/>
    <n v="1744.3456852371742"/>
    <n v="1021.1230898879874"/>
    <n v="190.82159180931328"/>
    <n v="2956.2903669344746"/>
    <n v="605"/>
    <n v="87"/>
    <x v="7"/>
    <n v="4"/>
    <x v="1"/>
  </r>
  <r>
    <d v="2013-10-27T00:00:00"/>
    <n v="1748.3353365582896"/>
    <n v="893.89981596681434"/>
    <n v="190.79830565789786"/>
    <n v="2833.0334581830016"/>
    <n v="606"/>
    <n v="87"/>
    <x v="7"/>
    <n v="4"/>
    <x v="1"/>
  </r>
  <r>
    <d v="2013-10-28T00:00:00"/>
    <n v="1760.0655847148155"/>
    <n v="846.65307091540558"/>
    <n v="190.72129468473111"/>
    <n v="2797.4399503149525"/>
    <n v="607"/>
    <n v="87"/>
    <x v="7"/>
    <n v="4"/>
    <x v="1"/>
  </r>
  <r>
    <d v="2013-10-29T00:00:00"/>
    <n v="1735.1972234468051"/>
    <n v="903.9269255472193"/>
    <n v="190.92688319368554"/>
    <n v="2830.05103218771"/>
    <n v="608"/>
    <n v="87"/>
    <x v="7"/>
    <n v="4"/>
    <x v="1"/>
  </r>
  <r>
    <d v="2013-10-30T00:00:00"/>
    <n v="1725.2921495302112"/>
    <n v="1148.9118327989397"/>
    <n v="191.5523640612486"/>
    <n v="3065.7563463903994"/>
    <n v="609"/>
    <n v="87"/>
    <x v="7"/>
    <n v="4"/>
    <x v="1"/>
  </r>
  <r>
    <d v="2013-10-31T00:00:00"/>
    <n v="1725.3038536899039"/>
    <n v="900.81371395241194"/>
    <n v="190.88561218517208"/>
    <n v="2817.0031798274881"/>
    <n v="610"/>
    <n v="88"/>
    <x v="7"/>
    <n v="4"/>
    <x v="1"/>
  </r>
  <r>
    <d v="2013-11-01T00:00:00"/>
    <n v="1733.7885205005973"/>
    <n v="1082.0473508510991"/>
    <n v="190.91332066654024"/>
    <n v="3006.7491920182365"/>
    <n v="611"/>
    <n v="88"/>
    <x v="8"/>
    <n v="4"/>
    <x v="1"/>
  </r>
  <r>
    <d v="2013-11-02T00:00:00"/>
    <n v="1739.4007480701309"/>
    <n v="945.62813368790808"/>
    <n v="190.87325725598211"/>
    <n v="2875.902139014021"/>
    <n v="612"/>
    <n v="88"/>
    <x v="8"/>
    <n v="4"/>
    <x v="1"/>
  </r>
  <r>
    <d v="2013-11-03T00:00:00"/>
    <n v="1736.8975340690124"/>
    <n v="1009.9534511641202"/>
    <n v="191.25288788047567"/>
    <n v="2938.1038731136082"/>
    <n v="613"/>
    <n v="88"/>
    <x v="8"/>
    <n v="4"/>
    <x v="1"/>
  </r>
  <r>
    <d v="2013-11-04T00:00:00"/>
    <n v="1724.4428208038971"/>
    <n v="1191.3284722671297"/>
    <n v="190.75632052289646"/>
    <n v="3106.5276135939234"/>
    <n v="614"/>
    <n v="88"/>
    <x v="8"/>
    <n v="4"/>
    <x v="1"/>
  </r>
  <r>
    <d v="2013-11-05T00:00:00"/>
    <n v="1716.5834746144274"/>
    <n v="1046.5837904092607"/>
    <n v="190.53501149134587"/>
    <n v="2953.7022765150336"/>
    <n v="615"/>
    <n v="88"/>
    <x v="8"/>
    <n v="4"/>
    <x v="1"/>
  </r>
  <r>
    <d v="2013-11-06T00:00:00"/>
    <n v="1713.8029384425304"/>
    <n v="1179.0477053978093"/>
    <n v="190.71738415139427"/>
    <n v="3083.5680279917337"/>
    <n v="616"/>
    <n v="88"/>
    <x v="8"/>
    <n v="4"/>
    <x v="1"/>
  </r>
  <r>
    <d v="2013-11-07T00:00:00"/>
    <n v="1704.0478405148117"/>
    <n v="1019.9548820241658"/>
    <n v="190.75294811039771"/>
    <n v="2914.7556706493751"/>
    <n v="617"/>
    <n v="89"/>
    <x v="8"/>
    <n v="4"/>
    <x v="1"/>
  </r>
  <r>
    <d v="2013-11-08T00:00:00"/>
    <n v="1717.1917934439139"/>
    <n v="986.08258572603438"/>
    <n v="190.95903686774994"/>
    <n v="2894.2334160376981"/>
    <n v="618"/>
    <n v="89"/>
    <x v="8"/>
    <n v="4"/>
    <x v="1"/>
  </r>
  <r>
    <d v="2013-11-09T00:00:00"/>
    <n v="1713.6324346195565"/>
    <n v="951.29232108787619"/>
    <n v="190.75288754329605"/>
    <n v="2855.6776432507286"/>
    <n v="619"/>
    <n v="89"/>
    <x v="8"/>
    <n v="4"/>
    <x v="1"/>
  </r>
  <r>
    <d v="2013-11-10T00:00:00"/>
    <n v="1683.3838529348945"/>
    <n v="863.71145840443069"/>
    <n v="190.85225949363948"/>
    <n v="2737.9475708329646"/>
    <n v="620"/>
    <n v="89"/>
    <x v="8"/>
    <n v="4"/>
    <x v="1"/>
  </r>
  <r>
    <d v="2013-11-11T00:00:00"/>
    <n v="1682.3074908776014"/>
    <n v="882.61489481801664"/>
    <n v="190.74129416438245"/>
    <n v="2755.6636798600002"/>
    <n v="621"/>
    <n v="89"/>
    <x v="8"/>
    <n v="4"/>
    <x v="1"/>
  </r>
  <r>
    <d v="2013-11-12T00:00:00"/>
    <n v="1692.8472989535908"/>
    <n v="902.90904186157582"/>
    <n v="190.62851685680033"/>
    <n v="2786.3848576719665"/>
    <n v="622"/>
    <n v="89"/>
    <x v="8"/>
    <n v="4"/>
    <x v="1"/>
  </r>
  <r>
    <d v="2013-11-13T00:00:00"/>
    <n v="1702.3445055657244"/>
    <n v="832.11909963551557"/>
    <n v="190.39937085305715"/>
    <n v="2724.8629760542972"/>
    <n v="623"/>
    <n v="89"/>
    <x v="8"/>
    <n v="4"/>
    <x v="1"/>
  </r>
  <r>
    <d v="2013-11-14T00:00:00"/>
    <n v="1696.7561565640772"/>
    <n v="878.07398858897"/>
    <n v="190.66426425033436"/>
    <n v="2765.4944094033813"/>
    <n v="624"/>
    <n v="90"/>
    <x v="8"/>
    <n v="4"/>
    <x v="1"/>
  </r>
  <r>
    <d v="2013-11-15T00:00:00"/>
    <n v="1694.6915903789136"/>
    <n v="907.00179220997643"/>
    <n v="190.36811375914661"/>
    <n v="2792.0614963480366"/>
    <n v="625"/>
    <n v="90"/>
    <x v="8"/>
    <n v="4"/>
    <x v="1"/>
  </r>
  <r>
    <d v="2013-11-16T00:00:00"/>
    <n v="1700.0999759914935"/>
    <n v="878.91208483227865"/>
    <n v="190.40722967764012"/>
    <n v="2769.4192905014124"/>
    <n v="626"/>
    <n v="90"/>
    <x v="8"/>
    <n v="4"/>
    <x v="1"/>
  </r>
  <r>
    <d v="2013-11-17T00:00:00"/>
    <n v="1703.0648480310679"/>
    <n v="738.7495420837613"/>
    <n v="190.7504141016785"/>
    <n v="2632.5648042165076"/>
    <n v="627"/>
    <n v="90"/>
    <x v="8"/>
    <n v="4"/>
    <x v="1"/>
  </r>
  <r>
    <d v="2013-11-18T00:00:00"/>
    <n v="1713.8070221206926"/>
    <n v="1133.956219078766"/>
    <n v="190.26598980914048"/>
    <n v="3038.0292310085993"/>
    <n v="628"/>
    <n v="90"/>
    <x v="8"/>
    <n v="4"/>
    <x v="1"/>
  </r>
  <r>
    <d v="2013-11-19T00:00:00"/>
    <n v="1709.9643119278435"/>
    <n v="854.95923203912332"/>
    <n v="190.05543748044192"/>
    <n v="2754.9789814474088"/>
    <n v="629"/>
    <n v="90"/>
    <x v="8"/>
    <n v="4"/>
    <x v="1"/>
  </r>
  <r>
    <d v="2013-11-20T00:00:00"/>
    <n v="1723.8703004342565"/>
    <n v="857.67571044326121"/>
    <n v="190.7350689797272"/>
    <n v="2772.281079857245"/>
    <n v="630"/>
    <n v="90"/>
    <x v="8"/>
    <n v="4"/>
    <x v="1"/>
  </r>
  <r>
    <d v="2013-11-21T00:00:00"/>
    <n v="1751.2432882654255"/>
    <n v="888.90337962726858"/>
    <n v="190.39839636862692"/>
    <n v="2830.5450642613209"/>
    <n v="631"/>
    <n v="91"/>
    <x v="8"/>
    <n v="4"/>
    <x v="1"/>
  </r>
  <r>
    <d v="2013-11-22T00:00:00"/>
    <n v="1758.9928582452067"/>
    <n v="829.79489366865289"/>
    <n v="190.45209901788078"/>
    <n v="2779.2398509317404"/>
    <n v="632"/>
    <n v="91"/>
    <x v="8"/>
    <n v="4"/>
    <x v="1"/>
  </r>
  <r>
    <d v="2013-11-23T00:00:00"/>
    <n v="1761.1941752651032"/>
    <n v="856.16492074916187"/>
    <n v="190.85568143954626"/>
    <n v="2808.2147774538112"/>
    <n v="633"/>
    <n v="91"/>
    <x v="8"/>
    <n v="4"/>
    <x v="1"/>
  </r>
  <r>
    <d v="2013-11-24T00:00:00"/>
    <n v="1766.4301641791408"/>
    <n v="986.06209440180749"/>
    <n v="190.98432089832042"/>
    <n v="2943.4765794792684"/>
    <n v="634"/>
    <n v="91"/>
    <x v="8"/>
    <n v="4"/>
    <x v="1"/>
  </r>
  <r>
    <d v="2013-11-25T00:00:00"/>
    <n v="1772.190112329617"/>
    <n v="822.88280825761171"/>
    <n v="190.83802409653697"/>
    <n v="2785.9109446837656"/>
    <n v="635"/>
    <n v="91"/>
    <x v="8"/>
    <n v="4"/>
    <x v="1"/>
  </r>
  <r>
    <d v="2013-11-26T00:00:00"/>
    <n v="1769.473103686546"/>
    <n v="828.47080850100474"/>
    <n v="190.80858041105063"/>
    <n v="2788.7524925986013"/>
    <n v="636"/>
    <n v="91"/>
    <x v="8"/>
    <n v="4"/>
    <x v="1"/>
  </r>
  <r>
    <d v="2013-11-27T00:00:00"/>
    <n v="1770.9475246417051"/>
    <n v="784.54957670023964"/>
    <n v="191.04474618954305"/>
    <n v="2746.5418475314873"/>
    <n v="637"/>
    <n v="91"/>
    <x v="8"/>
    <n v="4"/>
    <x v="1"/>
  </r>
  <r>
    <d v="2013-11-28T00:00:00"/>
    <n v="1767.9779603638381"/>
    <n v="719.96774222315275"/>
    <n v="191.31592792360667"/>
    <n v="2679.2616305105971"/>
    <n v="638"/>
    <n v="92"/>
    <x v="8"/>
    <n v="4"/>
    <x v="1"/>
  </r>
  <r>
    <d v="2013-11-29T00:00:00"/>
    <n v="1776.7382450126131"/>
    <n v="846.27741083478259"/>
    <n v="191.19557453054128"/>
    <n v="2814.2112303779368"/>
    <n v="639"/>
    <n v="92"/>
    <x v="8"/>
    <n v="4"/>
    <x v="1"/>
  </r>
  <r>
    <d v="2013-11-30T00:00:00"/>
    <n v="1798.4797450520352"/>
    <n v="757.68553829990481"/>
    <n v="191.11608094140732"/>
    <n v="2747.2813642933475"/>
    <n v="640"/>
    <n v="92"/>
    <x v="8"/>
    <n v="4"/>
    <x v="1"/>
  </r>
  <r>
    <d v="2013-12-01T00:00:00"/>
    <n v="1786.481293396819"/>
    <n v="605.28672270011964"/>
    <n v="190.93424320029158"/>
    <n v="2582.7022592972298"/>
    <n v="641"/>
    <n v="92"/>
    <x v="9"/>
    <n v="4"/>
    <x v="1"/>
  </r>
  <r>
    <d v="2013-12-02T00:00:00"/>
    <n v="1798.6252842473987"/>
    <n v="803.95797944603862"/>
    <n v="191.47659293187823"/>
    <n v="2794.0598566253157"/>
    <n v="642"/>
    <n v="92"/>
    <x v="9"/>
    <n v="4"/>
    <x v="1"/>
  </r>
  <r>
    <d v="2013-12-03T00:00:00"/>
    <n v="1795.4229884550368"/>
    <n v="827.74471980618159"/>
    <n v="191.47034259434599"/>
    <n v="2814.6380508555649"/>
    <n v="643"/>
    <n v="92"/>
    <x v="9"/>
    <n v="4"/>
    <x v="1"/>
  </r>
  <r>
    <d v="2013-12-04T00:00:00"/>
    <n v="1784.6028999331015"/>
    <n v="851.36766451090557"/>
    <n v="191.61639965311309"/>
    <n v="2827.5869640971205"/>
    <n v="644"/>
    <n v="92"/>
    <x v="9"/>
    <n v="4"/>
    <x v="1"/>
  </r>
  <r>
    <d v="2013-12-05T00:00:00"/>
    <n v="1794.1202756443583"/>
    <n v="947.58830791010485"/>
    <n v="191.76738303370681"/>
    <n v="2933.4759665881697"/>
    <n v="645"/>
    <n v="93"/>
    <x v="9"/>
    <n v="4"/>
    <x v="1"/>
  </r>
  <r>
    <d v="2013-12-06T00:00:00"/>
    <n v="1798.414771783634"/>
    <n v="762.38804160920176"/>
    <n v="191.43794556283763"/>
    <n v="2752.2407589556733"/>
    <n v="646"/>
    <n v="93"/>
    <x v="9"/>
    <n v="4"/>
    <x v="1"/>
  </r>
  <r>
    <d v="2013-12-07T00:00:00"/>
    <n v="1791.5767035592785"/>
    <n v="938.48342095714975"/>
    <n v="191.51177957144131"/>
    <n v="2921.5719040878694"/>
    <n v="647"/>
    <n v="93"/>
    <x v="9"/>
    <n v="4"/>
    <x v="1"/>
  </r>
  <r>
    <d v="2013-12-08T00:00:00"/>
    <n v="1783.2775797278632"/>
    <n v="967.47603841653881"/>
    <n v="191.80377992140276"/>
    <n v="2942.5573980658046"/>
    <n v="648"/>
    <n v="93"/>
    <x v="9"/>
    <n v="4"/>
    <x v="1"/>
  </r>
  <r>
    <d v="2013-12-09T00:00:00"/>
    <n v="1800.0784062685461"/>
    <n v="1040.7614939860487"/>
    <n v="191.7212703225774"/>
    <n v="3032.5611705771721"/>
    <n v="649"/>
    <n v="93"/>
    <x v="9"/>
    <n v="4"/>
    <x v="1"/>
  </r>
  <r>
    <d v="2013-12-10T00:00:00"/>
    <n v="1799.161142007782"/>
    <n v="759.71700182300845"/>
    <n v="192.13194167149638"/>
    <n v="2751.010085502287"/>
    <n v="650"/>
    <n v="93"/>
    <x v="9"/>
    <n v="4"/>
    <x v="1"/>
  </r>
  <r>
    <d v="2013-12-11T00:00:00"/>
    <n v="1800.1869302599912"/>
    <n v="950.99513665037284"/>
    <n v="192.23375807729519"/>
    <n v="2943.4158249876591"/>
    <n v="651"/>
    <n v="93"/>
    <x v="9"/>
    <n v="4"/>
    <x v="1"/>
  </r>
  <r>
    <d v="2013-12-12T00:00:00"/>
    <n v="1800.4982334199221"/>
    <n v="897.47777641032246"/>
    <n v="192.09501488539931"/>
    <n v="2890.0710247156439"/>
    <n v="652"/>
    <n v="94"/>
    <x v="9"/>
    <n v="4"/>
    <x v="1"/>
  </r>
  <r>
    <d v="2013-12-13T00:00:00"/>
    <n v="1798.7369830386715"/>
    <n v="974.07478683849649"/>
    <n v="191.84145478778697"/>
    <n v="2964.6532246649549"/>
    <n v="653"/>
    <n v="94"/>
    <x v="9"/>
    <n v="4"/>
    <x v="1"/>
  </r>
  <r>
    <d v="2013-12-14T00:00:00"/>
    <n v="1796.2725465051026"/>
    <n v="929.93850474234227"/>
    <n v="192.08987653092376"/>
    <n v="2918.3009277783685"/>
    <n v="654"/>
    <n v="94"/>
    <x v="9"/>
    <n v="4"/>
    <x v="1"/>
  </r>
  <r>
    <d v="2013-12-15T00:00:00"/>
    <n v="1814.255550020504"/>
    <n v="1092.6945472004518"/>
    <n v="192.04664479685655"/>
    <n v="3098.9967420178123"/>
    <n v="655"/>
    <n v="94"/>
    <x v="9"/>
    <n v="4"/>
    <x v="1"/>
  </r>
  <r>
    <d v="2013-12-16T00:00:00"/>
    <n v="1817.914901730448"/>
    <n v="1059.4832401815029"/>
    <n v="192.10651497035576"/>
    <n v="3069.5046568823068"/>
    <n v="656"/>
    <n v="94"/>
    <x v="9"/>
    <n v="4"/>
    <x v="1"/>
  </r>
  <r>
    <d v="2013-12-17T00:00:00"/>
    <n v="1801.6231898568201"/>
    <n v="946.32320607730753"/>
    <n v="191.95836615389868"/>
    <n v="2939.904762088026"/>
    <n v="657"/>
    <n v="94"/>
    <x v="9"/>
    <n v="4"/>
    <x v="1"/>
  </r>
  <r>
    <d v="2013-12-18T00:00:00"/>
    <n v="1816.3862475382816"/>
    <n v="878.05921158381045"/>
    <n v="192.28745246024204"/>
    <n v="2886.7329115823341"/>
    <n v="658"/>
    <n v="94"/>
    <x v="9"/>
    <n v="4"/>
    <x v="1"/>
  </r>
  <r>
    <d v="2013-12-19T00:00:00"/>
    <n v="1812.1346325414286"/>
    <n v="938.85989022002229"/>
    <n v="191.77590354607125"/>
    <n v="2942.770426307522"/>
    <n v="659"/>
    <n v="95"/>
    <x v="9"/>
    <n v="4"/>
    <x v="1"/>
  </r>
  <r>
    <d v="2013-12-20T00:00:00"/>
    <n v="1806.0804189843079"/>
    <n v="917.63294367920867"/>
    <n v="192.00393885379299"/>
    <n v="2915.7173015173098"/>
    <n v="660"/>
    <n v="95"/>
    <x v="9"/>
    <n v="4"/>
    <x v="1"/>
  </r>
  <r>
    <d v="2013-12-21T00:00:00"/>
    <n v="1807.1212887604061"/>
    <n v="1041.5316492215245"/>
    <n v="192.03448017921906"/>
    <n v="3040.6874181611493"/>
    <n v="661"/>
    <n v="95"/>
    <x v="9"/>
    <n v="4"/>
    <x v="1"/>
  </r>
  <r>
    <d v="2013-12-22T00:00:00"/>
    <n v="1810.8711159795428"/>
    <n v="954.06358317946365"/>
    <n v="191.91362265020419"/>
    <n v="2956.8483218092106"/>
    <n v="662"/>
    <n v="95"/>
    <x v="9"/>
    <n v="4"/>
    <x v="1"/>
  </r>
  <r>
    <d v="2013-12-23T00:00:00"/>
    <n v="1804.3164579948113"/>
    <n v="944.2740786694244"/>
    <n v="192.09096300693938"/>
    <n v="2940.6814996711751"/>
    <n v="663"/>
    <n v="95"/>
    <x v="9"/>
    <n v="4"/>
    <x v="1"/>
  </r>
  <r>
    <d v="2013-12-24T00:00:00"/>
    <n v="1789.0157677033517"/>
    <n v="1109.0603668251549"/>
    <n v="192.10261776220381"/>
    <n v="3090.1787522907102"/>
    <n v="664"/>
    <n v="95"/>
    <x v="9"/>
    <n v="4"/>
    <x v="1"/>
  </r>
  <r>
    <d v="2013-12-25T00:00:00"/>
    <n v="1784.6084552042121"/>
    <n v="977.35985823163151"/>
    <n v="192.300023456985"/>
    <n v="2954.2683368928288"/>
    <n v="665"/>
    <n v="95"/>
    <x v="9"/>
    <n v="4"/>
    <x v="1"/>
  </r>
  <r>
    <d v="2013-12-26T00:00:00"/>
    <n v="1782.1635300860339"/>
    <n v="1066.6903854363791"/>
    <n v="192.36628818668791"/>
    <n v="3041.220203709101"/>
    <n v="666"/>
    <n v="96"/>
    <x v="9"/>
    <n v="4"/>
    <x v="1"/>
  </r>
  <r>
    <d v="2013-12-27T00:00:00"/>
    <n v="1779.0001680213686"/>
    <n v="928.03290646181085"/>
    <n v="192.2476116683311"/>
    <n v="2899.2806861515105"/>
    <n v="667"/>
    <n v="96"/>
    <x v="9"/>
    <n v="4"/>
    <x v="1"/>
  </r>
  <r>
    <d v="2013-12-28T00:00:00"/>
    <n v="1781.1023857328489"/>
    <n v="1011.5063052594164"/>
    <n v="192.40896591714721"/>
    <n v="2985.0176569094124"/>
    <n v="668"/>
    <n v="96"/>
    <x v="9"/>
    <n v="4"/>
    <x v="1"/>
  </r>
  <r>
    <d v="2013-12-29T00:00:00"/>
    <n v="1786.2000072765236"/>
    <n v="975.69342117591714"/>
    <n v="192.53096680514457"/>
    <n v="2954.4243952575853"/>
    <n v="669"/>
    <n v="96"/>
    <x v="9"/>
    <n v="4"/>
    <x v="1"/>
  </r>
  <r>
    <d v="2013-12-30T00:00:00"/>
    <n v="1787.8562630712267"/>
    <n v="1104.2702703330394"/>
    <n v="192.8003464572659"/>
    <n v="3084.9268798615321"/>
    <n v="670"/>
    <n v="96"/>
    <x v="9"/>
    <n v="4"/>
    <x v="1"/>
  </r>
  <r>
    <d v="2013-12-31T00:00:00"/>
    <n v="1796.7880829973951"/>
    <n v="1088.6970336954191"/>
    <n v="192.58415621175448"/>
    <n v="3078.0692729045686"/>
    <n v="671"/>
    <n v="96"/>
    <x v="9"/>
    <n v="4"/>
    <x v="1"/>
  </r>
  <r>
    <d v="2014-01-01T00:00:00"/>
    <n v="1795.1196850746085"/>
    <n v="835.18082140983051"/>
    <n v="192.50825429421755"/>
    <n v="2822.808760778657"/>
    <n v="672"/>
    <n v="96"/>
    <x v="10"/>
    <n v="1"/>
    <x v="2"/>
  </r>
  <r>
    <d v="2014-01-02T00:00:00"/>
    <n v="1797.9810425367261"/>
    <n v="1005.7535836676257"/>
    <n v="192.85959857607543"/>
    <n v="2996.5942247804273"/>
    <n v="673"/>
    <n v="97"/>
    <x v="10"/>
    <n v="1"/>
    <x v="2"/>
  </r>
  <r>
    <d v="2014-01-03T00:00:00"/>
    <n v="1778.5915818446986"/>
    <n v="1199.1175660654314"/>
    <n v="192.88149815850934"/>
    <n v="3170.5906460686392"/>
    <n v="674"/>
    <n v="97"/>
    <x v="10"/>
    <n v="1"/>
    <x v="2"/>
  </r>
  <r>
    <d v="2014-01-04T00:00:00"/>
    <n v="1761.5856271794332"/>
    <n v="1019.1011421285061"/>
    <n v="192.84681314535428"/>
    <n v="2973.5335824532935"/>
    <n v="675"/>
    <n v="97"/>
    <x v="10"/>
    <n v="1"/>
    <x v="2"/>
  </r>
  <r>
    <d v="2014-01-05T00:00:00"/>
    <n v="1748.1898798912955"/>
    <n v="1075.8601471886893"/>
    <n v="192.96277640830041"/>
    <n v="3017.012803488285"/>
    <n v="676"/>
    <n v="97"/>
    <x v="10"/>
    <n v="1"/>
    <x v="2"/>
  </r>
  <r>
    <d v="2014-01-06T00:00:00"/>
    <n v="1744.580572208559"/>
    <n v="1194.071335591399"/>
    <n v="193.08913053139133"/>
    <n v="3131.7410383313495"/>
    <n v="677"/>
    <n v="97"/>
    <x v="10"/>
    <n v="1"/>
    <x v="2"/>
  </r>
  <r>
    <d v="2014-01-07T00:00:00"/>
    <n v="1742.8691880605306"/>
    <n v="1114.8403751686553"/>
    <n v="192.89284047807433"/>
    <n v="3050.6024037072602"/>
    <n v="678"/>
    <n v="97"/>
    <x v="10"/>
    <n v="1"/>
    <x v="2"/>
  </r>
  <r>
    <d v="2014-01-08T00:00:00"/>
    <n v="1758.461021722635"/>
    <n v="1182.5715721256749"/>
    <n v="192.75551350646865"/>
    <n v="3133.7881073547787"/>
    <n v="679"/>
    <n v="97"/>
    <x v="10"/>
    <n v="1"/>
    <x v="2"/>
  </r>
  <r>
    <d v="2014-01-09T00:00:00"/>
    <n v="1759.5883213880256"/>
    <n v="1079.7942662223829"/>
    <n v="192.90190303761275"/>
    <n v="3032.2844906480209"/>
    <n v="680"/>
    <n v="98"/>
    <x v="10"/>
    <n v="1"/>
    <x v="2"/>
  </r>
  <r>
    <d v="2014-01-10T00:00:00"/>
    <n v="1753.8963399796585"/>
    <n v="1037.9901777223408"/>
    <n v="192.56018549759509"/>
    <n v="2984.4467031995946"/>
    <n v="681"/>
    <n v="98"/>
    <x v="10"/>
    <n v="1"/>
    <x v="2"/>
  </r>
  <r>
    <d v="2014-01-11T00:00:00"/>
    <n v="1767.5111610038387"/>
    <n v="1180.0130526731471"/>
    <n v="192.57624632382803"/>
    <n v="3140.1004600008137"/>
    <n v="682"/>
    <n v="98"/>
    <x v="10"/>
    <n v="1"/>
    <x v="2"/>
  </r>
  <r>
    <d v="2014-01-12T00:00:00"/>
    <n v="1772.0244879701745"/>
    <n v="1065.041643592936"/>
    <n v="192.7053949349779"/>
    <n v="3029.7715264980884"/>
    <n v="683"/>
    <n v="98"/>
    <x v="10"/>
    <n v="1"/>
    <x v="2"/>
  </r>
  <r>
    <d v="2014-01-13T00:00:00"/>
    <n v="1766.6241736561415"/>
    <n v="931.27740092093256"/>
    <n v="192.7959127449609"/>
    <n v="2890.6974873220347"/>
    <n v="684"/>
    <n v="98"/>
    <x v="10"/>
    <n v="1"/>
    <x v="2"/>
  </r>
  <r>
    <d v="2014-01-14T00:00:00"/>
    <n v="1766.9571761873513"/>
    <n v="1124.3806092664609"/>
    <n v="192.38050895927901"/>
    <n v="3083.7182944130909"/>
    <n v="685"/>
    <n v="98"/>
    <x v="10"/>
    <n v="1"/>
    <x v="2"/>
  </r>
  <r>
    <d v="2014-01-15T00:00:00"/>
    <n v="1774.0943363774254"/>
    <n v="890.33497547382137"/>
    <n v="192.59586550691137"/>
    <n v="2857.0251773581581"/>
    <n v="686"/>
    <n v="98"/>
    <x v="10"/>
    <n v="1"/>
    <x v="2"/>
  </r>
  <r>
    <d v="2014-01-16T00:00:00"/>
    <n v="1763.9909544469738"/>
    <n v="1285.0497397142783"/>
    <n v="192.30540983796965"/>
    <n v="3241.3461039992217"/>
    <n v="687"/>
    <n v="99"/>
    <x v="10"/>
    <n v="1"/>
    <x v="2"/>
  </r>
  <r>
    <d v="2014-01-17T00:00:00"/>
    <n v="1746.5506028229956"/>
    <n v="1096.5362322405449"/>
    <n v="192.48813437730948"/>
    <n v="3035.5749694408501"/>
    <n v="688"/>
    <n v="99"/>
    <x v="10"/>
    <n v="1"/>
    <x v="2"/>
  </r>
  <r>
    <d v="2014-01-18T00:00:00"/>
    <n v="1738.1035004898506"/>
    <n v="1011.7329958413309"/>
    <n v="192.32243906021773"/>
    <n v="2942.1589353913992"/>
    <n v="689"/>
    <n v="99"/>
    <x v="10"/>
    <n v="1"/>
    <x v="2"/>
  </r>
  <r>
    <d v="2014-01-19T00:00:00"/>
    <n v="1742.1666993681399"/>
    <n v="945.30503650212017"/>
    <n v="192.23250312755326"/>
    <n v="2879.7042389978133"/>
    <n v="690"/>
    <n v="99"/>
    <x v="10"/>
    <n v="1"/>
    <x v="2"/>
  </r>
  <r>
    <d v="2014-01-20T00:00:00"/>
    <n v="1740.7013391039625"/>
    <n v="1139.0830193256081"/>
    <n v="192.31734035932095"/>
    <n v="3072.1016987888916"/>
    <n v="691"/>
    <n v="99"/>
    <x v="10"/>
    <n v="1"/>
    <x v="2"/>
  </r>
  <r>
    <d v="2014-01-21T00:00:00"/>
    <n v="1756.5405229827788"/>
    <n v="1186.7680554802523"/>
    <n v="192.60442952007367"/>
    <n v="3135.9130079831048"/>
    <n v="692"/>
    <n v="99"/>
    <x v="10"/>
    <n v="1"/>
    <x v="2"/>
  </r>
  <r>
    <d v="2014-01-22T00:00:00"/>
    <n v="1741.151589886048"/>
    <n v="793.78388129969017"/>
    <n v="192.48618525760179"/>
    <n v="2727.42165644334"/>
    <n v="693"/>
    <n v="99"/>
    <x v="10"/>
    <n v="1"/>
    <x v="2"/>
  </r>
  <r>
    <d v="2014-01-23T00:00:00"/>
    <n v="1742.8942908921867"/>
    <n v="1176.7854528402656"/>
    <n v="192.53305409949738"/>
    <n v="3112.2127978319495"/>
    <n v="694"/>
    <n v="100"/>
    <x v="10"/>
    <n v="1"/>
    <x v="2"/>
  </r>
  <r>
    <d v="2014-01-24T00:00:00"/>
    <n v="1737.2525356109577"/>
    <n v="1130.4336151776604"/>
    <n v="192.19594834268733"/>
    <n v="3059.882099131305"/>
    <n v="695"/>
    <n v="100"/>
    <x v="10"/>
    <n v="1"/>
    <x v="2"/>
  </r>
  <r>
    <d v="2014-01-25T00:00:00"/>
    <n v="1728.6738063754599"/>
    <n v="1140.480928850988"/>
    <n v="192.44667338196945"/>
    <n v="3061.6014086084174"/>
    <n v="696"/>
    <n v="100"/>
    <x v="10"/>
    <n v="1"/>
    <x v="2"/>
  </r>
  <r>
    <d v="2014-01-26T00:00:00"/>
    <n v="1726.5575862290912"/>
    <n v="935.18273246516833"/>
    <n v="192.46009007013063"/>
    <n v="2854.20040876439"/>
    <n v="697"/>
    <n v="100"/>
    <x v="10"/>
    <n v="1"/>
    <x v="2"/>
  </r>
  <r>
    <d v="2014-01-27T00:00:00"/>
    <n v="1721.0608910057438"/>
    <n v="1139.7606578078478"/>
    <n v="192.29689800767795"/>
    <n v="3053.1184468212696"/>
    <n v="698"/>
    <n v="100"/>
    <x v="10"/>
    <n v="1"/>
    <x v="2"/>
  </r>
  <r>
    <d v="2014-01-28T00:00:00"/>
    <n v="1736.5166977109466"/>
    <n v="1065.3071650044446"/>
    <n v="192.92880800779565"/>
    <n v="2994.7526707231873"/>
    <n v="699"/>
    <n v="100"/>
    <x v="10"/>
    <n v="1"/>
    <x v="2"/>
  </r>
  <r>
    <d v="2014-01-29T00:00:00"/>
    <n v="1741.8675265198112"/>
    <n v="1013.8941576839476"/>
    <n v="192.66079669688014"/>
    <n v="2948.4224809006387"/>
    <n v="700"/>
    <n v="100"/>
    <x v="10"/>
    <n v="1"/>
    <x v="2"/>
  </r>
  <r>
    <d v="2014-01-30T00:00:00"/>
    <n v="1761.6465868785967"/>
    <n v="1097.6237638813825"/>
    <n v="193.27168384580304"/>
    <n v="3052.5420346057822"/>
    <n v="701"/>
    <n v="101"/>
    <x v="10"/>
    <n v="1"/>
    <x v="2"/>
  </r>
  <r>
    <d v="2014-01-31T00:00:00"/>
    <n v="1768.3928285884999"/>
    <n v="1172.2846683016246"/>
    <n v="193.22839791768786"/>
    <n v="3133.9058948078123"/>
    <n v="702"/>
    <n v="101"/>
    <x v="10"/>
    <n v="1"/>
    <x v="2"/>
  </r>
  <r>
    <d v="2014-02-01T00:00:00"/>
    <n v="1773.9316673670783"/>
    <n v="1247.9397761533146"/>
    <n v="192.91284366395604"/>
    <n v="3214.7842871843491"/>
    <n v="703"/>
    <n v="101"/>
    <x v="11"/>
    <n v="1"/>
    <x v="2"/>
  </r>
  <r>
    <d v="2014-02-02T00:00:00"/>
    <n v="1768.1123397131735"/>
    <n v="1186.6948015829748"/>
    <n v="193.26035546318346"/>
    <n v="3148.0674967593313"/>
    <n v="704"/>
    <n v="101"/>
    <x v="11"/>
    <n v="1"/>
    <x v="2"/>
  </r>
  <r>
    <d v="2014-02-03T00:00:00"/>
    <n v="1786.8698605966624"/>
    <n v="1159.7160025831499"/>
    <n v="193.38088450482493"/>
    <n v="3139.9667476846371"/>
    <n v="705"/>
    <n v="101"/>
    <x v="11"/>
    <n v="1"/>
    <x v="2"/>
  </r>
  <r>
    <d v="2014-02-04T00:00:00"/>
    <n v="1769.4836203599557"/>
    <n v="1148.7866815923496"/>
    <n v="193.45952160904642"/>
    <n v="3111.7298235613516"/>
    <n v="706"/>
    <n v="101"/>
    <x v="11"/>
    <n v="1"/>
    <x v="2"/>
  </r>
  <r>
    <d v="2014-02-05T00:00:00"/>
    <n v="1757.8547548040356"/>
    <n v="998.21595824768133"/>
    <n v="193.42556708902569"/>
    <n v="2949.4962801407423"/>
    <n v="707"/>
    <n v="101"/>
    <x v="11"/>
    <n v="1"/>
    <x v="2"/>
  </r>
  <r>
    <d v="2014-02-06T00:00:00"/>
    <n v="1769.0569213166987"/>
    <n v="1111.1689756948388"/>
    <n v="193.50323628744067"/>
    <n v="3073.729133298978"/>
    <n v="708"/>
    <n v="102"/>
    <x v="11"/>
    <n v="1"/>
    <x v="2"/>
  </r>
  <r>
    <d v="2014-02-07T00:00:00"/>
    <n v="1769.951521419332"/>
    <n v="1017.5527190113786"/>
    <n v="193.35873729595849"/>
    <n v="2980.8629777266692"/>
    <n v="709"/>
    <n v="102"/>
    <x v="11"/>
    <n v="1"/>
    <x v="2"/>
  </r>
  <r>
    <d v="2014-02-08T00:00:00"/>
    <n v="1782.8168936765906"/>
    <n v="842.80585160447697"/>
    <n v="193.4541336625438"/>
    <n v="2819.0768789436115"/>
    <n v="710"/>
    <n v="102"/>
    <x v="11"/>
    <n v="1"/>
    <x v="2"/>
  </r>
  <r>
    <d v="2014-02-09T00:00:00"/>
    <n v="1793.4282872089534"/>
    <n v="886.79614920780807"/>
    <n v="193.94952366114109"/>
    <n v="2874.1739600779024"/>
    <n v="711"/>
    <n v="102"/>
    <x v="11"/>
    <n v="1"/>
    <x v="2"/>
  </r>
  <r>
    <d v="2014-02-10T00:00:00"/>
    <n v="1794.2200938142223"/>
    <n v="999.15749134579619"/>
    <n v="194.06199642489418"/>
    <n v="2987.4395815849125"/>
    <n v="712"/>
    <n v="102"/>
    <x v="11"/>
    <n v="1"/>
    <x v="2"/>
  </r>
  <r>
    <d v="2014-02-11T00:00:00"/>
    <n v="1796.0539715928876"/>
    <n v="897.846921717599"/>
    <n v="193.79105485717139"/>
    <n v="2887.6919481676578"/>
    <n v="713"/>
    <n v="102"/>
    <x v="11"/>
    <n v="1"/>
    <x v="2"/>
  </r>
  <r>
    <d v="2014-02-12T00:00:00"/>
    <n v="1799.3328611921747"/>
    <n v="1105.1273627102337"/>
    <n v="194.13176529247752"/>
    <n v="3098.5919891948861"/>
    <n v="714"/>
    <n v="102"/>
    <x v="11"/>
    <n v="1"/>
    <x v="2"/>
  </r>
  <r>
    <d v="2014-02-13T00:00:00"/>
    <n v="1811.8965708909882"/>
    <n v="1040.2759472761466"/>
    <n v="194.13557958032627"/>
    <n v="3046.3080977474606"/>
    <n v="715"/>
    <n v="103"/>
    <x v="11"/>
    <n v="1"/>
    <x v="2"/>
  </r>
  <r>
    <d v="2014-02-14T00:00:00"/>
    <n v="1815.9460912295845"/>
    <n v="1025.3308604847887"/>
    <n v="193.73399691522513"/>
    <n v="3035.0109486295987"/>
    <n v="716"/>
    <n v="103"/>
    <x v="11"/>
    <n v="1"/>
    <x v="2"/>
  </r>
  <r>
    <d v="2014-02-15T00:00:00"/>
    <n v="1822.9586155337256"/>
    <n v="914.03057905933201"/>
    <n v="194.28620841355766"/>
    <n v="2931.2754030066153"/>
    <n v="717"/>
    <n v="103"/>
    <x v="11"/>
    <n v="1"/>
    <x v="2"/>
  </r>
  <r>
    <d v="2014-02-16T00:00:00"/>
    <n v="1815.7291820503249"/>
    <n v="981.32302807408223"/>
    <n v="193.8238695648387"/>
    <n v="2990.8760796892457"/>
    <n v="718"/>
    <n v="103"/>
    <x v="11"/>
    <n v="1"/>
    <x v="2"/>
  </r>
  <r>
    <d v="2014-02-17T00:00:00"/>
    <n v="1841.0685460820218"/>
    <n v="1021.1074990306004"/>
    <n v="194.03599702010388"/>
    <n v="3056.2120421327259"/>
    <n v="719"/>
    <n v="103"/>
    <x v="11"/>
    <n v="1"/>
    <x v="2"/>
  </r>
  <r>
    <d v="2014-02-18T00:00:00"/>
    <n v="1865.7179618577802"/>
    <n v="1208.7505115865395"/>
    <n v="194.35136070409672"/>
    <n v="3268.8198341484167"/>
    <n v="720"/>
    <n v="103"/>
    <x v="11"/>
    <n v="1"/>
    <x v="2"/>
  </r>
  <r>
    <d v="2014-02-19T00:00:00"/>
    <n v="1862.0054551046633"/>
    <n v="961.95504918090171"/>
    <n v="194.46476246428711"/>
    <n v="3018.4252667498522"/>
    <n v="721"/>
    <n v="103"/>
    <x v="11"/>
    <n v="1"/>
    <x v="2"/>
  </r>
  <r>
    <d v="2014-02-20T00:00:00"/>
    <n v="1873.1252726165621"/>
    <n v="963.93070949070295"/>
    <n v="194.80942061687654"/>
    <n v="3031.8654027241419"/>
    <n v="722"/>
    <n v="104"/>
    <x v="11"/>
    <n v="1"/>
    <x v="2"/>
  </r>
  <r>
    <d v="2014-02-21T00:00:00"/>
    <n v="1890.3496857791861"/>
    <n v="1079.2773047013559"/>
    <n v="194.85306390641145"/>
    <n v="3164.4800543869537"/>
    <n v="723"/>
    <n v="104"/>
    <x v="11"/>
    <n v="1"/>
    <x v="2"/>
  </r>
  <r>
    <d v="2014-02-22T00:00:00"/>
    <n v="1886.7332602888414"/>
    <n v="1197.5983383364064"/>
    <n v="194.74872136614951"/>
    <n v="3279.0803199913971"/>
    <n v="724"/>
    <n v="104"/>
    <x v="11"/>
    <n v="1"/>
    <x v="2"/>
  </r>
  <r>
    <d v="2014-02-23T00:00:00"/>
    <n v="1899.8045560918699"/>
    <n v="1082.2107619587448"/>
    <n v="194.8246265359079"/>
    <n v="3176.839944586523"/>
    <n v="725"/>
    <n v="104"/>
    <x v="11"/>
    <n v="1"/>
    <x v="2"/>
  </r>
  <r>
    <d v="2014-02-24T00:00:00"/>
    <n v="1909.879212521842"/>
    <n v="1103.5610668500701"/>
    <n v="195.45404045676952"/>
    <n v="3208.8943198286815"/>
    <n v="726"/>
    <n v="104"/>
    <x v="11"/>
    <n v="1"/>
    <x v="2"/>
  </r>
  <r>
    <d v="2014-02-25T00:00:00"/>
    <n v="1926.0760102981853"/>
    <n v="1117.566376935903"/>
    <n v="195.72384684323421"/>
    <n v="3239.3662340773226"/>
    <n v="727"/>
    <n v="104"/>
    <x v="11"/>
    <n v="1"/>
    <x v="2"/>
  </r>
  <r>
    <d v="2014-02-26T00:00:00"/>
    <n v="1932.3521083874521"/>
    <n v="1003.0727644138019"/>
    <n v="195.89706114873192"/>
    <n v="3131.321933949986"/>
    <n v="728"/>
    <n v="104"/>
    <x v="11"/>
    <n v="1"/>
    <x v="2"/>
  </r>
  <r>
    <d v="2014-02-27T00:00:00"/>
    <n v="1946.2253414723377"/>
    <n v="1182.0495404505778"/>
    <n v="195.90760769556232"/>
    <n v="3324.182489618478"/>
    <n v="729"/>
    <n v="105"/>
    <x v="11"/>
    <n v="1"/>
    <x v="2"/>
  </r>
  <r>
    <d v="2014-02-28T00:00:00"/>
    <n v="1963.9420769226429"/>
    <n v="1211.2117905035336"/>
    <n v="196.22586835493584"/>
    <n v="3371.3797357811122"/>
    <n v="730"/>
    <n v="105"/>
    <x v="11"/>
    <n v="1"/>
    <x v="2"/>
  </r>
  <r>
    <d v="2014-03-01T00:00:00"/>
    <n v="1948.6129382961963"/>
    <n v="1257.165204989825"/>
    <n v="196.55411480909993"/>
    <n v="3402.3322580951208"/>
    <n v="731"/>
    <n v="105"/>
    <x v="0"/>
    <n v="1"/>
    <x v="2"/>
  </r>
  <r>
    <d v="2014-03-02T00:00:00"/>
    <n v="1948.9457466219023"/>
    <n v="1104.4348579961425"/>
    <n v="196.93349511976351"/>
    <n v="3250.3140997378082"/>
    <n v="732"/>
    <n v="105"/>
    <x v="0"/>
    <n v="1"/>
    <x v="2"/>
  </r>
  <r>
    <d v="2014-03-03T00:00:00"/>
    <n v="1949.975794192776"/>
    <n v="1161.0479329314282"/>
    <n v="197.18570835218807"/>
    <n v="3308.2094354763922"/>
    <n v="733"/>
    <n v="105"/>
    <x v="0"/>
    <n v="1"/>
    <x v="2"/>
  </r>
  <r>
    <d v="2014-03-04T00:00:00"/>
    <n v="1927.9794197874103"/>
    <n v="1186.150022131643"/>
    <n v="197.40938195105088"/>
    <n v="3311.5388238701044"/>
    <n v="734"/>
    <n v="105"/>
    <x v="0"/>
    <n v="1"/>
    <x v="2"/>
  </r>
  <r>
    <d v="2014-03-05T00:00:00"/>
    <n v="1930.9168354285512"/>
    <n v="1261.7786582978131"/>
    <n v="197.75720194597585"/>
    <n v="3390.4526956723403"/>
    <n v="735"/>
    <n v="105"/>
    <x v="0"/>
    <n v="1"/>
    <x v="2"/>
  </r>
  <r>
    <d v="2014-03-06T00:00:00"/>
    <n v="1931.8598036343369"/>
    <n v="1281.0137683745365"/>
    <n v="197.98824772490983"/>
    <n v="3410.8618197337832"/>
    <n v="736"/>
    <n v="106"/>
    <x v="0"/>
    <n v="1"/>
    <x v="2"/>
  </r>
  <r>
    <d v="2014-03-07T00:00:00"/>
    <n v="1933.3070338432508"/>
    <n v="1295.5477822464218"/>
    <n v="198.02937596124073"/>
    <n v="3426.8841920509135"/>
    <n v="737"/>
    <n v="106"/>
    <x v="0"/>
    <n v="1"/>
    <x v="2"/>
  </r>
  <r>
    <d v="2014-03-08T00:00:00"/>
    <n v="1921.7170938572119"/>
    <n v="1275.2815522623923"/>
    <n v="198.27500318223071"/>
    <n v="3395.2736493018347"/>
    <n v="738"/>
    <n v="106"/>
    <x v="0"/>
    <n v="1"/>
    <x v="2"/>
  </r>
  <r>
    <d v="2014-03-09T00:00:00"/>
    <n v="1923.2302426750657"/>
    <n v="1214.221689140091"/>
    <n v="198.62316661081226"/>
    <n v="3336.0750984259694"/>
    <n v="739"/>
    <n v="106"/>
    <x v="0"/>
    <n v="1"/>
    <x v="2"/>
  </r>
  <r>
    <d v="2014-03-10T00:00:00"/>
    <n v="1924.2203872870409"/>
    <n v="1280.4793855692722"/>
    <n v="198.77451099645097"/>
    <n v="3403.4742838527636"/>
    <n v="740"/>
    <n v="106"/>
    <x v="0"/>
    <n v="1"/>
    <x v="2"/>
  </r>
  <r>
    <d v="2014-03-11T00:00:00"/>
    <n v="1932.8868001642088"/>
    <n v="1230.0817345205028"/>
    <n v="198.73977087130589"/>
    <n v="3361.7083055560179"/>
    <n v="741"/>
    <n v="106"/>
    <x v="0"/>
    <n v="1"/>
    <x v="2"/>
  </r>
  <r>
    <d v="2014-03-12T00:00:00"/>
    <n v="1930.5729145516075"/>
    <n v="1231.4234844859707"/>
    <n v="198.79327520532115"/>
    <n v="3360.7896742428993"/>
    <n v="742"/>
    <n v="106"/>
    <x v="0"/>
    <n v="1"/>
    <x v="2"/>
  </r>
  <r>
    <d v="2014-03-13T00:00:00"/>
    <n v="1937.4174678700683"/>
    <n v="1402.2354510568489"/>
    <n v="199.00980623798557"/>
    <n v="3538.6627251649029"/>
    <n v="743"/>
    <n v="107"/>
    <x v="0"/>
    <n v="1"/>
    <x v="2"/>
  </r>
  <r>
    <d v="2014-03-14T00:00:00"/>
    <n v="1948.6833328028254"/>
    <n v="1277.2911168128605"/>
    <n v="199.19990992912486"/>
    <n v="3425.1743595448106"/>
    <n v="744"/>
    <n v="107"/>
    <x v="0"/>
    <n v="1"/>
    <x v="2"/>
  </r>
  <r>
    <d v="2014-03-15T00:00:00"/>
    <n v="1946.9659567234189"/>
    <n v="1211.3071268132487"/>
    <n v="199.34848303520181"/>
    <n v="3357.6215665718692"/>
    <n v="745"/>
    <n v="107"/>
    <x v="0"/>
    <n v="1"/>
    <x v="2"/>
  </r>
  <r>
    <d v="2014-03-16T00:00:00"/>
    <n v="1929.3863942053163"/>
    <n v="1167.478805484858"/>
    <n v="199.34201545528907"/>
    <n v="3296.2072151454636"/>
    <n v="746"/>
    <n v="107"/>
    <x v="0"/>
    <n v="1"/>
    <x v="2"/>
  </r>
  <r>
    <d v="2014-03-17T00:00:00"/>
    <n v="1937.7005564675376"/>
    <n v="1325.4350112730638"/>
    <n v="199.3573332931326"/>
    <n v="3462.4929010337341"/>
    <n v="747"/>
    <n v="107"/>
    <x v="0"/>
    <n v="1"/>
    <x v="2"/>
  </r>
  <r>
    <d v="2014-03-18T00:00:00"/>
    <n v="1941.6177429284346"/>
    <n v="1359.4150816858451"/>
    <n v="199.31674608146923"/>
    <n v="3500.3495706957492"/>
    <n v="748"/>
    <n v="107"/>
    <x v="0"/>
    <n v="1"/>
    <x v="2"/>
  </r>
  <r>
    <d v="2014-03-19T00:00:00"/>
    <n v="1941.8172066438563"/>
    <n v="1240.9749806941145"/>
    <n v="199.23485079499704"/>
    <n v="3382.0270381329678"/>
    <n v="749"/>
    <n v="107"/>
    <x v="0"/>
    <n v="1"/>
    <x v="2"/>
  </r>
  <r>
    <d v="2014-03-20T00:00:00"/>
    <n v="1952.391912144114"/>
    <n v="1284.3782395283724"/>
    <n v="199.59313864580258"/>
    <n v="3436.3632903182888"/>
    <n v="750"/>
    <n v="108"/>
    <x v="0"/>
    <n v="1"/>
    <x v="2"/>
  </r>
  <r>
    <d v="2014-03-21T00:00:00"/>
    <n v="1956.8793227969986"/>
    <n v="1403.8644527886022"/>
    <n v="199.7329164098679"/>
    <n v="3560.4766919954686"/>
    <n v="751"/>
    <n v="108"/>
    <x v="0"/>
    <n v="1"/>
    <x v="2"/>
  </r>
  <r>
    <d v="2014-03-22T00:00:00"/>
    <n v="1967.2016586251784"/>
    <n v="1200.6270358056295"/>
    <n v="199.54979398118022"/>
    <n v="3367.3784884119882"/>
    <n v="752"/>
    <n v="108"/>
    <x v="0"/>
    <n v="1"/>
    <x v="2"/>
  </r>
  <r>
    <d v="2014-03-23T00:00:00"/>
    <n v="1966.1530769693045"/>
    <n v="1088.7964928699853"/>
    <n v="199.72153215607892"/>
    <n v="3254.6711019953686"/>
    <n v="753"/>
    <n v="108"/>
    <x v="0"/>
    <n v="1"/>
    <x v="2"/>
  </r>
  <r>
    <d v="2014-03-24T00:00:00"/>
    <n v="1950.1674986645789"/>
    <n v="1343.6781611171164"/>
    <n v="199.66797700044137"/>
    <n v="3493.5136367821365"/>
    <n v="754"/>
    <n v="108"/>
    <x v="0"/>
    <n v="1"/>
    <x v="2"/>
  </r>
  <r>
    <d v="2014-03-25T00:00:00"/>
    <n v="1935.3849618693903"/>
    <n v="1098.0684168903258"/>
    <n v="199.92578508959014"/>
    <n v="3233.3791638493062"/>
    <n v="755"/>
    <n v="108"/>
    <x v="0"/>
    <n v="1"/>
    <x v="2"/>
  </r>
  <r>
    <d v="2014-03-26T00:00:00"/>
    <n v="1929.8037303744361"/>
    <n v="1219.9721585554403"/>
    <n v="199.8497428310568"/>
    <n v="3349.6256317609332"/>
    <n v="756"/>
    <n v="108"/>
    <x v="0"/>
    <n v="1"/>
    <x v="2"/>
  </r>
  <r>
    <d v="2014-03-27T00:00:00"/>
    <n v="1935.3629380800023"/>
    <n v="1256.5348586353475"/>
    <n v="200.17257857572591"/>
    <n v="3392.0703752910754"/>
    <n v="757"/>
    <n v="109"/>
    <x v="0"/>
    <n v="1"/>
    <x v="2"/>
  </r>
  <r>
    <d v="2014-03-28T00:00:00"/>
    <n v="1958.9584838688024"/>
    <n v="1130.3388929457265"/>
    <n v="200.31883321381201"/>
    <n v="3289.6162100283409"/>
    <n v="758"/>
    <n v="109"/>
    <x v="0"/>
    <n v="1"/>
    <x v="2"/>
  </r>
  <r>
    <d v="2014-03-29T00:00:00"/>
    <n v="1960.724108233577"/>
    <n v="1264.6834412705787"/>
    <n v="200.47055562868528"/>
    <n v="3425.878105132841"/>
    <n v="759"/>
    <n v="109"/>
    <x v="0"/>
    <n v="1"/>
    <x v="2"/>
  </r>
  <r>
    <d v="2014-03-30T00:00:00"/>
    <n v="1977.537237126631"/>
    <n v="1061.3038775285447"/>
    <n v="200.95915338456621"/>
    <n v="3239.8002680397421"/>
    <n v="760"/>
    <n v="109"/>
    <x v="0"/>
    <n v="1"/>
    <x v="2"/>
  </r>
  <r>
    <d v="2014-03-31T00:00:00"/>
    <n v="1970.7877724757839"/>
    <n v="1210.346912495344"/>
    <n v="201.19512035789879"/>
    <n v="3382.3298053290268"/>
    <n v="761"/>
    <n v="109"/>
    <x v="0"/>
    <n v="1"/>
    <x v="2"/>
  </r>
  <r>
    <d v="2014-04-01T00:00:00"/>
    <n v="1979.5208030912677"/>
    <n v="1273.8006978528936"/>
    <n v="200.73681363167978"/>
    <n v="3454.058314575841"/>
    <n v="762"/>
    <n v="109"/>
    <x v="1"/>
    <n v="2"/>
    <x v="2"/>
  </r>
  <r>
    <d v="2014-04-02T00:00:00"/>
    <n v="1995.6443082649398"/>
    <n v="1158.7180224128917"/>
    <n v="201.25105616168221"/>
    <n v="3355.6133868395141"/>
    <n v="763"/>
    <n v="109"/>
    <x v="1"/>
    <n v="2"/>
    <x v="2"/>
  </r>
  <r>
    <d v="2014-04-03T00:00:00"/>
    <n v="2000.5574693203087"/>
    <n v="1170.3878383597191"/>
    <n v="201.14947206041421"/>
    <n v="3372.0947797404419"/>
    <n v="764"/>
    <n v="110"/>
    <x v="1"/>
    <n v="2"/>
    <x v="2"/>
  </r>
  <r>
    <d v="2014-04-04T00:00:00"/>
    <n v="2010.0740578168748"/>
    <n v="1166.3993634543199"/>
    <n v="201.30105783878687"/>
    <n v="3377.7744791099817"/>
    <n v="765"/>
    <n v="110"/>
    <x v="1"/>
    <n v="2"/>
    <x v="2"/>
  </r>
  <r>
    <d v="2014-04-05T00:00:00"/>
    <n v="2010.2724821827837"/>
    <n v="1042.0905887875633"/>
    <n v="201.49606786773373"/>
    <n v="3253.859138838081"/>
    <n v="766"/>
    <n v="110"/>
    <x v="1"/>
    <n v="2"/>
    <x v="2"/>
  </r>
  <r>
    <d v="2014-04-06T00:00:00"/>
    <n v="2006.5931123714331"/>
    <n v="1247.8315629891461"/>
    <n v="201.52474901223781"/>
    <n v="3455.9494243728172"/>
    <n v="767"/>
    <n v="110"/>
    <x v="1"/>
    <n v="2"/>
    <x v="2"/>
  </r>
  <r>
    <d v="2014-04-07T00:00:00"/>
    <n v="1999.6268821070944"/>
    <n v="1216.4170879932319"/>
    <n v="201.64925994151449"/>
    <n v="3417.6932300418407"/>
    <n v="768"/>
    <n v="110"/>
    <x v="1"/>
    <n v="2"/>
    <x v="2"/>
  </r>
  <r>
    <d v="2014-04-08T00:00:00"/>
    <n v="2012.1799719244136"/>
    <n v="1104.3200355913125"/>
    <n v="201.02578660122933"/>
    <n v="3317.5257941169552"/>
    <n v="769"/>
    <n v="110"/>
    <x v="1"/>
    <n v="2"/>
    <x v="2"/>
  </r>
  <r>
    <d v="2014-04-09T00:00:00"/>
    <n v="2036.1970713752335"/>
    <n v="1139.6308908878555"/>
    <n v="201.27147210899912"/>
    <n v="3377.0994343720881"/>
    <n v="770"/>
    <n v="110"/>
    <x v="1"/>
    <n v="2"/>
    <x v="2"/>
  </r>
  <r>
    <d v="2014-04-10T00:00:00"/>
    <n v="2034.5898725104098"/>
    <n v="1261.7393640110656"/>
    <n v="201.70271644904187"/>
    <n v="3498.0319529705175"/>
    <n v="771"/>
    <n v="111"/>
    <x v="1"/>
    <n v="2"/>
    <x v="2"/>
  </r>
  <r>
    <d v="2014-04-11T00:00:00"/>
    <n v="2038.5303141467625"/>
    <n v="1161.2696713415098"/>
    <n v="200.98545690016087"/>
    <n v="3400.7854423884332"/>
    <n v="772"/>
    <n v="111"/>
    <x v="1"/>
    <n v="2"/>
    <x v="2"/>
  </r>
  <r>
    <d v="2014-04-12T00:00:00"/>
    <n v="2033.0680795400895"/>
    <n v="1098.9835548789681"/>
    <n v="200.98815730578266"/>
    <n v="3333.0397917248401"/>
    <n v="773"/>
    <n v="111"/>
    <x v="1"/>
    <n v="2"/>
    <x v="2"/>
  </r>
  <r>
    <d v="2014-04-13T00:00:00"/>
    <n v="2030.8415542501066"/>
    <n v="1132.8157525492757"/>
    <n v="200.93694543471275"/>
    <n v="3364.5942522340952"/>
    <n v="774"/>
    <n v="111"/>
    <x v="1"/>
    <n v="2"/>
    <x v="2"/>
  </r>
  <r>
    <d v="2014-04-14T00:00:00"/>
    <n v="2025.9005678378624"/>
    <n v="1096.1120995336046"/>
    <n v="200.47790109768764"/>
    <n v="3322.4905684691544"/>
    <n v="775"/>
    <n v="111"/>
    <x v="1"/>
    <n v="2"/>
    <x v="2"/>
  </r>
  <r>
    <d v="2014-04-15T00:00:00"/>
    <n v="2013.3076401887138"/>
    <n v="1202.4522475353458"/>
    <n v="200.45724166763043"/>
    <n v="3416.2171293916904"/>
    <n v="776"/>
    <n v="111"/>
    <x v="1"/>
    <n v="2"/>
    <x v="2"/>
  </r>
  <r>
    <d v="2014-04-16T00:00:00"/>
    <n v="2031.859084690479"/>
    <n v="1188.6089889664549"/>
    <n v="200.24411331523368"/>
    <n v="3420.7121869721677"/>
    <n v="777"/>
    <n v="111"/>
    <x v="1"/>
    <n v="2"/>
    <x v="2"/>
  </r>
  <r>
    <d v="2014-04-17T00:00:00"/>
    <n v="2021.7002452446638"/>
    <n v="1303.1845416953543"/>
    <n v="199.6876113129594"/>
    <n v="3524.5723982529771"/>
    <n v="778"/>
    <n v="112"/>
    <x v="1"/>
    <n v="2"/>
    <x v="2"/>
  </r>
  <r>
    <d v="2014-04-18T00:00:00"/>
    <n v="2042.4104462475254"/>
    <n v="1036.824366222281"/>
    <n v="200.03300006016698"/>
    <n v="3279.2678125299735"/>
    <n v="779"/>
    <n v="112"/>
    <x v="1"/>
    <n v="2"/>
    <x v="2"/>
  </r>
  <r>
    <d v="2014-04-19T00:00:00"/>
    <n v="2061.8997282038158"/>
    <n v="1218.817076224502"/>
    <n v="199.43335898994505"/>
    <n v="3480.1501634182632"/>
    <n v="780"/>
    <n v="112"/>
    <x v="1"/>
    <n v="2"/>
    <x v="2"/>
  </r>
  <r>
    <d v="2014-04-20T00:00:00"/>
    <n v="2072.6986354589062"/>
    <n v="1386.8773439798713"/>
    <n v="199.44701641625713"/>
    <n v="3659.0229958550349"/>
    <n v="781"/>
    <n v="112"/>
    <x v="1"/>
    <n v="2"/>
    <x v="2"/>
  </r>
  <r>
    <d v="2014-04-21T00:00:00"/>
    <n v="2081.444411535877"/>
    <n v="1208.7996613071768"/>
    <n v="199.09064839374344"/>
    <n v="3489.3347212367971"/>
    <n v="782"/>
    <n v="112"/>
    <x v="1"/>
    <n v="2"/>
    <x v="2"/>
  </r>
  <r>
    <d v="2014-04-22T00:00:00"/>
    <n v="2081.9093280269717"/>
    <n v="1175.4020489405232"/>
    <n v="199.35132812891266"/>
    <n v="3456.6627050964071"/>
    <n v="783"/>
    <n v="112"/>
    <x v="1"/>
    <n v="2"/>
    <x v="2"/>
  </r>
  <r>
    <d v="2014-04-23T00:00:00"/>
    <n v="2073.7588383058492"/>
    <n v="1169.5900862770309"/>
    <n v="199.26990925523828"/>
    <n v="3442.6188338381185"/>
    <n v="784"/>
    <n v="112"/>
    <x v="1"/>
    <n v="2"/>
    <x v="2"/>
  </r>
  <r>
    <d v="2014-04-24T00:00:00"/>
    <n v="2077.1238017840428"/>
    <n v="1103.4109638432965"/>
    <n v="199.27075520897992"/>
    <n v="3379.8055208363194"/>
    <n v="785"/>
    <n v="113"/>
    <x v="1"/>
    <n v="2"/>
    <x v="2"/>
  </r>
  <r>
    <d v="2014-04-25T00:00:00"/>
    <n v="2092.0996439183928"/>
    <n v="1170.5743812936621"/>
    <n v="199.36655799755957"/>
    <n v="3462.0405832096144"/>
    <n v="786"/>
    <n v="113"/>
    <x v="1"/>
    <n v="2"/>
    <x v="2"/>
  </r>
  <r>
    <d v="2014-04-26T00:00:00"/>
    <n v="2083.3468152602572"/>
    <n v="1176.4610042271183"/>
    <n v="199.1701396186044"/>
    <n v="3458.9779591059801"/>
    <n v="787"/>
    <n v="113"/>
    <x v="1"/>
    <n v="2"/>
    <x v="2"/>
  </r>
  <r>
    <d v="2014-04-27T00:00:00"/>
    <n v="2071.8819782056739"/>
    <n v="1179.7758847959242"/>
    <n v="198.98126577126402"/>
    <n v="3450.6391287728625"/>
    <n v="788"/>
    <n v="113"/>
    <x v="1"/>
    <n v="2"/>
    <x v="2"/>
  </r>
  <r>
    <d v="2014-04-28T00:00:00"/>
    <n v="2076.7091686497843"/>
    <n v="1414.8163283105121"/>
    <n v="199.6997357604852"/>
    <n v="3691.2252327207816"/>
    <n v="789"/>
    <n v="113"/>
    <x v="1"/>
    <n v="2"/>
    <x v="2"/>
  </r>
  <r>
    <d v="2014-04-29T00:00:00"/>
    <n v="2074.4105926116954"/>
    <n v="979.06225905720612"/>
    <n v="199.67136607354036"/>
    <n v="3253.1442177424419"/>
    <n v="790"/>
    <n v="113"/>
    <x v="1"/>
    <n v="2"/>
    <x v="2"/>
  </r>
  <r>
    <d v="2014-04-30T00:00:00"/>
    <n v="2075.1130712907338"/>
    <n v="1111.6951463565442"/>
    <n v="199.47322796458383"/>
    <n v="3386.2814456118617"/>
    <n v="791"/>
    <n v="113"/>
    <x v="1"/>
    <n v="2"/>
    <x v="2"/>
  </r>
  <r>
    <d v="2014-05-01T00:00:00"/>
    <n v="2064.0567518150519"/>
    <n v="1001.1608065860153"/>
    <n v="199.68064015897207"/>
    <n v="3264.8981985600394"/>
    <n v="792"/>
    <n v="114"/>
    <x v="2"/>
    <n v="2"/>
    <x v="2"/>
  </r>
  <r>
    <d v="2014-05-02T00:00:00"/>
    <n v="2066.1342424314212"/>
    <n v="1368.5271414546014"/>
    <n v="199.72642765865243"/>
    <n v="3634.3878115446751"/>
    <n v="793"/>
    <n v="114"/>
    <x v="2"/>
    <n v="2"/>
    <x v="2"/>
  </r>
  <r>
    <d v="2014-05-03T00:00:00"/>
    <n v="2056.8200961630255"/>
    <n v="1074.5516250290757"/>
    <n v="200.27514842656723"/>
    <n v="3331.6468696186685"/>
    <n v="794"/>
    <n v="114"/>
    <x v="2"/>
    <n v="2"/>
    <x v="2"/>
  </r>
  <r>
    <d v="2014-05-04T00:00:00"/>
    <n v="2035.0957946634869"/>
    <n v="1172.5009479160035"/>
    <n v="200.19734825552823"/>
    <n v="3407.7940908350188"/>
    <n v="795"/>
    <n v="114"/>
    <x v="2"/>
    <n v="2"/>
    <x v="2"/>
  </r>
  <r>
    <d v="2014-05-05T00:00:00"/>
    <n v="2040.8606777315067"/>
    <n v="1029.6365821760241"/>
    <n v="200.48723606553293"/>
    <n v="3270.984495973064"/>
    <n v="796"/>
    <n v="114"/>
    <x v="2"/>
    <n v="2"/>
    <x v="2"/>
  </r>
  <r>
    <d v="2014-05-06T00:00:00"/>
    <n v="2035.9240611863077"/>
    <n v="1111.8707493207755"/>
    <n v="200.42241428165528"/>
    <n v="3348.2172247887383"/>
    <n v="797"/>
    <n v="114"/>
    <x v="2"/>
    <n v="2"/>
    <x v="2"/>
  </r>
  <r>
    <d v="2014-05-07T00:00:00"/>
    <n v="2042.8964910489035"/>
    <n v="1185.1308395646201"/>
    <n v="200.52490773008373"/>
    <n v="3428.5522383436073"/>
    <n v="798"/>
    <n v="114"/>
    <x v="2"/>
    <n v="2"/>
    <x v="2"/>
  </r>
  <r>
    <d v="2014-05-08T00:00:00"/>
    <n v="2028.3806762174563"/>
    <n v="1145.3608794123124"/>
    <n v="200.32516295543715"/>
    <n v="3374.0667185852058"/>
    <n v="799"/>
    <n v="115"/>
    <x v="2"/>
    <n v="2"/>
    <x v="2"/>
  </r>
  <r>
    <d v="2014-05-09T00:00:00"/>
    <n v="2040.8507412982071"/>
    <n v="1213.8557840284598"/>
    <n v="200.2520742019091"/>
    <n v="3454.9585995285761"/>
    <n v="800"/>
    <n v="115"/>
    <x v="2"/>
    <n v="2"/>
    <x v="2"/>
  </r>
  <r>
    <d v="2014-05-10T00:00:00"/>
    <n v="2034.0316517532829"/>
    <n v="1134.8315288152169"/>
    <n v="200.3684983117335"/>
    <n v="3369.2316788802336"/>
    <n v="801"/>
    <n v="115"/>
    <x v="2"/>
    <n v="2"/>
    <x v="2"/>
  </r>
  <r>
    <d v="2014-05-11T00:00:00"/>
    <n v="2023.2205231447972"/>
    <n v="1026.692622567055"/>
    <n v="200.21239768632998"/>
    <n v="3250.1255433981819"/>
    <n v="802"/>
    <n v="115"/>
    <x v="2"/>
    <n v="2"/>
    <x v="2"/>
  </r>
  <r>
    <d v="2014-05-12T00:00:00"/>
    <n v="2033.743272674149"/>
    <n v="1211.4156018006745"/>
    <n v="200.21879507609017"/>
    <n v="3445.3776695509137"/>
    <n v="803"/>
    <n v="115"/>
    <x v="2"/>
    <n v="2"/>
    <x v="2"/>
  </r>
  <r>
    <d v="2014-05-13T00:00:00"/>
    <n v="2031.1620780596011"/>
    <n v="1223.4189193446159"/>
    <n v="200.47448282184303"/>
    <n v="3455.0554802260599"/>
    <n v="804"/>
    <n v="115"/>
    <x v="2"/>
    <n v="2"/>
    <x v="2"/>
  </r>
  <r>
    <d v="2014-05-14T00:00:00"/>
    <n v="2023.7873269018974"/>
    <n v="1191.0865302972411"/>
    <n v="200.32041034447406"/>
    <n v="3415.1942675436126"/>
    <n v="805"/>
    <n v="115"/>
    <x v="2"/>
    <n v="2"/>
    <x v="2"/>
  </r>
  <r>
    <d v="2014-05-15T00:00:00"/>
    <n v="2037.094220685367"/>
    <n v="1378.7017293640033"/>
    <n v="200.30929911259122"/>
    <n v="3616.1052491619616"/>
    <n v="806"/>
    <n v="116"/>
    <x v="2"/>
    <n v="2"/>
    <x v="2"/>
  </r>
  <r>
    <d v="2014-05-16T00:00:00"/>
    <n v="2038.3108365075959"/>
    <n v="1277.5614361010814"/>
    <n v="200.35842000444666"/>
    <n v="3516.2306926131237"/>
    <n v="807"/>
    <n v="116"/>
    <x v="2"/>
    <n v="2"/>
    <x v="2"/>
  </r>
  <r>
    <d v="2014-05-17T00:00:00"/>
    <n v="2069.7143454237416"/>
    <n v="1116.7943779740642"/>
    <n v="200.23147546226454"/>
    <n v="3386.74019886007"/>
    <n v="808"/>
    <n v="116"/>
    <x v="2"/>
    <n v="2"/>
    <x v="2"/>
  </r>
  <r>
    <d v="2014-05-18T00:00:00"/>
    <n v="2072.7560755615577"/>
    <n v="1374.6201392889836"/>
    <n v="200.54402028711471"/>
    <n v="3647.9202351376557"/>
    <n v="809"/>
    <n v="116"/>
    <x v="2"/>
    <n v="2"/>
    <x v="2"/>
  </r>
  <r>
    <d v="2014-05-19T00:00:00"/>
    <n v="2050.4906703548727"/>
    <n v="1205.2999184574549"/>
    <n v="200.40623233580752"/>
    <n v="3456.1968211481353"/>
    <n v="810"/>
    <n v="116"/>
    <x v="2"/>
    <n v="2"/>
    <x v="2"/>
  </r>
  <r>
    <d v="2014-05-20T00:00:00"/>
    <n v="2063.3803634431224"/>
    <n v="1123.6431255411881"/>
    <n v="200.5951513974077"/>
    <n v="3387.6186403817183"/>
    <n v="811"/>
    <n v="116"/>
    <x v="2"/>
    <n v="2"/>
    <x v="2"/>
  </r>
  <r>
    <d v="2014-05-21T00:00:00"/>
    <n v="2068.5509339748392"/>
    <n v="1035.8954211002931"/>
    <n v="200.46890136826346"/>
    <n v="3304.9152564433962"/>
    <n v="812"/>
    <n v="116"/>
    <x v="2"/>
    <n v="2"/>
    <x v="2"/>
  </r>
  <r>
    <d v="2014-05-22T00:00:00"/>
    <n v="2074.2967517373909"/>
    <n v="1126.4253274180523"/>
    <n v="200.73414470424549"/>
    <n v="3401.4562238596886"/>
    <n v="813"/>
    <n v="117"/>
    <x v="2"/>
    <n v="2"/>
    <x v="2"/>
  </r>
  <r>
    <d v="2014-05-23T00:00:00"/>
    <n v="2067.0827537759133"/>
    <n v="1324.7047909055441"/>
    <n v="200.72289279800515"/>
    <n v="3592.5104374794623"/>
    <n v="814"/>
    <n v="117"/>
    <x v="2"/>
    <n v="2"/>
    <x v="2"/>
  </r>
  <r>
    <d v="2014-05-24T00:00:00"/>
    <n v="2083.9511609816736"/>
    <n v="1412.2097037989354"/>
    <n v="201.01913264939026"/>
    <n v="3697.1799974299993"/>
    <n v="815"/>
    <n v="117"/>
    <x v="2"/>
    <n v="2"/>
    <x v="2"/>
  </r>
  <r>
    <d v="2014-05-25T00:00:00"/>
    <n v="2109.2333731997282"/>
    <n v="1433.4330756082463"/>
    <n v="200.81878989439036"/>
    <n v="3743.4852387023648"/>
    <n v="816"/>
    <n v="117"/>
    <x v="2"/>
    <n v="2"/>
    <x v="2"/>
  </r>
  <r>
    <d v="2014-05-26T00:00:00"/>
    <n v="2122.7132263299554"/>
    <n v="1400.3421559001497"/>
    <n v="201.15259040481169"/>
    <n v="3724.207972634917"/>
    <n v="817"/>
    <n v="117"/>
    <x v="2"/>
    <n v="2"/>
    <x v="2"/>
  </r>
  <r>
    <d v="2014-05-27T00:00:00"/>
    <n v="2117.5132963738492"/>
    <n v="1344.7062457709631"/>
    <n v="201.81221491746982"/>
    <n v="3664.0317570622819"/>
    <n v="818"/>
    <n v="117"/>
    <x v="2"/>
    <n v="2"/>
    <x v="2"/>
  </r>
  <r>
    <d v="2014-05-28T00:00:00"/>
    <n v="2118.6195824769511"/>
    <n v="1265.6070123293416"/>
    <n v="202.00550405237536"/>
    <n v="3586.232098858668"/>
    <n v="819"/>
    <n v="117"/>
    <x v="2"/>
    <n v="2"/>
    <x v="2"/>
  </r>
  <r>
    <d v="2014-05-29T00:00:00"/>
    <n v="2120.0404325955733"/>
    <n v="1380.801285883774"/>
    <n v="202.45845861060528"/>
    <n v="3703.3001770899523"/>
    <n v="820"/>
    <n v="118"/>
    <x v="2"/>
    <n v="2"/>
    <x v="2"/>
  </r>
  <r>
    <d v="2014-05-30T00:00:00"/>
    <n v="2130.4168012917589"/>
    <n v="1415.860944018217"/>
    <n v="202.71184738874922"/>
    <n v="3748.9895926987256"/>
    <n v="821"/>
    <n v="118"/>
    <x v="2"/>
    <n v="2"/>
    <x v="2"/>
  </r>
  <r>
    <d v="2014-05-31T00:00:00"/>
    <n v="2128.1990938673721"/>
    <n v="1175.4160879904248"/>
    <n v="203.19203054965845"/>
    <n v="3506.8072124074552"/>
    <n v="822"/>
    <n v="118"/>
    <x v="2"/>
    <n v="2"/>
    <x v="2"/>
  </r>
  <r>
    <d v="2014-06-01T00:00:00"/>
    <n v="2143.7213643207319"/>
    <n v="1357.8418855263294"/>
    <n v="203.70722453294451"/>
    <n v="3705.2704743800059"/>
    <n v="823"/>
    <n v="118"/>
    <x v="3"/>
    <n v="2"/>
    <x v="2"/>
  </r>
  <r>
    <d v="2014-06-02T00:00:00"/>
    <n v="2155.4484789956182"/>
    <n v="1446.9465850037077"/>
    <n v="203.79576899033304"/>
    <n v="3806.1908329896587"/>
    <n v="824"/>
    <n v="118"/>
    <x v="3"/>
    <n v="2"/>
    <x v="2"/>
  </r>
  <r>
    <d v="2014-06-03T00:00:00"/>
    <n v="2152.8541261384185"/>
    <n v="1305.4891122731724"/>
    <n v="203.90095245292287"/>
    <n v="3662.2441908645137"/>
    <n v="825"/>
    <n v="118"/>
    <x v="3"/>
    <n v="2"/>
    <x v="2"/>
  </r>
  <r>
    <d v="2014-06-04T00:00:00"/>
    <n v="2161.980488634932"/>
    <n v="1231.1927844684585"/>
    <n v="204.32346220443728"/>
    <n v="3597.4967353078282"/>
    <n v="826"/>
    <n v="118"/>
    <x v="3"/>
    <n v="2"/>
    <x v="2"/>
  </r>
  <r>
    <d v="2014-06-05T00:00:00"/>
    <n v="2180.9948255979534"/>
    <n v="1282.3209714636814"/>
    <n v="204.41793665547752"/>
    <n v="3667.7337337171125"/>
    <n v="827"/>
    <n v="119"/>
    <x v="3"/>
    <n v="2"/>
    <x v="2"/>
  </r>
  <r>
    <d v="2014-06-06T00:00:00"/>
    <n v="2170.9872838640595"/>
    <n v="1413.8991266010853"/>
    <n v="204.88337829790183"/>
    <n v="3789.7697887630466"/>
    <n v="828"/>
    <n v="119"/>
    <x v="3"/>
    <n v="2"/>
    <x v="2"/>
  </r>
  <r>
    <d v="2014-06-07T00:00:00"/>
    <n v="2197.5578181053588"/>
    <n v="1274.8503115006783"/>
    <n v="204.93371158508236"/>
    <n v="3677.3418411911193"/>
    <n v="829"/>
    <n v="119"/>
    <x v="3"/>
    <n v="2"/>
    <x v="2"/>
  </r>
  <r>
    <d v="2014-06-08T00:00:00"/>
    <n v="2209.4285178534278"/>
    <n v="1304.8205306926409"/>
    <n v="205.20214939952126"/>
    <n v="3719.4511979455897"/>
    <n v="830"/>
    <n v="119"/>
    <x v="3"/>
    <n v="2"/>
    <x v="2"/>
  </r>
  <r>
    <d v="2014-06-09T00:00:00"/>
    <n v="2207.3598812357413"/>
    <n v="1123.3492462752886"/>
    <n v="204.79971734361197"/>
    <n v="3535.5088448546417"/>
    <n v="831"/>
    <n v="119"/>
    <x v="3"/>
    <n v="2"/>
    <x v="2"/>
  </r>
  <r>
    <d v="2014-06-10T00:00:00"/>
    <n v="2221.032162864808"/>
    <n v="1198.6805288690905"/>
    <n v="205.03560603807233"/>
    <n v="3624.7482977719706"/>
    <n v="832"/>
    <n v="119"/>
    <x v="3"/>
    <n v="2"/>
    <x v="2"/>
  </r>
  <r>
    <d v="2014-06-11T00:00:00"/>
    <n v="2211.4496156035652"/>
    <n v="1083.6671169200376"/>
    <n v="205.16693637678242"/>
    <n v="3500.2836689003852"/>
    <n v="833"/>
    <n v="119"/>
    <x v="3"/>
    <n v="2"/>
    <x v="2"/>
  </r>
  <r>
    <d v="2014-06-12T00:00:00"/>
    <n v="2215.3188886484777"/>
    <n v="1226.4841223063131"/>
    <n v="205.15800228747017"/>
    <n v="3646.9610132422608"/>
    <n v="834"/>
    <n v="120"/>
    <x v="3"/>
    <n v="2"/>
    <x v="2"/>
  </r>
  <r>
    <d v="2014-06-13T00:00:00"/>
    <n v="2212.3619819692876"/>
    <n v="1368.7553941441706"/>
    <n v="204.86912201956432"/>
    <n v="3785.9864981330225"/>
    <n v="835"/>
    <n v="120"/>
    <x v="3"/>
    <n v="2"/>
    <x v="2"/>
  </r>
  <r>
    <d v="2014-06-14T00:00:00"/>
    <n v="2207.9098882020007"/>
    <n v="1262.0135626955107"/>
    <n v="204.76916788426811"/>
    <n v="3674.6926187817794"/>
    <n v="836"/>
    <n v="120"/>
    <x v="3"/>
    <n v="2"/>
    <x v="2"/>
  </r>
  <r>
    <d v="2014-06-15T00:00:00"/>
    <n v="2216.0847287641855"/>
    <n v="1266.1016350071027"/>
    <n v="204.83751723277288"/>
    <n v="3687.023881004061"/>
    <n v="837"/>
    <n v="120"/>
    <x v="3"/>
    <n v="2"/>
    <x v="2"/>
  </r>
  <r>
    <d v="2014-06-16T00:00:00"/>
    <n v="2227.6211043719363"/>
    <n v="1160.8239375374289"/>
    <n v="204.95084536959601"/>
    <n v="3593.3958872789617"/>
    <n v="838"/>
    <n v="120"/>
    <x v="3"/>
    <n v="2"/>
    <x v="2"/>
  </r>
  <r>
    <d v="2014-06-17T00:00:00"/>
    <n v="2239.6522124137978"/>
    <n v="1111.3902601137488"/>
    <n v="204.86416895539125"/>
    <n v="3555.9066414829376"/>
    <n v="839"/>
    <n v="120"/>
    <x v="3"/>
    <n v="2"/>
    <x v="2"/>
  </r>
  <r>
    <d v="2014-06-18T00:00:00"/>
    <n v="2250.4395402183609"/>
    <n v="1164.3984349822795"/>
    <n v="204.47510548494216"/>
    <n v="3619.3130806855825"/>
    <n v="840"/>
    <n v="120"/>
    <x v="3"/>
    <n v="2"/>
    <x v="2"/>
  </r>
  <r>
    <d v="2014-06-19T00:00:00"/>
    <n v="2245.290673313606"/>
    <n v="1245.2746875746543"/>
    <n v="204.5940420117314"/>
    <n v="3695.1594028999916"/>
    <n v="841"/>
    <n v="121"/>
    <x v="3"/>
    <n v="2"/>
    <x v="2"/>
  </r>
  <r>
    <d v="2014-06-20T00:00:00"/>
    <n v="2245.1210464335027"/>
    <n v="1144.9295799244928"/>
    <n v="204.29500611801271"/>
    <n v="3594.3456324760082"/>
    <n v="842"/>
    <n v="121"/>
    <x v="3"/>
    <n v="2"/>
    <x v="2"/>
  </r>
  <r>
    <d v="2014-06-21T00:00:00"/>
    <n v="2257.0766316800891"/>
    <n v="1045.7657923883571"/>
    <n v="204.42542427095918"/>
    <n v="3507.2678483394056"/>
    <n v="843"/>
    <n v="121"/>
    <x v="3"/>
    <n v="2"/>
    <x v="2"/>
  </r>
  <r>
    <d v="2014-06-22T00:00:00"/>
    <n v="2265.3966973912534"/>
    <n v="1255.7890019165479"/>
    <n v="204.07608491779183"/>
    <n v="3725.2617842255931"/>
    <n v="844"/>
    <n v="121"/>
    <x v="3"/>
    <n v="2"/>
    <x v="2"/>
  </r>
  <r>
    <d v="2014-06-23T00:00:00"/>
    <n v="2282.2134310729721"/>
    <n v="1096.1663190009235"/>
    <n v="204.2024861833244"/>
    <n v="3582.5822362572198"/>
    <n v="845"/>
    <n v="121"/>
    <x v="3"/>
    <n v="2"/>
    <x v="2"/>
  </r>
  <r>
    <d v="2014-06-24T00:00:00"/>
    <n v="2267.8427644227204"/>
    <n v="818.94855286815095"/>
    <n v="204.53028395469258"/>
    <n v="3291.3216012455637"/>
    <n v="846"/>
    <n v="121"/>
    <x v="3"/>
    <n v="2"/>
    <x v="2"/>
  </r>
  <r>
    <d v="2014-06-25T00:00:00"/>
    <n v="2263.3622332482137"/>
    <n v="1124.4863186967546"/>
    <n v="204.44370326772631"/>
    <n v="3592.2922552126947"/>
    <n v="847"/>
    <n v="121"/>
    <x v="3"/>
    <n v="2"/>
    <x v="2"/>
  </r>
  <r>
    <d v="2014-06-26T00:00:00"/>
    <n v="2265.5634215826976"/>
    <n v="1231.4181960204633"/>
    <n v="204.52348644715295"/>
    <n v="3701.505104050314"/>
    <n v="848"/>
    <n v="122"/>
    <x v="3"/>
    <n v="2"/>
    <x v="2"/>
  </r>
  <r>
    <d v="2014-06-27T00:00:00"/>
    <n v="2286.6400604225764"/>
    <n v="984.91988204405322"/>
    <n v="204.62639681839394"/>
    <n v="3476.1863392850237"/>
    <n v="849"/>
    <n v="122"/>
    <x v="3"/>
    <n v="2"/>
    <x v="2"/>
  </r>
  <r>
    <d v="2014-06-28T00:00:00"/>
    <n v="2289.9708332582318"/>
    <n v="1284.2953343486874"/>
    <n v="204.30687662218577"/>
    <n v="3778.5730442291051"/>
    <n v="850"/>
    <n v="122"/>
    <x v="3"/>
    <n v="2"/>
    <x v="2"/>
  </r>
  <r>
    <d v="2014-06-29T00:00:00"/>
    <n v="2310.7815468969775"/>
    <n v="1168.3561786662426"/>
    <n v="204.59732508963569"/>
    <n v="3683.735050652856"/>
    <n v="851"/>
    <n v="122"/>
    <x v="3"/>
    <n v="2"/>
    <x v="2"/>
  </r>
  <r>
    <d v="2014-06-30T00:00:00"/>
    <n v="2324.0390405997568"/>
    <n v="1176.6286661176268"/>
    <n v="204.8803889683073"/>
    <n v="3705.5480956856909"/>
    <n v="852"/>
    <n v="122"/>
    <x v="3"/>
    <n v="2"/>
    <x v="2"/>
  </r>
  <r>
    <d v="2014-07-01T00:00:00"/>
    <n v="2311.3459095183894"/>
    <n v="1235.0179094276509"/>
    <n v="204.90865473887033"/>
    <n v="3751.2724736849104"/>
    <n v="853"/>
    <n v="122"/>
    <x v="4"/>
    <n v="3"/>
    <x v="2"/>
  </r>
  <r>
    <d v="2014-07-02T00:00:00"/>
    <n v="2317.0320222950722"/>
    <n v="1053.4041625983127"/>
    <n v="204.8391115379377"/>
    <n v="3575.2752964313227"/>
    <n v="854"/>
    <n v="122"/>
    <x v="4"/>
    <n v="3"/>
    <x v="2"/>
  </r>
  <r>
    <d v="2014-07-03T00:00:00"/>
    <n v="2323.4318783669705"/>
    <n v="1197.2401550432514"/>
    <n v="204.68745913278431"/>
    <n v="3725.3594925430061"/>
    <n v="855"/>
    <n v="123"/>
    <x v="4"/>
    <n v="3"/>
    <x v="2"/>
  </r>
  <r>
    <d v="2014-07-04T00:00:00"/>
    <n v="2307.2891227709279"/>
    <n v="1126.4723473297345"/>
    <n v="204.57657131589002"/>
    <n v="3638.3380414165522"/>
    <n v="856"/>
    <n v="123"/>
    <x v="4"/>
    <n v="3"/>
    <x v="2"/>
  </r>
  <r>
    <d v="2014-07-05T00:00:00"/>
    <n v="2304.9607876377363"/>
    <n v="1098.7840485464542"/>
    <n v="204.85858745451347"/>
    <n v="3608.603423638704"/>
    <n v="857"/>
    <n v="123"/>
    <x v="4"/>
    <n v="3"/>
    <x v="2"/>
  </r>
  <r>
    <d v="2014-07-06T00:00:00"/>
    <n v="2307.6976172976788"/>
    <n v="1128.6177278237369"/>
    <n v="204.50379593618348"/>
    <n v="3640.8191410575992"/>
    <n v="858"/>
    <n v="123"/>
    <x v="4"/>
    <n v="3"/>
    <x v="2"/>
  </r>
  <r>
    <d v="2014-07-07T00:00:00"/>
    <n v="2322.7289386645366"/>
    <n v="1137.2050637515217"/>
    <n v="204.12265109992182"/>
    <n v="3664.0566535159801"/>
    <n v="859"/>
    <n v="123"/>
    <x v="4"/>
    <n v="3"/>
    <x v="2"/>
  </r>
  <r>
    <d v="2014-07-08T00:00:00"/>
    <n v="2334.6550408460653"/>
    <n v="1105.5729880574895"/>
    <n v="204.25585130344754"/>
    <n v="3644.4838802070021"/>
    <n v="860"/>
    <n v="123"/>
    <x v="4"/>
    <n v="3"/>
    <x v="2"/>
  </r>
  <r>
    <d v="2014-07-09T00:00:00"/>
    <n v="2318.774937861192"/>
    <n v="1124.9541480185267"/>
    <n v="203.93627608438692"/>
    <n v="3647.6653619641056"/>
    <n v="861"/>
    <n v="123"/>
    <x v="4"/>
    <n v="3"/>
    <x v="2"/>
  </r>
  <r>
    <d v="2014-07-10T00:00:00"/>
    <n v="2327.4522200157398"/>
    <n v="1221.2882003402501"/>
    <n v="203.56495855977832"/>
    <n v="3752.3053789157684"/>
    <n v="862"/>
    <n v="124"/>
    <x v="4"/>
    <n v="3"/>
    <x v="2"/>
  </r>
  <r>
    <d v="2014-07-11T00:00:00"/>
    <n v="2332.5069679403823"/>
    <n v="1026.4362184273059"/>
    <n v="203.51172274014664"/>
    <n v="3562.4549091078347"/>
    <n v="863"/>
    <n v="124"/>
    <x v="4"/>
    <n v="3"/>
    <x v="2"/>
  </r>
  <r>
    <d v="2014-07-12T00:00:00"/>
    <n v="2339.7781718522583"/>
    <n v="1172.1059854901637"/>
    <n v="203.19712822168887"/>
    <n v="3715.0812855641107"/>
    <n v="864"/>
    <n v="124"/>
    <x v="4"/>
    <n v="3"/>
    <x v="2"/>
  </r>
  <r>
    <d v="2014-07-13T00:00:00"/>
    <n v="2365.9505605619647"/>
    <n v="996.52604836737021"/>
    <n v="202.72424908822958"/>
    <n v="3565.2008580175643"/>
    <n v="865"/>
    <n v="124"/>
    <x v="4"/>
    <n v="3"/>
    <x v="2"/>
  </r>
  <r>
    <d v="2014-07-14T00:00:00"/>
    <n v="2363.822404565668"/>
    <n v="1121.5218724690867"/>
    <n v="202.48542610350231"/>
    <n v="3687.8297031382572"/>
    <n v="866"/>
    <n v="124"/>
    <x v="4"/>
    <n v="3"/>
    <x v="2"/>
  </r>
  <r>
    <d v="2014-07-15T00:00:00"/>
    <n v="2372.8920151443272"/>
    <n v="1139.123549739486"/>
    <n v="201.6738106989142"/>
    <n v="3713.6893755827273"/>
    <n v="867"/>
    <n v="124"/>
    <x v="4"/>
    <n v="3"/>
    <x v="2"/>
  </r>
  <r>
    <d v="2014-07-16T00:00:00"/>
    <n v="2389.0047449778094"/>
    <n v="1173.4953556841911"/>
    <n v="201.73839007064257"/>
    <n v="3764.2384907326432"/>
    <n v="868"/>
    <n v="124"/>
    <x v="4"/>
    <n v="3"/>
    <x v="2"/>
  </r>
  <r>
    <d v="2014-07-17T00:00:00"/>
    <n v="2379.125697213186"/>
    <n v="1194.7354493778814"/>
    <n v="200.9086454990493"/>
    <n v="3774.7697920901164"/>
    <n v="869"/>
    <n v="125"/>
    <x v="4"/>
    <n v="3"/>
    <x v="2"/>
  </r>
  <r>
    <d v="2014-07-18T00:00:00"/>
    <n v="2371.6082838945849"/>
    <n v="905.8304788115754"/>
    <n v="200.84022892647891"/>
    <n v="3478.2789916326396"/>
    <n v="870"/>
    <n v="125"/>
    <x v="4"/>
    <n v="3"/>
    <x v="2"/>
  </r>
  <r>
    <d v="2014-07-19T00:00:00"/>
    <n v="2377.0250596159503"/>
    <n v="1229.115757931419"/>
    <n v="200.39930782853307"/>
    <n v="3806.5401253759023"/>
    <n v="871"/>
    <n v="125"/>
    <x v="4"/>
    <n v="3"/>
    <x v="2"/>
  </r>
  <r>
    <d v="2014-07-20T00:00:00"/>
    <n v="2379.5134416177898"/>
    <n v="1236.1867483034307"/>
    <n v="200.56214820947727"/>
    <n v="3816.2623381306976"/>
    <n v="872"/>
    <n v="125"/>
    <x v="4"/>
    <n v="3"/>
    <x v="2"/>
  </r>
  <r>
    <d v="2014-07-21T00:00:00"/>
    <n v="2374.9718114586881"/>
    <n v="1018.4074912294542"/>
    <n v="200.0286815209285"/>
    <n v="3593.4079842090705"/>
    <n v="873"/>
    <n v="125"/>
    <x v="4"/>
    <n v="3"/>
    <x v="2"/>
  </r>
  <r>
    <d v="2014-07-22T00:00:00"/>
    <n v="2363.5472611279947"/>
    <n v="1084.1158529660997"/>
    <n v="200.00156274367822"/>
    <n v="3647.6646768377727"/>
    <n v="874"/>
    <n v="125"/>
    <x v="4"/>
    <n v="3"/>
    <x v="2"/>
  </r>
  <r>
    <d v="2014-07-23T00:00:00"/>
    <n v="2353.7512000979214"/>
    <n v="1104.612769868402"/>
    <n v="199.93909695912876"/>
    <n v="3658.3030669254522"/>
    <n v="875"/>
    <n v="125"/>
    <x v="4"/>
    <n v="3"/>
    <x v="2"/>
  </r>
  <r>
    <d v="2014-07-24T00:00:00"/>
    <n v="2349.8656996921509"/>
    <n v="1115.0344716083705"/>
    <n v="199.61931857179565"/>
    <n v="3664.5194898723171"/>
    <n v="876"/>
    <n v="126"/>
    <x v="4"/>
    <n v="3"/>
    <x v="2"/>
  </r>
  <r>
    <d v="2014-07-25T00:00:00"/>
    <n v="2338.6380648801514"/>
    <n v="1097.2211989152979"/>
    <n v="199.61482845538407"/>
    <n v="3635.4740922508336"/>
    <n v="877"/>
    <n v="126"/>
    <x v="4"/>
    <n v="3"/>
    <x v="2"/>
  </r>
  <r>
    <d v="2014-07-26T00:00:00"/>
    <n v="2325.4915928600376"/>
    <n v="1075.8912248582142"/>
    <n v="199.50272358474967"/>
    <n v="3600.8855413030014"/>
    <n v="878"/>
    <n v="126"/>
    <x v="4"/>
    <n v="3"/>
    <x v="2"/>
  </r>
  <r>
    <d v="2014-07-27T00:00:00"/>
    <n v="2338.0955738469665"/>
    <n v="1155.7525796946006"/>
    <n v="199.52018019578597"/>
    <n v="3693.3683337373532"/>
    <n v="879"/>
    <n v="126"/>
    <x v="4"/>
    <n v="3"/>
    <x v="2"/>
  </r>
  <r>
    <d v="2014-07-28T00:00:00"/>
    <n v="2332.9084913685556"/>
    <n v="1102.4350616766712"/>
    <n v="199.04786414726081"/>
    <n v="3634.391417192488"/>
    <n v="880"/>
    <n v="126"/>
    <x v="4"/>
    <n v="3"/>
    <x v="2"/>
  </r>
  <r>
    <d v="2014-07-29T00:00:00"/>
    <n v="2345.840107024067"/>
    <n v="1255.3671985407314"/>
    <n v="199.40007874926471"/>
    <n v="3800.607384314063"/>
    <n v="881"/>
    <n v="126"/>
    <x v="4"/>
    <n v="3"/>
    <x v="2"/>
  </r>
  <r>
    <d v="2014-07-30T00:00:00"/>
    <n v="2341.8350937289033"/>
    <n v="985.80674623294567"/>
    <n v="199.30932893671675"/>
    <n v="3526.9511688985654"/>
    <n v="882"/>
    <n v="126"/>
    <x v="4"/>
    <n v="3"/>
    <x v="2"/>
  </r>
  <r>
    <d v="2014-07-31T00:00:00"/>
    <n v="2353.4269330304414"/>
    <n v="1184.1328838454606"/>
    <n v="199.54469906768082"/>
    <n v="3737.104515943583"/>
    <n v="883"/>
    <n v="127"/>
    <x v="4"/>
    <n v="3"/>
    <x v="2"/>
  </r>
  <r>
    <d v="2014-08-01T00:00:00"/>
    <n v="2358.6457465160074"/>
    <n v="1108.1652510275803"/>
    <n v="199.30897182379124"/>
    <n v="3666.1199693673789"/>
    <n v="884"/>
    <n v="127"/>
    <x v="5"/>
    <n v="3"/>
    <x v="2"/>
  </r>
  <r>
    <d v="2014-08-02T00:00:00"/>
    <n v="2365.7205896422743"/>
    <n v="1031.9873462739392"/>
    <n v="199.32790495498909"/>
    <n v="3597.0358408712027"/>
    <n v="885"/>
    <n v="127"/>
    <x v="5"/>
    <n v="3"/>
    <x v="2"/>
  </r>
  <r>
    <d v="2014-08-03T00:00:00"/>
    <n v="2375.9195476270115"/>
    <n v="1064.1183094930539"/>
    <n v="199.46220649119672"/>
    <n v="3639.5000636112622"/>
    <n v="886"/>
    <n v="127"/>
    <x v="5"/>
    <n v="3"/>
    <x v="2"/>
  </r>
  <r>
    <d v="2014-08-04T00:00:00"/>
    <n v="2393.7558883954543"/>
    <n v="1130.0532027728054"/>
    <n v="199.09648967636312"/>
    <n v="3722.9055808446228"/>
    <n v="887"/>
    <n v="127"/>
    <x v="5"/>
    <n v="3"/>
    <x v="2"/>
  </r>
  <r>
    <d v="2014-08-05T00:00:00"/>
    <n v="2389.7205779787323"/>
    <n v="861.62049967097278"/>
    <n v="199.53183681816486"/>
    <n v="3450.8729144678696"/>
    <n v="888"/>
    <n v="127"/>
    <x v="5"/>
    <n v="3"/>
    <x v="2"/>
  </r>
  <r>
    <d v="2014-08-06T00:00:00"/>
    <n v="2393.3072436230223"/>
    <n v="1125.2012075453888"/>
    <n v="199.30907455466394"/>
    <n v="3717.8175257230746"/>
    <n v="889"/>
    <n v="127"/>
    <x v="5"/>
    <n v="3"/>
    <x v="2"/>
  </r>
  <r>
    <d v="2014-08-07T00:00:00"/>
    <n v="2381.8675693209489"/>
    <n v="1142.397681052799"/>
    <n v="199.4230937280829"/>
    <n v="3723.6883441018308"/>
    <n v="890"/>
    <n v="128"/>
    <x v="5"/>
    <n v="3"/>
    <x v="2"/>
  </r>
  <r>
    <d v="2014-08-08T00:00:00"/>
    <n v="2369.2907449300378"/>
    <n v="1094.997668046786"/>
    <n v="198.86412126166363"/>
    <n v="3663.1525342384871"/>
    <n v="891"/>
    <n v="128"/>
    <x v="5"/>
    <n v="3"/>
    <x v="2"/>
  </r>
  <r>
    <d v="2014-08-09T00:00:00"/>
    <n v="2382.7245124987221"/>
    <n v="1108.5177635601531"/>
    <n v="198.85893605390186"/>
    <n v="3690.1012121127769"/>
    <n v="892"/>
    <n v="128"/>
    <x v="5"/>
    <n v="3"/>
    <x v="2"/>
  </r>
  <r>
    <d v="2014-08-10T00:00:00"/>
    <n v="2402.785785841183"/>
    <n v="1206.2904919238399"/>
    <n v="198.59161090060769"/>
    <n v="3807.6678886656305"/>
    <n v="893"/>
    <n v="128"/>
    <x v="5"/>
    <n v="3"/>
    <x v="2"/>
  </r>
  <r>
    <d v="2014-08-11T00:00:00"/>
    <n v="2404.3016817967009"/>
    <n v="1122.6517744866223"/>
    <n v="198.98062901844429"/>
    <n v="3725.9340853017675"/>
    <n v="894"/>
    <n v="128"/>
    <x v="5"/>
    <n v="3"/>
    <x v="2"/>
  </r>
  <r>
    <d v="2014-08-12T00:00:00"/>
    <n v="2418.8785057184436"/>
    <n v="1267.0489380708702"/>
    <n v="198.66197618927384"/>
    <n v="3884.5894199785876"/>
    <n v="895"/>
    <n v="128"/>
    <x v="5"/>
    <n v="3"/>
    <x v="2"/>
  </r>
  <r>
    <d v="2014-08-13T00:00:00"/>
    <n v="2415.4283253937283"/>
    <n v="1118.4268486144958"/>
    <n v="198.25431414653806"/>
    <n v="3732.1094881547619"/>
    <n v="896"/>
    <n v="128"/>
    <x v="5"/>
    <n v="3"/>
    <x v="2"/>
  </r>
  <r>
    <d v="2014-08-14T00:00:00"/>
    <n v="2416.7231280731157"/>
    <n v="1156.6097085099314"/>
    <n v="198.26911699865681"/>
    <n v="3771.601953581704"/>
    <n v="897"/>
    <n v="129"/>
    <x v="5"/>
    <n v="3"/>
    <x v="2"/>
  </r>
  <r>
    <d v="2014-08-15T00:00:00"/>
    <n v="2433.5017118403753"/>
    <n v="1234.8416137946415"/>
    <n v="197.9503627547177"/>
    <n v="3866.2936883897346"/>
    <n v="898"/>
    <n v="129"/>
    <x v="5"/>
    <n v="3"/>
    <x v="2"/>
  </r>
  <r>
    <d v="2014-08-16T00:00:00"/>
    <n v="2424.3979973059036"/>
    <n v="1094.6661630223828"/>
    <n v="198.08067729709666"/>
    <n v="3717.1448376253834"/>
    <n v="899"/>
    <n v="129"/>
    <x v="5"/>
    <n v="3"/>
    <x v="2"/>
  </r>
  <r>
    <d v="2014-08-17T00:00:00"/>
    <n v="2450.2565651452378"/>
    <n v="1173.9100496555425"/>
    <n v="197.72379992980646"/>
    <n v="3821.8904147305866"/>
    <n v="900"/>
    <n v="129"/>
    <x v="5"/>
    <n v="3"/>
    <x v="2"/>
  </r>
  <r>
    <d v="2014-08-18T00:00:00"/>
    <n v="2456.5526217289462"/>
    <n v="1482.705911247323"/>
    <n v="198.02164891523623"/>
    <n v="4137.280181891505"/>
    <n v="901"/>
    <n v="129"/>
    <x v="5"/>
    <n v="3"/>
    <x v="2"/>
  </r>
  <r>
    <d v="2014-08-19T00:00:00"/>
    <n v="2458.5747226239932"/>
    <n v="1150.34036330102"/>
    <n v="197.76087529474952"/>
    <n v="3806.6759612197625"/>
    <n v="902"/>
    <n v="129"/>
    <x v="5"/>
    <n v="3"/>
    <x v="2"/>
  </r>
  <r>
    <d v="2014-08-20T00:00:00"/>
    <n v="2447.0718429868557"/>
    <n v="1302.4041576030847"/>
    <n v="197.75384725522082"/>
    <n v="3947.2298478451617"/>
    <n v="903"/>
    <n v="129"/>
    <x v="5"/>
    <n v="3"/>
    <x v="2"/>
  </r>
  <r>
    <d v="2014-08-21T00:00:00"/>
    <n v="2425.9425508592112"/>
    <n v="1102.031830678995"/>
    <n v="197.82163520653393"/>
    <n v="3725.79601674474"/>
    <n v="904"/>
    <n v="130"/>
    <x v="5"/>
    <n v="3"/>
    <x v="2"/>
  </r>
  <r>
    <d v="2014-08-22T00:00:00"/>
    <n v="2426.780275615441"/>
    <n v="1239.4596868177762"/>
    <n v="197.90855545087362"/>
    <n v="3864.1485178840912"/>
    <n v="905"/>
    <n v="130"/>
    <x v="5"/>
    <n v="3"/>
    <x v="2"/>
  </r>
  <r>
    <d v="2014-08-23T00:00:00"/>
    <n v="2404.4613964050614"/>
    <n v="1102.1856958550673"/>
    <n v="197.78568204666342"/>
    <n v="3704.432774306792"/>
    <n v="906"/>
    <n v="130"/>
    <x v="5"/>
    <n v="3"/>
    <x v="2"/>
  </r>
  <r>
    <d v="2014-08-24T00:00:00"/>
    <n v="2400.2412708187003"/>
    <n v="1126.5930810387763"/>
    <n v="198.43570270848858"/>
    <n v="3725.270054565965"/>
    <n v="907"/>
    <n v="130"/>
    <x v="5"/>
    <n v="3"/>
    <x v="2"/>
  </r>
  <r>
    <d v="2014-08-25T00:00:00"/>
    <n v="2415.8960577246139"/>
    <n v="1147.6223310249666"/>
    <n v="197.88321126053319"/>
    <n v="3761.4016000101137"/>
    <n v="908"/>
    <n v="130"/>
    <x v="5"/>
    <n v="3"/>
    <x v="2"/>
  </r>
  <r>
    <d v="2014-08-26T00:00:00"/>
    <n v="2417.6928060997434"/>
    <n v="1012.3514964279509"/>
    <n v="198.09321044853945"/>
    <n v="3628.1375129762341"/>
    <n v="909"/>
    <n v="130"/>
    <x v="5"/>
    <n v="3"/>
    <x v="2"/>
  </r>
  <r>
    <d v="2014-08-27T00:00:00"/>
    <n v="2405.1269019203901"/>
    <n v="1073.4194808994137"/>
    <n v="198.39643931358952"/>
    <n v="3676.9428221333928"/>
    <n v="910"/>
    <n v="130"/>
    <x v="5"/>
    <n v="3"/>
    <x v="2"/>
  </r>
  <r>
    <d v="2014-08-28T00:00:00"/>
    <n v="2408.0461811901487"/>
    <n v="1177.0630664274588"/>
    <n v="198.55099686103645"/>
    <n v="3783.6602444786436"/>
    <n v="911"/>
    <n v="131"/>
    <x v="5"/>
    <n v="3"/>
    <x v="2"/>
  </r>
  <r>
    <d v="2014-08-29T00:00:00"/>
    <n v="2421.0527554714126"/>
    <n v="1076.2938933700852"/>
    <n v="198.31522270568189"/>
    <n v="3695.6618715471795"/>
    <n v="912"/>
    <n v="131"/>
    <x v="5"/>
    <n v="3"/>
    <x v="2"/>
  </r>
  <r>
    <d v="2014-08-30T00:00:00"/>
    <n v="2407.8519040777037"/>
    <n v="991.07864622127602"/>
    <n v="198.62918120466222"/>
    <n v="3597.5597315036416"/>
    <n v="913"/>
    <n v="131"/>
    <x v="5"/>
    <n v="3"/>
    <x v="2"/>
  </r>
  <r>
    <d v="2014-08-31T00:00:00"/>
    <n v="2392.1541859044714"/>
    <n v="1030.0854017233789"/>
    <n v="198.92467763633775"/>
    <n v="3621.1642652641885"/>
    <n v="914"/>
    <n v="131"/>
    <x v="5"/>
    <n v="3"/>
    <x v="2"/>
  </r>
  <r>
    <d v="2014-09-01T00:00:00"/>
    <n v="2388.1809490126288"/>
    <n v="998.60469397779752"/>
    <n v="199.34909670528037"/>
    <n v="3586.1347396957067"/>
    <n v="915"/>
    <n v="131"/>
    <x v="6"/>
    <n v="3"/>
    <x v="2"/>
  </r>
  <r>
    <d v="2014-09-02T00:00:00"/>
    <n v="2390.7549873394264"/>
    <n v="999.42373233272917"/>
    <n v="198.98770442575503"/>
    <n v="3589.1664240979107"/>
    <n v="916"/>
    <n v="131"/>
    <x v="6"/>
    <n v="3"/>
    <x v="2"/>
  </r>
  <r>
    <d v="2014-09-03T00:00:00"/>
    <n v="2393.3238888045189"/>
    <n v="1028.6067248760316"/>
    <n v="198.99808525640526"/>
    <n v="3620.9286989369562"/>
    <n v="917"/>
    <n v="131"/>
    <x v="6"/>
    <n v="3"/>
    <x v="2"/>
  </r>
  <r>
    <d v="2014-09-04T00:00:00"/>
    <n v="2382.0222650809783"/>
    <n v="963.96485359369899"/>
    <n v="199.32711714272153"/>
    <n v="3545.3142358173986"/>
    <n v="918"/>
    <n v="132"/>
    <x v="6"/>
    <n v="3"/>
    <x v="2"/>
  </r>
  <r>
    <d v="2014-09-05T00:00:00"/>
    <n v="2387.01480366141"/>
    <n v="976.59349637103219"/>
    <n v="199.34318849339152"/>
    <n v="3562.9514885258341"/>
    <n v="919"/>
    <n v="132"/>
    <x v="6"/>
    <n v="3"/>
    <x v="2"/>
  </r>
  <r>
    <d v="2014-09-06T00:00:00"/>
    <n v="2382.6500735316135"/>
    <n v="896.74490458095306"/>
    <n v="199.38270465813341"/>
    <n v="3478.7776827706998"/>
    <n v="920"/>
    <n v="132"/>
    <x v="6"/>
    <n v="3"/>
    <x v="2"/>
  </r>
  <r>
    <d v="2014-09-07T00:00:00"/>
    <n v="2376.4463858361596"/>
    <n v="1020.6246723643233"/>
    <n v="199.6159943495353"/>
    <n v="3596.6870525500185"/>
    <n v="921"/>
    <n v="132"/>
    <x v="6"/>
    <n v="3"/>
    <x v="2"/>
  </r>
  <r>
    <d v="2014-09-08T00:00:00"/>
    <n v="2374.1218762087119"/>
    <n v="813.71482358396543"/>
    <n v="199.2380062538393"/>
    <n v="3387.0747060465164"/>
    <n v="922"/>
    <n v="132"/>
    <x v="6"/>
    <n v="3"/>
    <x v="2"/>
  </r>
  <r>
    <d v="2014-09-09T00:00:00"/>
    <n v="2360.6445091632404"/>
    <n v="982.41193307929734"/>
    <n v="199.4160917179648"/>
    <n v="3542.4725339605025"/>
    <n v="923"/>
    <n v="132"/>
    <x v="6"/>
    <n v="3"/>
    <x v="2"/>
  </r>
  <r>
    <d v="2014-09-10T00:00:00"/>
    <n v="2356.0884668807585"/>
    <n v="974.51094158988235"/>
    <n v="199.44208208273994"/>
    <n v="3530.0414905533808"/>
    <n v="924"/>
    <n v="132"/>
    <x v="6"/>
    <n v="3"/>
    <x v="2"/>
  </r>
  <r>
    <d v="2014-09-11T00:00:00"/>
    <n v="2354.5893112869753"/>
    <n v="843.40897899987067"/>
    <n v="199.52549679565368"/>
    <n v="3397.5237870824994"/>
    <n v="925"/>
    <n v="133"/>
    <x v="6"/>
    <n v="3"/>
    <x v="2"/>
  </r>
  <r>
    <d v="2014-09-12T00:00:00"/>
    <n v="2344.2522371343184"/>
    <n v="869.59790904355759"/>
    <n v="198.92927794697988"/>
    <n v="3412.7794241248557"/>
    <n v="926"/>
    <n v="133"/>
    <x v="6"/>
    <n v="3"/>
    <x v="2"/>
  </r>
  <r>
    <d v="2014-09-13T00:00:00"/>
    <n v="2353.8415078020653"/>
    <n v="881.54600901661274"/>
    <n v="198.97444848538984"/>
    <n v="3434.3619653040678"/>
    <n v="927"/>
    <n v="133"/>
    <x v="6"/>
    <n v="3"/>
    <x v="2"/>
  </r>
  <r>
    <d v="2014-09-14T00:00:00"/>
    <n v="2358.6147553483033"/>
    <n v="883.11273252025705"/>
    <n v="199.08949903328568"/>
    <n v="3440.8169869018461"/>
    <n v="928"/>
    <n v="133"/>
    <x v="6"/>
    <n v="3"/>
    <x v="2"/>
  </r>
  <r>
    <d v="2014-09-15T00:00:00"/>
    <n v="2343.610091323882"/>
    <n v="879.26589891477431"/>
    <n v="198.40563133034237"/>
    <n v="3421.2816215689986"/>
    <n v="929"/>
    <n v="133"/>
    <x v="6"/>
    <n v="3"/>
    <x v="2"/>
  </r>
  <r>
    <d v="2014-09-16T00:00:00"/>
    <n v="2322.7631047105647"/>
    <n v="849.43275756681373"/>
    <n v="197.79289267948585"/>
    <n v="3369.9887549568639"/>
    <n v="930"/>
    <n v="133"/>
    <x v="6"/>
    <n v="3"/>
    <x v="2"/>
  </r>
  <r>
    <d v="2014-09-17T00:00:00"/>
    <n v="2320.1994890524456"/>
    <n v="971.8859838882363"/>
    <n v="198.19402998429405"/>
    <n v="3490.279502924976"/>
    <n v="931"/>
    <n v="133"/>
    <x v="6"/>
    <n v="3"/>
    <x v="2"/>
  </r>
  <r>
    <d v="2014-09-18T00:00:00"/>
    <n v="2323.6480894861661"/>
    <n v="1094.9961154971122"/>
    <n v="198.12234938057259"/>
    <n v="3616.7665543638514"/>
    <n v="932"/>
    <n v="134"/>
    <x v="6"/>
    <n v="3"/>
    <x v="2"/>
  </r>
  <r>
    <d v="2014-09-19T00:00:00"/>
    <n v="2324.1490848119397"/>
    <n v="905.21950463106111"/>
    <n v="197.80894385959411"/>
    <n v="3427.1775333025948"/>
    <n v="933"/>
    <n v="134"/>
    <x v="6"/>
    <n v="3"/>
    <x v="2"/>
  </r>
  <r>
    <d v="2014-09-20T00:00:00"/>
    <n v="2324.436423170082"/>
    <n v="878.93178012219187"/>
    <n v="197.71087433635103"/>
    <n v="3401.0790776286249"/>
    <n v="934"/>
    <n v="134"/>
    <x v="6"/>
    <n v="3"/>
    <x v="2"/>
  </r>
  <r>
    <d v="2014-09-21T00:00:00"/>
    <n v="2330.0516985631934"/>
    <n v="960.8325645210507"/>
    <n v="197.88062007356979"/>
    <n v="3488.764883157814"/>
    <n v="935"/>
    <n v="134"/>
    <x v="6"/>
    <n v="3"/>
    <x v="2"/>
  </r>
  <r>
    <d v="2014-09-22T00:00:00"/>
    <n v="2337.9367877830068"/>
    <n v="926.54451046222118"/>
    <n v="197.59078919991887"/>
    <n v="3462.0720874451472"/>
    <n v="936"/>
    <n v="134"/>
    <x v="6"/>
    <n v="3"/>
    <x v="2"/>
  </r>
  <r>
    <d v="2014-09-23T00:00:00"/>
    <n v="2342.6723379271275"/>
    <n v="838.77571319880644"/>
    <n v="197.32907649967842"/>
    <n v="3378.7771276256126"/>
    <n v="937"/>
    <n v="134"/>
    <x v="6"/>
    <n v="3"/>
    <x v="2"/>
  </r>
  <r>
    <d v="2014-09-24T00:00:00"/>
    <n v="2343.6201802341579"/>
    <n v="889.06902778927076"/>
    <n v="197.4072612097425"/>
    <n v="3430.0964692331713"/>
    <n v="938"/>
    <n v="134"/>
    <x v="6"/>
    <n v="3"/>
    <x v="2"/>
  </r>
  <r>
    <d v="2014-09-25T00:00:00"/>
    <n v="2344.8960036185181"/>
    <n v="826.34980802318432"/>
    <n v="197.63605818982717"/>
    <n v="3368.8818698315295"/>
    <n v="939"/>
    <n v="135"/>
    <x v="6"/>
    <n v="3"/>
    <x v="2"/>
  </r>
  <r>
    <d v="2014-09-26T00:00:00"/>
    <n v="2336.0648928503374"/>
    <n v="961.24961921671297"/>
    <n v="197.46197657917884"/>
    <n v="3494.7764886462296"/>
    <n v="940"/>
    <n v="135"/>
    <x v="6"/>
    <n v="3"/>
    <x v="2"/>
  </r>
  <r>
    <d v="2014-09-27T00:00:00"/>
    <n v="2327.4022445455448"/>
    <n v="1055.8415894495192"/>
    <n v="197.35239946215248"/>
    <n v="3580.5962334572164"/>
    <n v="941"/>
    <n v="135"/>
    <x v="6"/>
    <n v="3"/>
    <x v="2"/>
  </r>
  <r>
    <d v="2014-09-28T00:00:00"/>
    <n v="2314.9581252120825"/>
    <n v="1088.8584164717718"/>
    <n v="197.55217515669591"/>
    <n v="3601.36871684055"/>
    <n v="942"/>
    <n v="135"/>
    <x v="6"/>
    <n v="3"/>
    <x v="2"/>
  </r>
  <r>
    <d v="2014-09-29T00:00:00"/>
    <n v="2307.8681120036208"/>
    <n v="854.32641727798693"/>
    <n v="197.29345662168362"/>
    <n v="3359.4879859032912"/>
    <n v="943"/>
    <n v="135"/>
    <x v="6"/>
    <n v="3"/>
    <x v="2"/>
  </r>
  <r>
    <d v="2014-09-30T00:00:00"/>
    <n v="2304.9066629435019"/>
    <n v="1110.651288456568"/>
    <n v="197.54691132060611"/>
    <n v="3613.1048627206765"/>
    <n v="944"/>
    <n v="135"/>
    <x v="6"/>
    <n v="3"/>
    <x v="2"/>
  </r>
  <r>
    <d v="2014-10-01T00:00:00"/>
    <n v="2295.2654686398732"/>
    <n v="964.7959969785702"/>
    <n v="197.5761897619193"/>
    <n v="3457.637655380363"/>
    <n v="945"/>
    <n v="135"/>
    <x v="7"/>
    <n v="4"/>
    <x v="2"/>
  </r>
  <r>
    <d v="2014-10-02T00:00:00"/>
    <n v="2259.1587115408402"/>
    <n v="1197.9330652981566"/>
    <n v="196.86763463435591"/>
    <n v="3653.9594114733527"/>
    <n v="946"/>
    <n v="136"/>
    <x v="7"/>
    <n v="4"/>
    <x v="2"/>
  </r>
  <r>
    <d v="2014-10-03T00:00:00"/>
    <n v="2248.9790595077111"/>
    <n v="895.08257680882468"/>
    <n v="197.05939426282839"/>
    <n v="3341.1210305793643"/>
    <n v="947"/>
    <n v="136"/>
    <x v="7"/>
    <n v="4"/>
    <x v="2"/>
  </r>
  <r>
    <d v="2014-10-04T00:00:00"/>
    <n v="2249.1908092722556"/>
    <n v="1121.5222049978577"/>
    <n v="196.7012745055309"/>
    <n v="3567.4142887756443"/>
    <n v="948"/>
    <n v="136"/>
    <x v="7"/>
    <n v="4"/>
    <x v="2"/>
  </r>
  <r>
    <d v="2014-10-05T00:00:00"/>
    <n v="2255.1370292741203"/>
    <n v="965.76314026495845"/>
    <n v="196.6207583470397"/>
    <n v="3417.5209278861184"/>
    <n v="949"/>
    <n v="136"/>
    <x v="7"/>
    <n v="4"/>
    <x v="2"/>
  </r>
  <r>
    <d v="2014-10-06T00:00:00"/>
    <n v="2258.1578863819395"/>
    <n v="1084.4669501829694"/>
    <n v="196.8125230922501"/>
    <n v="3539.437359657159"/>
    <n v="950"/>
    <n v="136"/>
    <x v="7"/>
    <n v="4"/>
    <x v="2"/>
  </r>
  <r>
    <d v="2014-10-07T00:00:00"/>
    <n v="2276.3721368751594"/>
    <n v="1209.6052119356796"/>
    <n v="196.60419111710769"/>
    <n v="3682.5815399279468"/>
    <n v="951"/>
    <n v="136"/>
    <x v="7"/>
    <n v="4"/>
    <x v="2"/>
  </r>
  <r>
    <d v="2014-10-08T00:00:00"/>
    <n v="2275.2699091956611"/>
    <n v="983.50852844613655"/>
    <n v="196.27043528110656"/>
    <n v="3455.0488729229041"/>
    <n v="952"/>
    <n v="136"/>
    <x v="7"/>
    <n v="4"/>
    <x v="2"/>
  </r>
  <r>
    <d v="2014-10-09T00:00:00"/>
    <n v="2278.0395806137908"/>
    <n v="1118.0926678957112"/>
    <n v="196.0703970517595"/>
    <n v="3592.2026455612613"/>
    <n v="953"/>
    <n v="137"/>
    <x v="7"/>
    <n v="4"/>
    <x v="2"/>
  </r>
  <r>
    <d v="2014-10-10T00:00:00"/>
    <n v="2270.721816869489"/>
    <n v="938.35318107145326"/>
    <n v="195.98277021758651"/>
    <n v="3405.0577681585287"/>
    <n v="954"/>
    <n v="137"/>
    <x v="7"/>
    <n v="4"/>
    <x v="2"/>
  </r>
  <r>
    <d v="2014-10-11T00:00:00"/>
    <n v="2299.218284296272"/>
    <n v="959.32977283371986"/>
    <n v="195.54977105650642"/>
    <n v="3454.0978281864982"/>
    <n v="955"/>
    <n v="137"/>
    <x v="7"/>
    <n v="4"/>
    <x v="2"/>
  </r>
  <r>
    <d v="2014-10-12T00:00:00"/>
    <n v="2286.9343666045261"/>
    <n v="1010.2274771564283"/>
    <n v="195.35183394848161"/>
    <n v="3492.5136777094363"/>
    <n v="956"/>
    <n v="137"/>
    <x v="7"/>
    <n v="4"/>
    <x v="2"/>
  </r>
  <r>
    <d v="2014-10-13T00:00:00"/>
    <n v="2284.7995434807917"/>
    <n v="1077.4842062688913"/>
    <n v="195.27225340122843"/>
    <n v="3557.5560031509112"/>
    <n v="957"/>
    <n v="137"/>
    <x v="7"/>
    <n v="4"/>
    <x v="2"/>
  </r>
  <r>
    <d v="2014-10-14T00:00:00"/>
    <n v="2274.7159078297436"/>
    <n v="1024.3655060815197"/>
    <n v="194.76041805197735"/>
    <n v="3493.841831963241"/>
    <n v="958"/>
    <n v="137"/>
    <x v="7"/>
    <n v="4"/>
    <x v="2"/>
  </r>
  <r>
    <d v="2014-10-15T00:00:00"/>
    <n v="2281.3155158621507"/>
    <n v="977.93412508834354"/>
    <n v="194.87573680678992"/>
    <n v="3454.1253777572842"/>
    <n v="959"/>
    <n v="137"/>
    <x v="7"/>
    <n v="4"/>
    <x v="2"/>
  </r>
  <r>
    <d v="2014-10-16T00:00:00"/>
    <n v="2271.9388983443732"/>
    <n v="1081.911540411003"/>
    <n v="194.52710745258213"/>
    <n v="3548.3775462079584"/>
    <n v="960"/>
    <n v="138"/>
    <x v="7"/>
    <n v="4"/>
    <x v="2"/>
  </r>
  <r>
    <d v="2014-10-17T00:00:00"/>
    <n v="2276.8752767310029"/>
    <n v="1101.7908896481929"/>
    <n v="194.34011144588672"/>
    <n v="3573.0062778250822"/>
    <n v="961"/>
    <n v="138"/>
    <x v="7"/>
    <n v="4"/>
    <x v="2"/>
  </r>
  <r>
    <d v="2014-10-18T00:00:00"/>
    <n v="2288.1155485542463"/>
    <n v="1042.7255745787609"/>
    <n v="194.12685643494237"/>
    <n v="3524.9679795679499"/>
    <n v="962"/>
    <n v="138"/>
    <x v="7"/>
    <n v="4"/>
    <x v="2"/>
  </r>
  <r>
    <d v="2014-10-19T00:00:00"/>
    <n v="2301.1050535226868"/>
    <n v="924.13274155262957"/>
    <n v="193.75637600624566"/>
    <n v="3418.9941710815619"/>
    <n v="963"/>
    <n v="138"/>
    <x v="7"/>
    <n v="4"/>
    <x v="2"/>
  </r>
  <r>
    <d v="2014-10-20T00:00:00"/>
    <n v="2300.825906891348"/>
    <n v="1038.3561941372227"/>
    <n v="193.7083743393203"/>
    <n v="3532.8904753678912"/>
    <n v="964"/>
    <n v="138"/>
    <x v="7"/>
    <n v="4"/>
    <x v="2"/>
  </r>
  <r>
    <d v="2014-10-21T00:00:00"/>
    <n v="2295.7777185592718"/>
    <n v="1010.0229769776943"/>
    <n v="194.12671114930822"/>
    <n v="3499.9274066862745"/>
    <n v="965"/>
    <n v="138"/>
    <x v="7"/>
    <n v="4"/>
    <x v="2"/>
  </r>
  <r>
    <d v="2014-10-22T00:00:00"/>
    <n v="2306.1655291853776"/>
    <n v="1061.6506485038087"/>
    <n v="193.43174531654512"/>
    <n v="3561.2479230057315"/>
    <n v="966"/>
    <n v="138"/>
    <x v="7"/>
    <n v="4"/>
    <x v="2"/>
  </r>
  <r>
    <d v="2014-10-23T00:00:00"/>
    <n v="2316.0310058411205"/>
    <n v="1004.034006847401"/>
    <n v="193.31443786161256"/>
    <n v="3513.3794505501342"/>
    <n v="967"/>
    <n v="139"/>
    <x v="7"/>
    <n v="4"/>
    <x v="2"/>
  </r>
  <r>
    <d v="2014-10-24T00:00:00"/>
    <n v="2323.6058083408789"/>
    <n v="1032.5873249272395"/>
    <n v="193.31117987639439"/>
    <n v="3549.5043131445127"/>
    <n v="968"/>
    <n v="139"/>
    <x v="7"/>
    <n v="4"/>
    <x v="2"/>
  </r>
  <r>
    <d v="2014-10-25T00:00:00"/>
    <n v="2316.3932052924774"/>
    <n v="933.58516654276536"/>
    <n v="193.35698511098235"/>
    <n v="3443.3353569462251"/>
    <n v="969"/>
    <n v="139"/>
    <x v="7"/>
    <n v="4"/>
    <x v="2"/>
  </r>
  <r>
    <d v="2014-10-26T00:00:00"/>
    <n v="2295.1485726350675"/>
    <n v="1148.0623214682369"/>
    <n v="193.30177455319244"/>
    <n v="3636.5126686564968"/>
    <n v="970"/>
    <n v="139"/>
    <x v="7"/>
    <n v="4"/>
    <x v="2"/>
  </r>
  <r>
    <d v="2014-10-27T00:00:00"/>
    <n v="2297.5670017118796"/>
    <n v="979.68974387972958"/>
    <n v="193.19196216586471"/>
    <n v="3470.448707757474"/>
    <n v="971"/>
    <n v="139"/>
    <x v="7"/>
    <n v="4"/>
    <x v="2"/>
  </r>
  <r>
    <d v="2014-10-28T00:00:00"/>
    <n v="2304.8802841870497"/>
    <n v="1144.3028202637402"/>
    <n v="193.10369657281586"/>
    <n v="3642.2868010236057"/>
    <n v="972"/>
    <n v="139"/>
    <x v="7"/>
    <n v="4"/>
    <x v="2"/>
  </r>
  <r>
    <d v="2014-10-29T00:00:00"/>
    <n v="2318.7712168131479"/>
    <n v="1142.9384172084758"/>
    <n v="193.28732703017889"/>
    <n v="3654.9969610518028"/>
    <n v="973"/>
    <n v="139"/>
    <x v="7"/>
    <n v="4"/>
    <x v="2"/>
  </r>
  <r>
    <d v="2014-10-30T00:00:00"/>
    <n v="2301.8333829608478"/>
    <n v="1207.5768111453815"/>
    <n v="193.28897281255834"/>
    <n v="3702.6991669187873"/>
    <n v="974"/>
    <n v="140"/>
    <x v="7"/>
    <n v="4"/>
    <x v="2"/>
  </r>
  <r>
    <d v="2014-10-31T00:00:00"/>
    <n v="2299.1986814780735"/>
    <n v="1055.5902405403599"/>
    <n v="193.1042971052436"/>
    <n v="3547.8932191236768"/>
    <n v="975"/>
    <n v="140"/>
    <x v="7"/>
    <n v="4"/>
    <x v="2"/>
  </r>
  <r>
    <d v="2014-11-01T00:00:00"/>
    <n v="2289.2936525578111"/>
    <n v="1278.4212442411711"/>
    <n v="193.17130446157924"/>
    <n v="3760.8862012605618"/>
    <n v="976"/>
    <n v="140"/>
    <x v="8"/>
    <n v="4"/>
    <x v="2"/>
  </r>
  <r>
    <d v="2014-11-02T00:00:00"/>
    <n v="2293.317308761164"/>
    <n v="1084.406377474676"/>
    <n v="193.03762022498344"/>
    <n v="3570.7613064608236"/>
    <n v="977"/>
    <n v="140"/>
    <x v="8"/>
    <n v="4"/>
    <x v="2"/>
  </r>
  <r>
    <d v="2014-11-03T00:00:00"/>
    <n v="2313.1537590248008"/>
    <n v="1164.6790157233668"/>
    <n v="192.8802752932404"/>
    <n v="3670.7130500414078"/>
    <n v="978"/>
    <n v="140"/>
    <x v="8"/>
    <n v="4"/>
    <x v="2"/>
  </r>
  <r>
    <d v="2014-11-04T00:00:00"/>
    <n v="2334.008806929709"/>
    <n v="1019.8955262274128"/>
    <n v="193.02819436706488"/>
    <n v="3546.9325275241868"/>
    <n v="979"/>
    <n v="140"/>
    <x v="8"/>
    <n v="4"/>
    <x v="2"/>
  </r>
  <r>
    <d v="2014-11-05T00:00:00"/>
    <n v="2309.6602917232094"/>
    <n v="1136.738399860915"/>
    <n v="193.27668236569579"/>
    <n v="3639.6753739498199"/>
    <n v="980"/>
    <n v="140"/>
    <x v="8"/>
    <n v="4"/>
    <x v="2"/>
  </r>
  <r>
    <d v="2014-11-06T00:00:00"/>
    <n v="2320.1738008536586"/>
    <n v="1185.7743781663407"/>
    <n v="193.16764644697756"/>
    <n v="3699.1158254669767"/>
    <n v="981"/>
    <n v="141"/>
    <x v="8"/>
    <n v="4"/>
    <x v="2"/>
  </r>
  <r>
    <d v="2014-11-07T00:00:00"/>
    <n v="2314.6349407787243"/>
    <n v="885.13168229624034"/>
    <n v="192.89790559595318"/>
    <n v="3392.6645286709177"/>
    <n v="982"/>
    <n v="141"/>
    <x v="8"/>
    <n v="4"/>
    <x v="2"/>
  </r>
  <r>
    <d v="2014-11-08T00:00:00"/>
    <n v="2329.0981201018503"/>
    <n v="1208.2951663433273"/>
    <n v="192.87328897873149"/>
    <n v="3730.2665754239092"/>
    <n v="983"/>
    <n v="141"/>
    <x v="8"/>
    <n v="4"/>
    <x v="2"/>
  </r>
  <r>
    <d v="2014-11-09T00:00:00"/>
    <n v="2337.4019218724784"/>
    <n v="941.46599183609464"/>
    <n v="192.95603809169742"/>
    <n v="3471.8239518002702"/>
    <n v="984"/>
    <n v="141"/>
    <x v="8"/>
    <n v="4"/>
    <x v="2"/>
  </r>
  <r>
    <d v="2014-11-10T00:00:00"/>
    <n v="2331.4557383527685"/>
    <n v="1058.1954860646738"/>
    <n v="192.78602069186931"/>
    <n v="3582.4372451093118"/>
    <n v="985"/>
    <n v="141"/>
    <x v="8"/>
    <n v="4"/>
    <x v="2"/>
  </r>
  <r>
    <d v="2014-11-11T00:00:00"/>
    <n v="2332.8302386757623"/>
    <n v="1077.2261610272219"/>
    <n v="192.65907493338293"/>
    <n v="3602.7154746363667"/>
    <n v="986"/>
    <n v="141"/>
    <x v="8"/>
    <n v="4"/>
    <x v="2"/>
  </r>
  <r>
    <d v="2014-11-12T00:00:00"/>
    <n v="2333.6214848973937"/>
    <n v="1044.6528784346406"/>
    <n v="192.63865307078001"/>
    <n v="3570.9130164028143"/>
    <n v="987"/>
    <n v="141"/>
    <x v="8"/>
    <n v="4"/>
    <x v="2"/>
  </r>
  <r>
    <d v="2014-11-13T00:00:00"/>
    <n v="2351.5742770816423"/>
    <n v="878.79886601909732"/>
    <n v="192.57816775141566"/>
    <n v="3422.9513108521551"/>
    <n v="988"/>
    <n v="142"/>
    <x v="8"/>
    <n v="4"/>
    <x v="2"/>
  </r>
  <r>
    <d v="2014-11-14T00:00:00"/>
    <n v="2365.6421378941168"/>
    <n v="1052.9093299549918"/>
    <n v="193.12139478102122"/>
    <n v="3611.6728626301297"/>
    <n v="989"/>
    <n v="142"/>
    <x v="8"/>
    <n v="4"/>
    <x v="2"/>
  </r>
  <r>
    <d v="2014-11-15T00:00:00"/>
    <n v="2366.8640596435775"/>
    <n v="998.38230761423233"/>
    <n v="192.63347756458967"/>
    <n v="3557.8798448223993"/>
    <n v="990"/>
    <n v="142"/>
    <x v="8"/>
    <n v="4"/>
    <x v="2"/>
  </r>
  <r>
    <d v="2014-11-16T00:00:00"/>
    <n v="2397.7724544160837"/>
    <n v="950.23499864372798"/>
    <n v="192.64439280685687"/>
    <n v="3540.6518458666687"/>
    <n v="991"/>
    <n v="142"/>
    <x v="8"/>
    <n v="4"/>
    <x v="2"/>
  </r>
  <r>
    <d v="2014-11-17T00:00:00"/>
    <n v="2385.4066568344992"/>
    <n v="1113.9003333748954"/>
    <n v="192.49983355718109"/>
    <n v="3691.8068237665757"/>
    <n v="992"/>
    <n v="142"/>
    <x v="8"/>
    <n v="4"/>
    <x v="2"/>
  </r>
  <r>
    <d v="2014-11-18T00:00:00"/>
    <n v="2365.8551149608993"/>
    <n v="942.60164704943395"/>
    <n v="192.45149205113748"/>
    <n v="3500.9082540614709"/>
    <n v="993"/>
    <n v="142"/>
    <x v="8"/>
    <n v="4"/>
    <x v="2"/>
  </r>
  <r>
    <d v="2014-11-19T00:00:00"/>
    <n v="2358.1785241898315"/>
    <n v="978.66954773367354"/>
    <n v="192.6363685734008"/>
    <n v="3529.4844404969058"/>
    <n v="994"/>
    <n v="142"/>
    <x v="8"/>
    <n v="4"/>
    <x v="2"/>
  </r>
  <r>
    <d v="2014-11-20T00:00:00"/>
    <n v="2377.7479946025705"/>
    <n v="943.35256002349513"/>
    <n v="192.66005371014919"/>
    <n v="3513.7606083362148"/>
    <n v="995"/>
    <n v="143"/>
    <x v="8"/>
    <n v="4"/>
    <x v="2"/>
  </r>
  <r>
    <d v="2014-11-21T00:00:00"/>
    <n v="2370.4842954395135"/>
    <n v="925.33728989036047"/>
    <n v="192.6154199054219"/>
    <n v="3488.4370052352956"/>
    <n v="996"/>
    <n v="143"/>
    <x v="8"/>
    <n v="4"/>
    <x v="2"/>
  </r>
  <r>
    <d v="2014-11-22T00:00:00"/>
    <n v="2368.750589977245"/>
    <n v="904.42825710396551"/>
    <n v="192.5550884633023"/>
    <n v="3465.7339355445129"/>
    <n v="997"/>
    <n v="143"/>
    <x v="8"/>
    <n v="4"/>
    <x v="2"/>
  </r>
  <r>
    <d v="2014-11-23T00:00:00"/>
    <n v="2378.2291556925329"/>
    <n v="878.10556251077992"/>
    <n v="192.69420447697465"/>
    <n v="3449.0289226802879"/>
    <n v="998"/>
    <n v="143"/>
    <x v="8"/>
    <n v="4"/>
    <x v="2"/>
  </r>
  <r>
    <d v="2014-11-24T00:00:00"/>
    <n v="2385.8972973817845"/>
    <n v="949.89678382557167"/>
    <n v="192.99992327549535"/>
    <n v="3528.7940044828515"/>
    <n v="999"/>
    <n v="143"/>
    <x v="8"/>
    <n v="4"/>
    <x v="2"/>
  </r>
  <r>
    <d v="2014-11-25T00:00:00"/>
    <n v="2377.3285349688322"/>
    <n v="893.48445581074259"/>
    <n v="192.56847942679107"/>
    <n v="3463.3814702063655"/>
    <n v="1000"/>
    <n v="143"/>
    <x v="8"/>
    <n v="4"/>
    <x v="2"/>
  </r>
  <r>
    <d v="2014-11-26T00:00:00"/>
    <n v="2354.0479839527834"/>
    <n v="772.26781964822931"/>
    <n v="193.55159509117482"/>
    <n v="3319.8673986921876"/>
    <n v="1001"/>
    <n v="143"/>
    <x v="8"/>
    <n v="4"/>
    <x v="2"/>
  </r>
  <r>
    <d v="2014-11-27T00:00:00"/>
    <n v="2351.7076934244169"/>
    <n v="1100.7700779212853"/>
    <n v="193.06573157922435"/>
    <n v="3645.5435029249265"/>
    <n v="1002"/>
    <n v="144"/>
    <x v="8"/>
    <n v="4"/>
    <x v="2"/>
  </r>
  <r>
    <d v="2014-11-28T00:00:00"/>
    <n v="2371.5446334599701"/>
    <n v="824.54369083507845"/>
    <n v="193.30893905206165"/>
    <n v="3389.3972633471103"/>
    <n v="1003"/>
    <n v="144"/>
    <x v="8"/>
    <n v="4"/>
    <x v="2"/>
  </r>
  <r>
    <d v="2014-11-29T00:00:00"/>
    <n v="2374.3191035954519"/>
    <n v="895.30034610871883"/>
    <n v="193.19216449514406"/>
    <n v="3462.8116141993146"/>
    <n v="1004"/>
    <n v="144"/>
    <x v="8"/>
    <n v="4"/>
    <x v="2"/>
  </r>
  <r>
    <d v="2014-11-30T00:00:00"/>
    <n v="2395.6103201333581"/>
    <n v="767.92632445195477"/>
    <n v="193.38726197533845"/>
    <n v="3356.9239065606512"/>
    <n v="1005"/>
    <n v="144"/>
    <x v="8"/>
    <n v="4"/>
    <x v="2"/>
  </r>
  <r>
    <d v="2014-12-01T00:00:00"/>
    <n v="2400.4187000669358"/>
    <n v="994.16529042206537"/>
    <n v="194.00248496987749"/>
    <n v="3588.5864754588788"/>
    <n v="1006"/>
    <n v="144"/>
    <x v="9"/>
    <n v="4"/>
    <x v="2"/>
  </r>
  <r>
    <d v="2014-12-02T00:00:00"/>
    <n v="2397.6581247036834"/>
    <n v="886.2481977233532"/>
    <n v="193.98013618350893"/>
    <n v="3477.8864586105456"/>
    <n v="1007"/>
    <n v="144"/>
    <x v="9"/>
    <n v="4"/>
    <x v="2"/>
  </r>
  <r>
    <d v="2014-12-03T00:00:00"/>
    <n v="2389.1560057413935"/>
    <n v="919.99146180303455"/>
    <n v="193.97968394181441"/>
    <n v="3503.1271514862424"/>
    <n v="1008"/>
    <n v="144"/>
    <x v="9"/>
    <n v="4"/>
    <x v="2"/>
  </r>
  <r>
    <d v="2014-12-04T00:00:00"/>
    <n v="2383.8207286831757"/>
    <n v="803.36410601692489"/>
    <n v="193.95971875231029"/>
    <n v="3381.1445534524109"/>
    <n v="1009"/>
    <n v="145"/>
    <x v="9"/>
    <n v="4"/>
    <x v="2"/>
  </r>
  <r>
    <d v="2014-12-05T00:00:00"/>
    <n v="2388.7749612786729"/>
    <n v="966.77847616882502"/>
    <n v="194.65480763699742"/>
    <n v="3550.208245084495"/>
    <n v="1010"/>
    <n v="145"/>
    <x v="9"/>
    <n v="4"/>
    <x v="2"/>
  </r>
  <r>
    <d v="2014-12-06T00:00:00"/>
    <n v="2385.290015802675"/>
    <n v="931.1407182123462"/>
    <n v="194.36144289827789"/>
    <n v="3510.792176913299"/>
    <n v="1011"/>
    <n v="145"/>
    <x v="9"/>
    <n v="4"/>
    <x v="2"/>
  </r>
  <r>
    <d v="2014-12-07T00:00:00"/>
    <n v="2392.3140235828755"/>
    <n v="859.08969459628167"/>
    <n v="194.03543527068024"/>
    <n v="3445.4391534498377"/>
    <n v="1012"/>
    <n v="145"/>
    <x v="9"/>
    <n v="4"/>
    <x v="2"/>
  </r>
  <r>
    <d v="2014-12-08T00:00:00"/>
    <n v="2403.8164604711646"/>
    <n v="963.26730682367202"/>
    <n v="194.66136000204256"/>
    <n v="3561.7451272968792"/>
    <n v="1013"/>
    <n v="145"/>
    <x v="9"/>
    <n v="4"/>
    <x v="2"/>
  </r>
  <r>
    <d v="2014-12-09T00:00:00"/>
    <n v="2408.3541677059347"/>
    <n v="896.67604424855881"/>
    <n v="194.26607107603985"/>
    <n v="3499.2962830305332"/>
    <n v="1014"/>
    <n v="145"/>
    <x v="9"/>
    <n v="4"/>
    <x v="2"/>
  </r>
  <r>
    <d v="2014-12-10T00:00:00"/>
    <n v="2382.4649038301786"/>
    <n v="1034.4163729484897"/>
    <n v="194.34955897338901"/>
    <n v="3611.2308357520574"/>
    <n v="1015"/>
    <n v="145"/>
    <x v="9"/>
    <n v="4"/>
    <x v="2"/>
  </r>
  <r>
    <d v="2014-12-11T00:00:00"/>
    <n v="2381.8912303728148"/>
    <n v="821.69324378776037"/>
    <n v="194.36648705200142"/>
    <n v="3397.9509612125767"/>
    <n v="1016"/>
    <n v="146"/>
    <x v="9"/>
    <n v="4"/>
    <x v="2"/>
  </r>
  <r>
    <d v="2014-12-12T00:00:00"/>
    <n v="2394.3795310208175"/>
    <n v="1163.1320461150167"/>
    <n v="194.64131134518988"/>
    <n v="3752.1528884810241"/>
    <n v="1017"/>
    <n v="146"/>
    <x v="9"/>
    <n v="4"/>
    <x v="2"/>
  </r>
  <r>
    <d v="2014-12-13T00:00:00"/>
    <n v="2395.801284516398"/>
    <n v="1062.2061943579674"/>
    <n v="194.30791105038395"/>
    <n v="3652.3153899247495"/>
    <n v="1018"/>
    <n v="146"/>
    <x v="9"/>
    <n v="4"/>
    <x v="2"/>
  </r>
  <r>
    <d v="2014-12-14T00:00:00"/>
    <n v="2395.1288032778912"/>
    <n v="1139.0444694003938"/>
    <n v="194.56280756601512"/>
    <n v="3728.7360802443"/>
    <n v="1019"/>
    <n v="146"/>
    <x v="9"/>
    <n v="4"/>
    <x v="2"/>
  </r>
  <r>
    <d v="2014-12-15T00:00:00"/>
    <n v="2393.2076867686574"/>
    <n v="1110.4362754757569"/>
    <n v="194.66532753486109"/>
    <n v="3698.3092897792753"/>
    <n v="1020"/>
    <n v="146"/>
    <x v="9"/>
    <n v="4"/>
    <x v="2"/>
  </r>
  <r>
    <d v="2014-12-16T00:00:00"/>
    <n v="2373.1921817827547"/>
    <n v="1138.5420539468887"/>
    <n v="194.46864648357507"/>
    <n v="3706.2028822132183"/>
    <n v="1021"/>
    <n v="146"/>
    <x v="9"/>
    <n v="4"/>
    <x v="2"/>
  </r>
  <r>
    <d v="2014-12-17T00:00:00"/>
    <n v="2382.2147525126002"/>
    <n v="1089.6612653405368"/>
    <n v="194.68653880921036"/>
    <n v="3666.5625566623476"/>
    <n v="1022"/>
    <n v="146"/>
    <x v="9"/>
    <n v="4"/>
    <x v="2"/>
  </r>
  <r>
    <d v="2014-12-18T00:00:00"/>
    <n v="2397.9174327004844"/>
    <n v="1043.0770485268954"/>
    <n v="195.11562149612891"/>
    <n v="3636.1101027235086"/>
    <n v="1023"/>
    <n v="147"/>
    <x v="9"/>
    <n v="4"/>
    <x v="2"/>
  </r>
  <r>
    <d v="2014-12-19T00:00:00"/>
    <n v="2400.4554246006751"/>
    <n v="1164.9518476907479"/>
    <n v="194.65401396535214"/>
    <n v="3760.061286256775"/>
    <n v="1024"/>
    <n v="147"/>
    <x v="9"/>
    <n v="4"/>
    <x v="2"/>
  </r>
  <r>
    <d v="2014-12-20T00:00:00"/>
    <n v="2415.6212188056629"/>
    <n v="1170.8201352187659"/>
    <n v="194.83864304027372"/>
    <n v="3781.2799970647025"/>
    <n v="1025"/>
    <n v="147"/>
    <x v="9"/>
    <n v="4"/>
    <x v="2"/>
  </r>
  <r>
    <d v="2014-12-21T00:00:00"/>
    <n v="2409.6284817260821"/>
    <n v="1116.0148812598898"/>
    <n v="194.55628673878695"/>
    <n v="3720.1996497247592"/>
    <n v="1026"/>
    <n v="147"/>
    <x v="9"/>
    <n v="4"/>
    <x v="2"/>
  </r>
  <r>
    <d v="2014-12-22T00:00:00"/>
    <n v="2406.7598402795893"/>
    <n v="1318.1367023100404"/>
    <n v="194.5643076193638"/>
    <n v="3919.4608502089932"/>
    <n v="1027"/>
    <n v="147"/>
    <x v="9"/>
    <n v="4"/>
    <x v="2"/>
  </r>
  <r>
    <d v="2014-12-23T00:00:00"/>
    <n v="2403.3993540440188"/>
    <n v="1273.6636513060603"/>
    <n v="194.7112320632863"/>
    <n v="3871.7742374133654"/>
    <n v="1028"/>
    <n v="147"/>
    <x v="9"/>
    <n v="4"/>
    <x v="2"/>
  </r>
  <r>
    <d v="2014-12-24T00:00:00"/>
    <n v="2405.4211079059587"/>
    <n v="1112.5679086070934"/>
    <n v="194.73083558655395"/>
    <n v="3712.7198520996058"/>
    <n v="1029"/>
    <n v="147"/>
    <x v="9"/>
    <n v="4"/>
    <x v="2"/>
  </r>
  <r>
    <d v="2014-12-25T00:00:00"/>
    <n v="2418.6980044649531"/>
    <n v="968.24694022810763"/>
    <n v="195.16780381568108"/>
    <n v="3582.1127485087418"/>
    <n v="1030"/>
    <n v="148"/>
    <x v="9"/>
    <n v="4"/>
    <x v="2"/>
  </r>
  <r>
    <d v="2014-12-26T00:00:00"/>
    <n v="2428.0725668159903"/>
    <n v="1184.4814549366058"/>
    <n v="195.29080069631362"/>
    <n v="3807.8448224489093"/>
    <n v="1031"/>
    <n v="148"/>
    <x v="9"/>
    <n v="4"/>
    <x v="2"/>
  </r>
  <r>
    <d v="2014-12-27T00:00:00"/>
    <n v="2429.2288703359"/>
    <n v="1221.4549046976335"/>
    <n v="195.49924097573469"/>
    <n v="3846.1830160092682"/>
    <n v="1032"/>
    <n v="148"/>
    <x v="9"/>
    <n v="4"/>
    <x v="2"/>
  </r>
  <r>
    <d v="2014-12-28T00:00:00"/>
    <n v="2440.4304021352955"/>
    <n v="1104.9773738789204"/>
    <n v="195.54012492059053"/>
    <n v="3740.9479009348065"/>
    <n v="1033"/>
    <n v="148"/>
    <x v="9"/>
    <n v="4"/>
    <x v="2"/>
  </r>
  <r>
    <d v="2014-12-29T00:00:00"/>
    <n v="2451.9021688694729"/>
    <n v="1263.8252612769488"/>
    <n v="195.34735877837767"/>
    <n v="3911.0747889247996"/>
    <n v="1034"/>
    <n v="148"/>
    <x v="9"/>
    <n v="4"/>
    <x v="2"/>
  </r>
  <r>
    <d v="2014-12-30T00:00:00"/>
    <n v="2446.8046991394376"/>
    <n v="1014.568955341373"/>
    <n v="195.42669473369548"/>
    <n v="3656.8003492145062"/>
    <n v="1035"/>
    <n v="148"/>
    <x v="9"/>
    <n v="4"/>
    <x v="2"/>
  </r>
  <r>
    <d v="2014-12-31T00:00:00"/>
    <n v="2461.3667844312536"/>
    <n v="1071.9835682821956"/>
    <n v="195.65368698757663"/>
    <n v="3729.0040397010257"/>
    <n v="1036"/>
    <n v="148"/>
    <x v="9"/>
    <n v="4"/>
    <x v="2"/>
  </r>
  <r>
    <d v="2015-01-01T00:00:00"/>
    <n v="2457.4941804785844"/>
    <n v="1251.3316099247079"/>
    <n v="195.85312580125841"/>
    <n v="3904.6789162045511"/>
    <n v="1037"/>
    <n v="149"/>
    <x v="10"/>
    <n v="1"/>
    <x v="3"/>
  </r>
  <r>
    <d v="2015-01-02T00:00:00"/>
    <n v="2449.9357932268663"/>
    <n v="1031.2700851210161"/>
    <n v="195.92843910392281"/>
    <n v="3677.1343174518051"/>
    <n v="1038"/>
    <n v="149"/>
    <x v="10"/>
    <n v="1"/>
    <x v="3"/>
  </r>
  <r>
    <d v="2015-01-03T00:00:00"/>
    <n v="2438.2853845757209"/>
    <n v="1134.955836121545"/>
    <n v="195.90354075502441"/>
    <n v="3769.1447614522904"/>
    <n v="1039"/>
    <n v="149"/>
    <x v="10"/>
    <n v="1"/>
    <x v="3"/>
  </r>
  <r>
    <d v="2015-01-04T00:00:00"/>
    <n v="2440.6817887928651"/>
    <n v="1219.4651224934501"/>
    <n v="195.70756663491395"/>
    <n v="3855.8544779212289"/>
    <n v="1040"/>
    <n v="149"/>
    <x v="10"/>
    <n v="1"/>
    <x v="3"/>
  </r>
  <r>
    <d v="2015-01-05T00:00:00"/>
    <n v="2445.1423515823208"/>
    <n v="1285.8811502271192"/>
    <n v="196.19993644077886"/>
    <n v="3927.2234382502188"/>
    <n v="1041"/>
    <n v="149"/>
    <x v="10"/>
    <n v="1"/>
    <x v="3"/>
  </r>
  <r>
    <d v="2015-01-06T00:00:00"/>
    <n v="2440.5264485695066"/>
    <n v="1204.4864704901108"/>
    <n v="195.81295813150578"/>
    <n v="3840.8258771911228"/>
    <n v="1042"/>
    <n v="149"/>
    <x v="10"/>
    <n v="1"/>
    <x v="3"/>
  </r>
  <r>
    <d v="2015-01-07T00:00:00"/>
    <n v="2435.3969142115147"/>
    <n v="1165.2326179142015"/>
    <n v="196.18059947181408"/>
    <n v="3796.8101315975305"/>
    <n v="1043"/>
    <n v="149"/>
    <x v="10"/>
    <n v="1"/>
    <x v="3"/>
  </r>
  <r>
    <d v="2015-01-08T00:00:00"/>
    <n v="2425.4436357726781"/>
    <n v="1128.4719433783512"/>
    <n v="195.83378405388964"/>
    <n v="3749.7493632049191"/>
    <n v="1044"/>
    <n v="150"/>
    <x v="10"/>
    <n v="1"/>
    <x v="3"/>
  </r>
  <r>
    <d v="2015-01-09T00:00:00"/>
    <n v="2425.8990187201134"/>
    <n v="1233.1226369045964"/>
    <n v="196.12735573867621"/>
    <n v="3855.1490113633859"/>
    <n v="1045"/>
    <n v="150"/>
    <x v="10"/>
    <n v="1"/>
    <x v="3"/>
  </r>
  <r>
    <d v="2015-01-10T00:00:00"/>
    <n v="2422.606303742255"/>
    <n v="1172.2815783034364"/>
    <n v="195.96035956648876"/>
    <n v="3790.8482416121801"/>
    <n v="1046"/>
    <n v="150"/>
    <x v="10"/>
    <n v="1"/>
    <x v="3"/>
  </r>
  <r>
    <d v="2015-01-11T00:00:00"/>
    <n v="2420.0457299716759"/>
    <n v="1201.1082741580578"/>
    <n v="195.97242479133104"/>
    <n v="3817.1264289210649"/>
    <n v="1047"/>
    <n v="150"/>
    <x v="10"/>
    <n v="1"/>
    <x v="3"/>
  </r>
  <r>
    <d v="2015-01-12T00:00:00"/>
    <n v="2429.6018581298113"/>
    <n v="1068.8850094258137"/>
    <n v="195.97832052410982"/>
    <n v="3694.4651880797346"/>
    <n v="1048"/>
    <n v="150"/>
    <x v="10"/>
    <n v="1"/>
    <x v="3"/>
  </r>
  <r>
    <d v="2015-01-13T00:00:00"/>
    <n v="2432.4820530855259"/>
    <n v="1240.7176662682323"/>
    <n v="195.85631397613679"/>
    <n v="3869.0560333298949"/>
    <n v="1049"/>
    <n v="150"/>
    <x v="10"/>
    <n v="1"/>
    <x v="3"/>
  </r>
  <r>
    <d v="2015-01-14T00:00:00"/>
    <n v="2422.220245642085"/>
    <n v="1069.7057132704031"/>
    <n v="195.49521422250947"/>
    <n v="3687.4211731349974"/>
    <n v="1050"/>
    <n v="150"/>
    <x v="10"/>
    <n v="1"/>
    <x v="3"/>
  </r>
  <r>
    <d v="2015-01-15T00:00:00"/>
    <n v="2386.9297303562912"/>
    <n v="1004.3696720017275"/>
    <n v="195.56319743809706"/>
    <n v="3586.8625997961158"/>
    <n v="1051"/>
    <n v="151"/>
    <x v="10"/>
    <n v="1"/>
    <x v="3"/>
  </r>
  <r>
    <d v="2015-01-16T00:00:00"/>
    <n v="2385.3443712693474"/>
    <n v="1196.4179391946072"/>
    <n v="195.39697319223384"/>
    <n v="3777.1592836561886"/>
    <n v="1052"/>
    <n v="151"/>
    <x v="10"/>
    <n v="1"/>
    <x v="3"/>
  </r>
  <r>
    <d v="2015-01-17T00:00:00"/>
    <n v="2382.8178496599589"/>
    <n v="1130.7397990331069"/>
    <n v="195.78054749277672"/>
    <n v="3709.3381961858427"/>
    <n v="1053"/>
    <n v="151"/>
    <x v="10"/>
    <n v="1"/>
    <x v="3"/>
  </r>
  <r>
    <d v="2015-01-18T00:00:00"/>
    <n v="2386.9484896054664"/>
    <n v="1242.5725434504525"/>
    <n v="195.30267554469791"/>
    <n v="3824.823708600617"/>
    <n v="1054"/>
    <n v="151"/>
    <x v="10"/>
    <n v="1"/>
    <x v="3"/>
  </r>
  <r>
    <d v="2015-01-19T00:00:00"/>
    <n v="2396.2560362377767"/>
    <n v="1233.2979552723655"/>
    <n v="195.24773418161627"/>
    <n v="3824.8017256917583"/>
    <n v="1055"/>
    <n v="151"/>
    <x v="10"/>
    <n v="1"/>
    <x v="3"/>
  </r>
  <r>
    <d v="2015-01-20T00:00:00"/>
    <n v="2380.8576666994727"/>
    <n v="1183.6446241152321"/>
    <n v="195.19475358554195"/>
    <n v="3759.6970444002468"/>
    <n v="1056"/>
    <n v="151"/>
    <x v="10"/>
    <n v="1"/>
    <x v="3"/>
  </r>
  <r>
    <d v="2015-01-21T00:00:00"/>
    <n v="2372.2868088672622"/>
    <n v="1109.2663379752782"/>
    <n v="195.45914423730756"/>
    <n v="3677.0122910798482"/>
    <n v="1057"/>
    <n v="151"/>
    <x v="10"/>
    <n v="1"/>
    <x v="3"/>
  </r>
  <r>
    <d v="2015-01-22T00:00:00"/>
    <n v="2391.7164181544235"/>
    <n v="1374.2808298752147"/>
    <n v="194.91992550905326"/>
    <n v="3960.9171735386917"/>
    <n v="1058"/>
    <n v="152"/>
    <x v="10"/>
    <n v="1"/>
    <x v="3"/>
  </r>
  <r>
    <d v="2015-01-23T00:00:00"/>
    <n v="2405.6958430883033"/>
    <n v="1209.6556470299804"/>
    <n v="195.36201154729358"/>
    <n v="3810.713501665577"/>
    <n v="1059"/>
    <n v="152"/>
    <x v="10"/>
    <n v="1"/>
    <x v="3"/>
  </r>
  <r>
    <d v="2015-01-24T00:00:00"/>
    <n v="2411.8757470739292"/>
    <n v="1052.5041823510719"/>
    <n v="195.5052929770624"/>
    <n v="3659.8852224020634"/>
    <n v="1060"/>
    <n v="152"/>
    <x v="10"/>
    <n v="1"/>
    <x v="3"/>
  </r>
  <r>
    <d v="2015-01-25T00:00:00"/>
    <n v="2413.4617224496787"/>
    <n v="1105.3042607634516"/>
    <n v="195.22854984904794"/>
    <n v="3713.9945330621781"/>
    <n v="1061"/>
    <n v="152"/>
    <x v="10"/>
    <n v="1"/>
    <x v="3"/>
  </r>
  <r>
    <d v="2015-01-26T00:00:00"/>
    <n v="2413.6148563817023"/>
    <n v="1103.1176452027337"/>
    <n v="195.55226565462618"/>
    <n v="3712.2847672390626"/>
    <n v="1062"/>
    <n v="152"/>
    <x v="10"/>
    <n v="1"/>
    <x v="3"/>
  </r>
  <r>
    <d v="2015-01-27T00:00:00"/>
    <n v="2416.4978302741456"/>
    <n v="1095.3530634315225"/>
    <n v="195.86219681785559"/>
    <n v="3707.7130905235235"/>
    <n v="1063"/>
    <n v="152"/>
    <x v="10"/>
    <n v="1"/>
    <x v="3"/>
  </r>
  <r>
    <d v="2015-01-28T00:00:00"/>
    <n v="2430.1355328253621"/>
    <n v="1146.4289326529713"/>
    <n v="195.90438018366393"/>
    <n v="3772.4688456619974"/>
    <n v="1064"/>
    <n v="152"/>
    <x v="10"/>
    <n v="1"/>
    <x v="3"/>
  </r>
  <r>
    <d v="2015-01-29T00:00:00"/>
    <n v="2440.3268579454693"/>
    <n v="1066.4736063533051"/>
    <n v="196.11012598625226"/>
    <n v="3702.9105902850265"/>
    <n v="1065"/>
    <n v="153"/>
    <x v="10"/>
    <n v="1"/>
    <x v="3"/>
  </r>
  <r>
    <d v="2015-01-30T00:00:00"/>
    <n v="2438.194450861969"/>
    <n v="1168.6987580605135"/>
    <n v="196.02325113985523"/>
    <n v="3802.916460062338"/>
    <n v="1066"/>
    <n v="153"/>
    <x v="10"/>
    <n v="1"/>
    <x v="3"/>
  </r>
  <r>
    <d v="2015-01-31T00:00:00"/>
    <n v="2451.8629745765311"/>
    <n v="1115.2972116721417"/>
    <n v="196.26489011911326"/>
    <n v="3763.425076367786"/>
    <n v="1067"/>
    <n v="153"/>
    <x v="10"/>
    <n v="1"/>
    <x v="3"/>
  </r>
  <r>
    <d v="2015-02-01T00:00:00"/>
    <n v="2440.1777873331312"/>
    <n v="1231.8502983080593"/>
    <n v="196.67160764797802"/>
    <n v="3868.6996932891684"/>
    <n v="1068"/>
    <n v="153"/>
    <x v="11"/>
    <n v="1"/>
    <x v="3"/>
  </r>
  <r>
    <d v="2015-02-02T00:00:00"/>
    <n v="2411.1016133136413"/>
    <n v="1233.9502203433144"/>
    <n v="196.72003061558885"/>
    <n v="3841.7718642725445"/>
    <n v="1069"/>
    <n v="153"/>
    <x v="11"/>
    <n v="1"/>
    <x v="3"/>
  </r>
  <r>
    <d v="2015-02-03T00:00:00"/>
    <n v="2408.6024993261626"/>
    <n v="1193.3174813095525"/>
    <n v="196.99322314344039"/>
    <n v="3798.9132037791555"/>
    <n v="1070"/>
    <n v="153"/>
    <x v="11"/>
    <n v="1"/>
    <x v="3"/>
  </r>
  <r>
    <d v="2015-02-04T00:00:00"/>
    <n v="2425.6905390181591"/>
    <n v="1196.6786565540308"/>
    <n v="196.93529997545187"/>
    <n v="3819.3044955476416"/>
    <n v="1071"/>
    <n v="153"/>
    <x v="11"/>
    <n v="1"/>
    <x v="3"/>
  </r>
  <r>
    <d v="2015-02-05T00:00:00"/>
    <n v="2424.613927983185"/>
    <n v="1271.2093304204284"/>
    <n v="196.9567994683849"/>
    <n v="3892.780057871998"/>
    <n v="1072"/>
    <n v="154"/>
    <x v="11"/>
    <n v="1"/>
    <x v="3"/>
  </r>
  <r>
    <d v="2015-02-06T00:00:00"/>
    <n v="2411.966314515108"/>
    <n v="963.05278800330666"/>
    <n v="196.99101986542107"/>
    <n v="3572.010122383836"/>
    <n v="1073"/>
    <n v="154"/>
    <x v="11"/>
    <n v="1"/>
    <x v="3"/>
  </r>
  <r>
    <d v="2015-02-07T00:00:00"/>
    <n v="2414.913607108032"/>
    <n v="1100.4082380326506"/>
    <n v="197.23507062361548"/>
    <n v="3712.5569157642985"/>
    <n v="1074"/>
    <n v="154"/>
    <x v="11"/>
    <n v="1"/>
    <x v="3"/>
  </r>
  <r>
    <d v="2015-02-08T00:00:00"/>
    <n v="2406.7432643411234"/>
    <n v="1035.7051702261565"/>
    <n v="197.21732477155592"/>
    <n v="3639.6657593388359"/>
    <n v="1075"/>
    <n v="154"/>
    <x v="11"/>
    <n v="1"/>
    <x v="3"/>
  </r>
  <r>
    <d v="2015-02-09T00:00:00"/>
    <n v="2427.2488283885477"/>
    <n v="1143.1225075902594"/>
    <n v="197.23373071604126"/>
    <n v="3767.6050666948486"/>
    <n v="1076"/>
    <n v="154"/>
    <x v="11"/>
    <n v="1"/>
    <x v="3"/>
  </r>
  <r>
    <d v="2015-02-10T00:00:00"/>
    <n v="2428.8254362557977"/>
    <n v="1024.1389648331938"/>
    <n v="197.4157742712276"/>
    <n v="3650.3801753602193"/>
    <n v="1077"/>
    <n v="154"/>
    <x v="11"/>
    <n v="1"/>
    <x v="3"/>
  </r>
  <r>
    <d v="2015-02-11T00:00:00"/>
    <n v="2435.0199018326357"/>
    <n v="1038.8434241224102"/>
    <n v="197.23432260168872"/>
    <n v="3671.0976485567348"/>
    <n v="1078"/>
    <n v="154"/>
    <x v="11"/>
    <n v="1"/>
    <x v="3"/>
  </r>
  <r>
    <d v="2015-02-12T00:00:00"/>
    <n v="2435.1326067324685"/>
    <n v="1034.1825453677736"/>
    <n v="197.23946376575881"/>
    <n v="3666.5546158660009"/>
    <n v="1079"/>
    <n v="155"/>
    <x v="11"/>
    <n v="1"/>
    <x v="3"/>
  </r>
  <r>
    <d v="2015-02-13T00:00:00"/>
    <n v="2430.5207609433219"/>
    <n v="1089.3571302458802"/>
    <n v="197.59085440486322"/>
    <n v="3717.4687455940657"/>
    <n v="1080"/>
    <n v="155"/>
    <x v="11"/>
    <n v="1"/>
    <x v="3"/>
  </r>
  <r>
    <d v="2015-02-14T00:00:00"/>
    <n v="2432.4603906141911"/>
    <n v="1187.026089466043"/>
    <n v="197.4642934107253"/>
    <n v="3816.9507734909594"/>
    <n v="1081"/>
    <n v="155"/>
    <x v="11"/>
    <n v="1"/>
    <x v="3"/>
  </r>
  <r>
    <d v="2015-02-15T00:00:00"/>
    <n v="2450.186748326415"/>
    <n v="1109.9284508245776"/>
    <n v="197.91872875718278"/>
    <n v="3758.033927908175"/>
    <n v="1082"/>
    <n v="155"/>
    <x v="11"/>
    <n v="1"/>
    <x v="3"/>
  </r>
  <r>
    <d v="2015-02-16T00:00:00"/>
    <n v="2446.1812371594428"/>
    <n v="1185.584069131718"/>
    <n v="197.54578703637478"/>
    <n v="3829.3110933275357"/>
    <n v="1083"/>
    <n v="155"/>
    <x v="11"/>
    <n v="1"/>
    <x v="3"/>
  </r>
  <r>
    <d v="2015-02-17T00:00:00"/>
    <n v="2455.5495158512499"/>
    <n v="1300.1301232575443"/>
    <n v="197.92972062568325"/>
    <n v="3953.6093597344775"/>
    <n v="1084"/>
    <n v="155"/>
    <x v="11"/>
    <n v="1"/>
    <x v="3"/>
  </r>
  <r>
    <d v="2015-02-18T00:00:00"/>
    <n v="2443.9396957439089"/>
    <n v="1055.8466796795194"/>
    <n v="198.08418846976176"/>
    <n v="3697.8705638931901"/>
    <n v="1085"/>
    <n v="155"/>
    <x v="11"/>
    <n v="1"/>
    <x v="3"/>
  </r>
  <r>
    <d v="2015-02-19T00:00:00"/>
    <n v="2431.784640316785"/>
    <n v="1044.2034648052613"/>
    <n v="198.40735680411018"/>
    <n v="3674.3954619261567"/>
    <n v="1086"/>
    <n v="156"/>
    <x v="11"/>
    <n v="1"/>
    <x v="3"/>
  </r>
  <r>
    <d v="2015-02-20T00:00:00"/>
    <n v="2443.5525037593684"/>
    <n v="981.97571299994502"/>
    <n v="198.39730175545293"/>
    <n v="3623.9255185147663"/>
    <n v="1087"/>
    <n v="156"/>
    <x v="11"/>
    <n v="1"/>
    <x v="3"/>
  </r>
  <r>
    <d v="2015-02-21T00:00:00"/>
    <n v="2448.5495873957302"/>
    <n v="1208.2873157938629"/>
    <n v="198.35173191964847"/>
    <n v="3855.1886351092417"/>
    <n v="1088"/>
    <n v="156"/>
    <x v="11"/>
    <n v="1"/>
    <x v="3"/>
  </r>
  <r>
    <d v="2015-02-22T00:00:00"/>
    <n v="2436.0060778155816"/>
    <n v="1218.5494049427825"/>
    <n v="198.75031981397638"/>
    <n v="3853.3058025723403"/>
    <n v="1089"/>
    <n v="156"/>
    <x v="11"/>
    <n v="1"/>
    <x v="3"/>
  </r>
  <r>
    <d v="2015-02-23T00:00:00"/>
    <n v="2449.3165321074366"/>
    <n v="1052.7420064022831"/>
    <n v="198.87075227073171"/>
    <n v="3700.9292907804515"/>
    <n v="1090"/>
    <n v="156"/>
    <x v="11"/>
    <n v="1"/>
    <x v="3"/>
  </r>
  <r>
    <d v="2015-02-24T00:00:00"/>
    <n v="2440.9331201755767"/>
    <n v="1113.5614060451201"/>
    <n v="199.45834997241823"/>
    <n v="3753.9528761931147"/>
    <n v="1091"/>
    <n v="156"/>
    <x v="11"/>
    <n v="1"/>
    <x v="3"/>
  </r>
  <r>
    <d v="2015-02-25T00:00:00"/>
    <n v="2453.8835151837757"/>
    <n v="1209.5843630802585"/>
    <n v="200.04202095980375"/>
    <n v="3863.5098992238377"/>
    <n v="1092"/>
    <n v="156"/>
    <x v="11"/>
    <n v="1"/>
    <x v="3"/>
  </r>
  <r>
    <d v="2015-02-26T00:00:00"/>
    <n v="2467.9606514985535"/>
    <n v="1236.0650760725778"/>
    <n v="200.19001239631885"/>
    <n v="3904.2157399674497"/>
    <n v="1093"/>
    <n v="157"/>
    <x v="11"/>
    <n v="1"/>
    <x v="3"/>
  </r>
  <r>
    <d v="2015-02-27T00:00:00"/>
    <n v="2470.4005199636667"/>
    <n v="1170.5333367859471"/>
    <n v="200.84148960981221"/>
    <n v="3841.7753463594258"/>
    <n v="1094"/>
    <n v="157"/>
    <x v="11"/>
    <n v="1"/>
    <x v="3"/>
  </r>
  <r>
    <d v="2015-02-28T00:00:00"/>
    <n v="2469.7826983050973"/>
    <n v="1221.6210423167149"/>
    <n v="201.22805676907197"/>
    <n v="3892.631797390884"/>
    <n v="1095"/>
    <n v="157"/>
    <x v="11"/>
    <n v="1"/>
    <x v="3"/>
  </r>
  <r>
    <d v="2015-03-01T00:00:00"/>
    <n v="2472.4951213004874"/>
    <n v="1059.1480182392847"/>
    <n v="201.6668784720739"/>
    <n v="3733.3100180118463"/>
    <n v="1096"/>
    <n v="157"/>
    <x v="0"/>
    <n v="1"/>
    <x v="3"/>
  </r>
  <r>
    <d v="2015-03-02T00:00:00"/>
    <n v="2471.5950961026465"/>
    <n v="1396.4907182342804"/>
    <n v="201.78885236364633"/>
    <n v="4069.874666700573"/>
    <n v="1097"/>
    <n v="157"/>
    <x v="0"/>
    <n v="1"/>
    <x v="3"/>
  </r>
  <r>
    <d v="2015-03-03T00:00:00"/>
    <n v="2477.3474756658907"/>
    <n v="1355.7402122235567"/>
    <n v="202.04948801124215"/>
    <n v="4035.1371759006897"/>
    <n v="1098"/>
    <n v="157"/>
    <x v="0"/>
    <n v="1"/>
    <x v="3"/>
  </r>
  <r>
    <d v="2015-03-04T00:00:00"/>
    <n v="2510.5438224703121"/>
    <n v="1212.3039583145505"/>
    <n v="202.83392257044534"/>
    <n v="3925.6817033553079"/>
    <n v="1099"/>
    <n v="157"/>
    <x v="0"/>
    <n v="1"/>
    <x v="3"/>
  </r>
  <r>
    <d v="2015-03-05T00:00:00"/>
    <n v="2524.0008265244442"/>
    <n v="1312.7832716500991"/>
    <n v="203.44928506097281"/>
    <n v="4040.2333832355157"/>
    <n v="1100"/>
    <n v="158"/>
    <x v="0"/>
    <n v="1"/>
    <x v="3"/>
  </r>
  <r>
    <d v="2015-03-06T00:00:00"/>
    <n v="2525.2354297883562"/>
    <n v="1424.5770763065443"/>
    <n v="203.22820378470109"/>
    <n v="4153.0407098796013"/>
    <n v="1101"/>
    <n v="158"/>
    <x v="0"/>
    <n v="1"/>
    <x v="3"/>
  </r>
  <r>
    <d v="2015-03-07T00:00:00"/>
    <n v="2500.2056633187776"/>
    <n v="1389.2816675578458"/>
    <n v="203.90607346383678"/>
    <n v="4093.3934043404606"/>
    <n v="1102"/>
    <n v="158"/>
    <x v="0"/>
    <n v="1"/>
    <x v="3"/>
  </r>
  <r>
    <d v="2015-03-08T00:00:00"/>
    <n v="2507.1102051255457"/>
    <n v="1323.0321643387285"/>
    <n v="204.04016303326765"/>
    <n v="4034.1825324975421"/>
    <n v="1103"/>
    <n v="158"/>
    <x v="0"/>
    <n v="1"/>
    <x v="3"/>
  </r>
  <r>
    <d v="2015-03-09T00:00:00"/>
    <n v="2496.0527965184178"/>
    <n v="1337.1289379581726"/>
    <n v="204.4619188541572"/>
    <n v="4037.6436533307478"/>
    <n v="1104"/>
    <n v="158"/>
    <x v="0"/>
    <n v="1"/>
    <x v="3"/>
  </r>
  <r>
    <d v="2015-03-10T00:00:00"/>
    <n v="2513.8720874522865"/>
    <n v="1321.4002438607713"/>
    <n v="204.70548532395929"/>
    <n v="4039.977816637017"/>
    <n v="1105"/>
    <n v="158"/>
    <x v="0"/>
    <n v="1"/>
    <x v="3"/>
  </r>
  <r>
    <d v="2015-03-11T00:00:00"/>
    <n v="2519.4944983086252"/>
    <n v="1306.0919296150921"/>
    <n v="204.92429194604642"/>
    <n v="4030.5107198697642"/>
    <n v="1106"/>
    <n v="158"/>
    <x v="0"/>
    <n v="1"/>
    <x v="3"/>
  </r>
  <r>
    <d v="2015-03-12T00:00:00"/>
    <n v="2527.496107587097"/>
    <n v="1410.5040571827158"/>
    <n v="204.75518071147701"/>
    <n v="4142.7553454812896"/>
    <n v="1107"/>
    <n v="159"/>
    <x v="0"/>
    <n v="1"/>
    <x v="3"/>
  </r>
  <r>
    <d v="2015-03-13T00:00:00"/>
    <n v="2513.9623640912182"/>
    <n v="1451.3818017733838"/>
    <n v="205.07439944392377"/>
    <n v="4170.418565308526"/>
    <n v="1108"/>
    <n v="159"/>
    <x v="0"/>
    <n v="1"/>
    <x v="3"/>
  </r>
  <r>
    <d v="2015-03-14T00:00:00"/>
    <n v="2510.9879499888357"/>
    <n v="1303.1288095069499"/>
    <n v="205.28055255059706"/>
    <n v="4019.3973120463825"/>
    <n v="1109"/>
    <n v="159"/>
    <x v="0"/>
    <n v="1"/>
    <x v="3"/>
  </r>
  <r>
    <d v="2015-03-15T00:00:00"/>
    <n v="2512.0297376022281"/>
    <n v="1340.0875371148354"/>
    <n v="205.35843293573853"/>
    <n v="4057.4757076528022"/>
    <n v="1110"/>
    <n v="159"/>
    <x v="0"/>
    <n v="1"/>
    <x v="3"/>
  </r>
  <r>
    <d v="2015-03-16T00:00:00"/>
    <n v="2533.998905585685"/>
    <n v="1372.1968866673499"/>
    <n v="205.27407584252447"/>
    <n v="4111.4698680955589"/>
    <n v="1111"/>
    <n v="159"/>
    <x v="0"/>
    <n v="1"/>
    <x v="3"/>
  </r>
  <r>
    <d v="2015-03-17T00:00:00"/>
    <n v="2539.6264020413473"/>
    <n v="1560.8592712324437"/>
    <n v="205.37292544722544"/>
    <n v="4305.8585987210163"/>
    <n v="1112"/>
    <n v="159"/>
    <x v="0"/>
    <n v="1"/>
    <x v="3"/>
  </r>
  <r>
    <d v="2015-03-18T00:00:00"/>
    <n v="2547.7691061276569"/>
    <n v="1319.1986327320305"/>
    <n v="205.10341564293009"/>
    <n v="4072.0711545026174"/>
    <n v="1113"/>
    <n v="159"/>
    <x v="0"/>
    <n v="1"/>
    <x v="3"/>
  </r>
  <r>
    <d v="2015-03-19T00:00:00"/>
    <n v="2546.2848223687238"/>
    <n v="1340.2659429907271"/>
    <n v="205.51363616745491"/>
    <n v="4092.0644015269058"/>
    <n v="1114"/>
    <n v="160"/>
    <x v="0"/>
    <n v="1"/>
    <x v="3"/>
  </r>
  <r>
    <d v="2015-03-20T00:00:00"/>
    <n v="2540.5666165739608"/>
    <n v="1278.0046502677494"/>
    <n v="205.40255434661853"/>
    <n v="4023.9738211883287"/>
    <n v="1115"/>
    <n v="160"/>
    <x v="0"/>
    <n v="1"/>
    <x v="3"/>
  </r>
  <r>
    <d v="2015-03-21T00:00:00"/>
    <n v="2539.1739807334798"/>
    <n v="1281.6327474503901"/>
    <n v="205.36202380118775"/>
    <n v="4026.1687519850575"/>
    <n v="1116"/>
    <n v="160"/>
    <x v="0"/>
    <n v="1"/>
    <x v="3"/>
  </r>
  <r>
    <d v="2015-03-22T00:00:00"/>
    <n v="2524.7350975832105"/>
    <n v="1322.3057514898533"/>
    <n v="205.56130004704485"/>
    <n v="4052.6021491201086"/>
    <n v="1117"/>
    <n v="160"/>
    <x v="0"/>
    <n v="1"/>
    <x v="3"/>
  </r>
  <r>
    <d v="2015-03-23T00:00:00"/>
    <n v="2526.95698322509"/>
    <n v="1363.2935044326055"/>
    <n v="205.48177408468686"/>
    <n v="4095.7322617423824"/>
    <n v="1118"/>
    <n v="160"/>
    <x v="0"/>
    <n v="1"/>
    <x v="3"/>
  </r>
  <r>
    <d v="2015-03-24T00:00:00"/>
    <n v="2544.3132769902172"/>
    <n v="1338.3165018378982"/>
    <n v="205.69583535936823"/>
    <n v="4088.3256141874836"/>
    <n v="1119"/>
    <n v="160"/>
    <x v="0"/>
    <n v="1"/>
    <x v="3"/>
  </r>
  <r>
    <d v="2015-03-25T00:00:00"/>
    <n v="2543.7207264841873"/>
    <n v="1061.9765890889703"/>
    <n v="205.92675900445644"/>
    <n v="3811.624074577614"/>
    <n v="1120"/>
    <n v="160"/>
    <x v="0"/>
    <n v="1"/>
    <x v="3"/>
  </r>
  <r>
    <d v="2015-03-26T00:00:00"/>
    <n v="2545.9678793126704"/>
    <n v="1131.4169078542104"/>
    <n v="206.41801610765179"/>
    <n v="3883.8028032745328"/>
    <n v="1121"/>
    <n v="161"/>
    <x v="0"/>
    <n v="1"/>
    <x v="3"/>
  </r>
  <r>
    <d v="2015-03-27T00:00:00"/>
    <n v="2532.6043423252086"/>
    <n v="1322.243034918069"/>
    <n v="206.14047553003562"/>
    <n v="4060.9878527733131"/>
    <n v="1122"/>
    <n v="161"/>
    <x v="0"/>
    <n v="1"/>
    <x v="3"/>
  </r>
  <r>
    <d v="2015-03-28T00:00:00"/>
    <n v="2527.4706876635573"/>
    <n v="1405.136337989537"/>
    <n v="206.67171033654137"/>
    <n v="4139.2787359896356"/>
    <n v="1123"/>
    <n v="161"/>
    <x v="0"/>
    <n v="1"/>
    <x v="3"/>
  </r>
  <r>
    <d v="2015-03-29T00:00:00"/>
    <n v="2530.7275718581463"/>
    <n v="1384.9268319102721"/>
    <n v="207.05093108123944"/>
    <n v="4122.7053348496574"/>
    <n v="1124"/>
    <n v="161"/>
    <x v="0"/>
    <n v="1"/>
    <x v="3"/>
  </r>
  <r>
    <d v="2015-03-30T00:00:00"/>
    <n v="2542.3131681805189"/>
    <n v="1301.5092139039846"/>
    <n v="207.44957785903756"/>
    <n v="4051.2719599435409"/>
    <n v="1125"/>
    <n v="161"/>
    <x v="0"/>
    <n v="1"/>
    <x v="3"/>
  </r>
  <r>
    <d v="2015-03-31T00:00:00"/>
    <n v="2537.8940670346465"/>
    <n v="1193.9351027774092"/>
    <n v="207.64184373489584"/>
    <n v="3939.4710135469513"/>
    <n v="1126"/>
    <n v="161"/>
    <x v="0"/>
    <n v="1"/>
    <x v="3"/>
  </r>
  <r>
    <d v="2015-04-01T00:00:00"/>
    <n v="2553.1544347974009"/>
    <n v="1228.3272301203078"/>
    <n v="208.16737491984273"/>
    <n v="3989.6490398375513"/>
    <n v="1127"/>
    <n v="161"/>
    <x v="1"/>
    <n v="2"/>
    <x v="3"/>
  </r>
  <r>
    <d v="2015-04-02T00:00:00"/>
    <n v="2587.6451240502711"/>
    <n v="1409.4002319166639"/>
    <n v="207.91588273924904"/>
    <n v="4204.9612387061843"/>
    <n v="1128"/>
    <n v="162"/>
    <x v="1"/>
    <n v="2"/>
    <x v="3"/>
  </r>
  <r>
    <d v="2015-04-03T00:00:00"/>
    <n v="2597.558925246648"/>
    <n v="1258.7118337484637"/>
    <n v="207.96661491326034"/>
    <n v="4064.2373739083719"/>
    <n v="1129"/>
    <n v="162"/>
    <x v="1"/>
    <n v="2"/>
    <x v="3"/>
  </r>
  <r>
    <d v="2015-04-04T00:00:00"/>
    <n v="2596.5137840942034"/>
    <n v="1392.2001568946182"/>
    <n v="208.30638785881908"/>
    <n v="4197.0203288476405"/>
    <n v="1130"/>
    <n v="162"/>
    <x v="1"/>
    <n v="2"/>
    <x v="3"/>
  </r>
  <r>
    <d v="2015-04-05T00:00:00"/>
    <n v="2606.6410309209186"/>
    <n v="1270.6866759885024"/>
    <n v="208.42995536459048"/>
    <n v="4085.7576622740116"/>
    <n v="1131"/>
    <n v="162"/>
    <x v="1"/>
    <n v="2"/>
    <x v="3"/>
  </r>
  <r>
    <d v="2015-04-06T00:00:00"/>
    <n v="2600.3902802598732"/>
    <n v="1231.4101251844213"/>
    <n v="208.36327279242309"/>
    <n v="4040.1636782367177"/>
    <n v="1132"/>
    <n v="162"/>
    <x v="1"/>
    <n v="2"/>
    <x v="3"/>
  </r>
  <r>
    <d v="2015-04-07T00:00:00"/>
    <n v="2609.2031926650125"/>
    <n v="1410.4210350329922"/>
    <n v="208.69308408822593"/>
    <n v="4228.3173117862307"/>
    <n v="1133"/>
    <n v="162"/>
    <x v="1"/>
    <n v="2"/>
    <x v="3"/>
  </r>
  <r>
    <d v="2015-04-08T00:00:00"/>
    <n v="2580.4248758769563"/>
    <n v="1247.19927570698"/>
    <n v="208.03729536917882"/>
    <n v="4035.6614469531155"/>
    <n v="1134"/>
    <n v="162"/>
    <x v="1"/>
    <n v="2"/>
    <x v="3"/>
  </r>
  <r>
    <d v="2015-04-09T00:00:00"/>
    <n v="2586.8723415479399"/>
    <n v="1217.6111959092593"/>
    <n v="208.30795947692485"/>
    <n v="4012.7914969341241"/>
    <n v="1135"/>
    <n v="163"/>
    <x v="1"/>
    <n v="2"/>
    <x v="3"/>
  </r>
  <r>
    <d v="2015-04-10T00:00:00"/>
    <n v="2560.4849631794768"/>
    <n v="1217.8350179665961"/>
    <n v="208.12005201142918"/>
    <n v="3986.4400331575021"/>
    <n v="1136"/>
    <n v="163"/>
    <x v="1"/>
    <n v="2"/>
    <x v="3"/>
  </r>
  <r>
    <d v="2015-04-11T00:00:00"/>
    <n v="2555.8530157238165"/>
    <n v="1180.7783502183092"/>
    <n v="207.47047190663028"/>
    <n v="3944.1018378487561"/>
    <n v="1137"/>
    <n v="163"/>
    <x v="1"/>
    <n v="2"/>
    <x v="3"/>
  </r>
  <r>
    <d v="2015-04-12T00:00:00"/>
    <n v="2555.0789549677638"/>
    <n v="1218.9412698064048"/>
    <n v="207.33004442162525"/>
    <n v="3981.3502691957938"/>
    <n v="1138"/>
    <n v="163"/>
    <x v="1"/>
    <n v="2"/>
    <x v="3"/>
  </r>
  <r>
    <d v="2015-04-13T00:00:00"/>
    <n v="2555.4281548961835"/>
    <n v="1330.3453597514222"/>
    <n v="207.31640724156921"/>
    <n v="4093.089921889175"/>
    <n v="1139"/>
    <n v="163"/>
    <x v="1"/>
    <n v="2"/>
    <x v="3"/>
  </r>
  <r>
    <d v="2015-04-14T00:00:00"/>
    <n v="2545.0265814735194"/>
    <n v="1365.5004271955809"/>
    <n v="206.77530066069488"/>
    <n v="4117.3023093297952"/>
    <n v="1140"/>
    <n v="163"/>
    <x v="1"/>
    <n v="2"/>
    <x v="3"/>
  </r>
  <r>
    <d v="2015-04-15T00:00:00"/>
    <n v="2547.3255556572963"/>
    <n v="1225.5934632909944"/>
    <n v="206.75668081481513"/>
    <n v="3979.6756997631055"/>
    <n v="1141"/>
    <n v="163"/>
    <x v="1"/>
    <n v="2"/>
    <x v="3"/>
  </r>
  <r>
    <d v="2015-04-16T00:00:00"/>
    <n v="2548.0462746115468"/>
    <n v="1115.1733233388209"/>
    <n v="206.30777217998852"/>
    <n v="3869.5273701303563"/>
    <n v="1142"/>
    <n v="164"/>
    <x v="1"/>
    <n v="2"/>
    <x v="3"/>
  </r>
  <r>
    <d v="2015-04-17T00:00:00"/>
    <n v="2549.9341650977631"/>
    <n v="1324.6773239725221"/>
    <n v="205.84452304788707"/>
    <n v="4080.4560121181721"/>
    <n v="1143"/>
    <n v="164"/>
    <x v="1"/>
    <n v="2"/>
    <x v="3"/>
  </r>
  <r>
    <d v="2015-04-18T00:00:00"/>
    <n v="2557.1425506849059"/>
    <n v="1347.563956942784"/>
    <n v="205.92049477471105"/>
    <n v="4110.6270024024006"/>
    <n v="1144"/>
    <n v="164"/>
    <x v="1"/>
    <n v="2"/>
    <x v="3"/>
  </r>
  <r>
    <d v="2015-04-19T00:00:00"/>
    <n v="2543.6091630499955"/>
    <n v="1277.8351132010625"/>
    <n v="205.40761599595928"/>
    <n v="4026.8518922470171"/>
    <n v="1145"/>
    <n v="164"/>
    <x v="1"/>
    <n v="2"/>
    <x v="3"/>
  </r>
  <r>
    <d v="2015-04-20T00:00:00"/>
    <n v="2541.8870003017332"/>
    <n v="1117.1042232989789"/>
    <n v="205.4823314394331"/>
    <n v="3864.4735550401451"/>
    <n v="1146"/>
    <n v="164"/>
    <x v="1"/>
    <n v="2"/>
    <x v="3"/>
  </r>
  <r>
    <d v="2015-04-21T00:00:00"/>
    <n v="2549.2376451851806"/>
    <n v="1225.1357390474805"/>
    <n v="205.27953218995827"/>
    <n v="3979.6529164226195"/>
    <n v="1147"/>
    <n v="164"/>
    <x v="1"/>
    <n v="2"/>
    <x v="3"/>
  </r>
  <r>
    <d v="2015-04-22T00:00:00"/>
    <n v="2556.933219570627"/>
    <n v="1174.6901050882411"/>
    <n v="205.35575013359886"/>
    <n v="3936.9790747924671"/>
    <n v="1148"/>
    <n v="164"/>
    <x v="1"/>
    <n v="2"/>
    <x v="3"/>
  </r>
  <r>
    <d v="2015-04-23T00:00:00"/>
    <n v="2567.4043280645196"/>
    <n v="1314.5085424448271"/>
    <n v="204.98328938455387"/>
    <n v="4086.8961598939004"/>
    <n v="1149"/>
    <n v="165"/>
    <x v="1"/>
    <n v="2"/>
    <x v="3"/>
  </r>
  <r>
    <d v="2015-04-24T00:00:00"/>
    <n v="2573.174946766288"/>
    <n v="1371.6703172865414"/>
    <n v="204.66317950201812"/>
    <n v="4149.5084435548479"/>
    <n v="1150"/>
    <n v="165"/>
    <x v="1"/>
    <n v="2"/>
    <x v="3"/>
  </r>
  <r>
    <d v="2015-04-25T00:00:00"/>
    <n v="2548.7031280375586"/>
    <n v="1292.6583907081076"/>
    <n v="205.07949555781789"/>
    <n v="4046.4410143034843"/>
    <n v="1151"/>
    <n v="165"/>
    <x v="1"/>
    <n v="2"/>
    <x v="3"/>
  </r>
  <r>
    <d v="2015-04-26T00:00:00"/>
    <n v="2562.6752293928398"/>
    <n v="1362.795607357069"/>
    <n v="205.09958382842751"/>
    <n v="4130.5704205783368"/>
    <n v="1152"/>
    <n v="165"/>
    <x v="1"/>
    <n v="2"/>
    <x v="3"/>
  </r>
  <r>
    <d v="2015-04-27T00:00:00"/>
    <n v="2528.7931679333319"/>
    <n v="1282.5331291819498"/>
    <n v="205.26959406255762"/>
    <n v="4016.5958911778393"/>
    <n v="1153"/>
    <n v="165"/>
    <x v="1"/>
    <n v="2"/>
    <x v="3"/>
  </r>
  <r>
    <d v="2015-04-28T00:00:00"/>
    <n v="2525.7942633436783"/>
    <n v="1140.8776868895343"/>
    <n v="204.86609222610258"/>
    <n v="3871.538042459315"/>
    <n v="1154"/>
    <n v="165"/>
    <x v="1"/>
    <n v="2"/>
    <x v="3"/>
  </r>
  <r>
    <d v="2015-04-29T00:00:00"/>
    <n v="2533.0330167947345"/>
    <n v="1022.0096472244393"/>
    <n v="204.99502740778462"/>
    <n v="3760.0376914269582"/>
    <n v="1155"/>
    <n v="165"/>
    <x v="1"/>
    <n v="2"/>
    <x v="3"/>
  </r>
  <r>
    <d v="2015-04-30T00:00:00"/>
    <n v="2530.6074412483977"/>
    <n v="1300.4590737677536"/>
    <n v="204.95786663042901"/>
    <n v="4036.0243816465804"/>
    <n v="1156"/>
    <n v="166"/>
    <x v="1"/>
    <n v="2"/>
    <x v="3"/>
  </r>
  <r>
    <d v="2015-05-01T00:00:00"/>
    <n v="2521.1785107992882"/>
    <n v="1372.3812801744646"/>
    <n v="205.48506416597158"/>
    <n v="4099.0448551397239"/>
    <n v="1157"/>
    <n v="166"/>
    <x v="2"/>
    <n v="2"/>
    <x v="3"/>
  </r>
  <r>
    <d v="2015-05-02T00:00:00"/>
    <n v="2508.8195436192027"/>
    <n v="1172.6313328573563"/>
    <n v="205.8346201934597"/>
    <n v="3887.4913312902117"/>
    <n v="1158"/>
    <n v="166"/>
    <x v="2"/>
    <n v="2"/>
    <x v="3"/>
  </r>
  <r>
    <d v="2015-05-03T00:00:00"/>
    <n v="2516.063155574388"/>
    <n v="1256.3953097330709"/>
    <n v="206.02046135230449"/>
    <n v="3978.890967582468"/>
    <n v="1159"/>
    <n v="166"/>
    <x v="2"/>
    <n v="2"/>
    <x v="3"/>
  </r>
  <r>
    <d v="2015-05-04T00:00:00"/>
    <n v="2518.3781615886646"/>
    <n v="1435.2307904164184"/>
    <n v="206.16514254344108"/>
    <n v="4160.3925899761543"/>
    <n v="1160"/>
    <n v="166"/>
    <x v="2"/>
    <n v="2"/>
    <x v="3"/>
  </r>
  <r>
    <d v="2015-05-05T00:00:00"/>
    <n v="2526.1200447663446"/>
    <n v="1409.7629169963868"/>
    <n v="206.25212891206917"/>
    <n v="4142.960099190449"/>
    <n v="1161"/>
    <n v="166"/>
    <x v="2"/>
    <n v="2"/>
    <x v="3"/>
  </r>
  <r>
    <d v="2015-05-06T00:00:00"/>
    <n v="2522.9874839780741"/>
    <n v="1266.6158909995486"/>
    <n v="206.03749528287233"/>
    <n v="3996.6710577369095"/>
    <n v="1162"/>
    <n v="166"/>
    <x v="2"/>
    <n v="2"/>
    <x v="3"/>
  </r>
  <r>
    <d v="2015-05-07T00:00:00"/>
    <n v="2535.8223255704061"/>
    <n v="1235.6721368740284"/>
    <n v="206.67377396030352"/>
    <n v="3979.4082790484999"/>
    <n v="1163"/>
    <n v="167"/>
    <x v="2"/>
    <n v="2"/>
    <x v="3"/>
  </r>
  <r>
    <d v="2015-05-08T00:00:00"/>
    <n v="2537.4609345564209"/>
    <n v="1039.2666979540234"/>
    <n v="206.73747239305496"/>
    <n v="3784.9122672102503"/>
    <n v="1164"/>
    <n v="167"/>
    <x v="2"/>
    <n v="2"/>
    <x v="3"/>
  </r>
  <r>
    <d v="2015-05-09T00:00:00"/>
    <n v="2538.0714498678376"/>
    <n v="1225.5389256138626"/>
    <n v="206.79927599100927"/>
    <n v="3972.0640456806377"/>
    <n v="1165"/>
    <n v="167"/>
    <x v="2"/>
    <n v="2"/>
    <x v="3"/>
  </r>
  <r>
    <d v="2015-05-10T00:00:00"/>
    <n v="2526.8673307276531"/>
    <n v="1124.5409761808294"/>
    <n v="206.3224728107796"/>
    <n v="3859.5876819745595"/>
    <n v="1166"/>
    <n v="167"/>
    <x v="2"/>
    <n v="2"/>
    <x v="3"/>
  </r>
  <r>
    <d v="2015-05-11T00:00:00"/>
    <n v="2532.5607002593533"/>
    <n v="1378.3976474052492"/>
    <n v="206.55478850123473"/>
    <n v="4119.5786840508499"/>
    <n v="1167"/>
    <n v="167"/>
    <x v="2"/>
    <n v="2"/>
    <x v="3"/>
  </r>
  <r>
    <d v="2015-05-12T00:00:00"/>
    <n v="2540.1766519214125"/>
    <n v="1176.5902903868503"/>
    <n v="206.30730692088713"/>
    <n v="3925.3436296052796"/>
    <n v="1168"/>
    <n v="167"/>
    <x v="2"/>
    <n v="2"/>
    <x v="3"/>
  </r>
  <r>
    <d v="2015-05-13T00:00:00"/>
    <n v="2533.0421353392062"/>
    <n v="1218.0134192324497"/>
    <n v="206.48476139514332"/>
    <n v="3960.018133103541"/>
    <n v="1169"/>
    <n v="167"/>
    <x v="2"/>
    <n v="2"/>
    <x v="3"/>
  </r>
  <r>
    <d v="2015-05-14T00:00:00"/>
    <n v="2531.0646667405917"/>
    <n v="1237.6397891330585"/>
    <n v="206.47530672649208"/>
    <n v="3977.8639415875864"/>
    <n v="1170"/>
    <n v="168"/>
    <x v="2"/>
    <n v="2"/>
    <x v="3"/>
  </r>
  <r>
    <d v="2015-05-15T00:00:00"/>
    <n v="2528.8153110347021"/>
    <n v="1347.2660808397648"/>
    <n v="206.29555232923067"/>
    <n v="4085.2650819363071"/>
    <n v="1171"/>
    <n v="168"/>
    <x v="2"/>
    <n v="2"/>
    <x v="3"/>
  </r>
  <r>
    <d v="2015-05-16T00:00:00"/>
    <n v="2551.8927201570423"/>
    <n v="1551.2136107053902"/>
    <n v="206.478933581901"/>
    <n v="4312.6824484480621"/>
    <n v="1172"/>
    <n v="168"/>
    <x v="2"/>
    <n v="2"/>
    <x v="3"/>
  </r>
  <r>
    <d v="2015-05-17T00:00:00"/>
    <n v="2538.2608215773225"/>
    <n v="1513.3598095128955"/>
    <n v="206.16813824590685"/>
    <n v="4261.0874595480591"/>
    <n v="1173"/>
    <n v="168"/>
    <x v="2"/>
    <n v="2"/>
    <x v="3"/>
  </r>
  <r>
    <d v="2015-05-18T00:00:00"/>
    <n v="2533.639544865182"/>
    <n v="1531.0421160041842"/>
    <n v="206.37779566619665"/>
    <n v="4274.5678790618877"/>
    <n v="1174"/>
    <n v="168"/>
    <x v="2"/>
    <n v="2"/>
    <x v="3"/>
  </r>
  <r>
    <d v="2015-05-19T00:00:00"/>
    <n v="2534.4856255009531"/>
    <n v="1212.0001645693796"/>
    <n v="206.25348417286509"/>
    <n v="3956.4518369583097"/>
    <n v="1175"/>
    <n v="168"/>
    <x v="2"/>
    <n v="2"/>
    <x v="3"/>
  </r>
  <r>
    <d v="2015-05-20T00:00:00"/>
    <n v="2531.597332737645"/>
    <n v="1273.3312336892855"/>
    <n v="206.55243256815515"/>
    <n v="4015.4054952138808"/>
    <n v="1176"/>
    <n v="168"/>
    <x v="2"/>
    <n v="2"/>
    <x v="3"/>
  </r>
  <r>
    <d v="2015-05-21T00:00:00"/>
    <n v="2540.0319272451138"/>
    <n v="1353.8058302319182"/>
    <n v="206.90143438094955"/>
    <n v="4104.8772205455998"/>
    <n v="1177"/>
    <n v="169"/>
    <x v="2"/>
    <n v="2"/>
    <x v="3"/>
  </r>
  <r>
    <d v="2015-05-22T00:00:00"/>
    <n v="2537.1269852741398"/>
    <n v="1386.3466972954604"/>
    <n v="206.41358167651327"/>
    <n v="4134.22194946132"/>
    <n v="1178"/>
    <n v="169"/>
    <x v="2"/>
    <n v="2"/>
    <x v="3"/>
  </r>
  <r>
    <d v="2015-05-23T00:00:00"/>
    <n v="2510.3489074070567"/>
    <n v="1477.9178638323144"/>
    <n v="207.07106970973871"/>
    <n v="4199.8934044827238"/>
    <n v="1179"/>
    <n v="169"/>
    <x v="2"/>
    <n v="2"/>
    <x v="3"/>
  </r>
  <r>
    <d v="2015-05-24T00:00:00"/>
    <n v="2496.0362881495803"/>
    <n v="1282.2478095321424"/>
    <n v="207.21988116914611"/>
    <n v="3990.270036117759"/>
    <n v="1180"/>
    <n v="169"/>
    <x v="2"/>
    <n v="2"/>
    <x v="3"/>
  </r>
  <r>
    <d v="2015-05-25T00:00:00"/>
    <n v="2526.1394327687453"/>
    <n v="1318.1472465022221"/>
    <n v="207.43741996083006"/>
    <n v="4056.7025973108575"/>
    <n v="1181"/>
    <n v="169"/>
    <x v="2"/>
    <n v="2"/>
    <x v="3"/>
  </r>
  <r>
    <d v="2015-05-26T00:00:00"/>
    <n v="2518.969406267232"/>
    <n v="1429.7749042173534"/>
    <n v="207.75291104645117"/>
    <n v="4161.6910443071984"/>
    <n v="1182"/>
    <n v="169"/>
    <x v="2"/>
    <n v="2"/>
    <x v="3"/>
  </r>
  <r>
    <d v="2015-05-27T00:00:00"/>
    <n v="2532.7928808131542"/>
    <n v="1357.2429512137496"/>
    <n v="208.61693062622354"/>
    <n v="4104.0768028494094"/>
    <n v="1183"/>
    <n v="169"/>
    <x v="2"/>
    <n v="2"/>
    <x v="3"/>
  </r>
  <r>
    <d v="2015-05-28T00:00:00"/>
    <n v="2541.3747526317475"/>
    <n v="1574.0799823575164"/>
    <n v="208.96105855881441"/>
    <n v="4330.0577421291664"/>
    <n v="1184"/>
    <n v="170"/>
    <x v="2"/>
    <n v="2"/>
    <x v="3"/>
  </r>
  <r>
    <d v="2015-05-29T00:00:00"/>
    <n v="2513.2969368275467"/>
    <n v="1594.258238335424"/>
    <n v="209.554137750384"/>
    <n v="4322.9768287703655"/>
    <n v="1185"/>
    <n v="170"/>
    <x v="2"/>
    <n v="2"/>
    <x v="3"/>
  </r>
  <r>
    <d v="2015-05-30T00:00:00"/>
    <n v="2523.0330503684531"/>
    <n v="1531.0342330248257"/>
    <n v="209.62322714630025"/>
    <n v="4269.7695841268223"/>
    <n v="1186"/>
    <n v="170"/>
    <x v="2"/>
    <n v="2"/>
    <x v="3"/>
  </r>
  <r>
    <d v="2015-05-31T00:00:00"/>
    <n v="2548.0355425811626"/>
    <n v="1508.5930623932461"/>
    <n v="210.04054294420305"/>
    <n v="4272.970364206938"/>
    <n v="1187"/>
    <n v="170"/>
    <x v="2"/>
    <n v="2"/>
    <x v="3"/>
  </r>
  <r>
    <d v="2015-06-01T00:00:00"/>
    <n v="2550.9050956519259"/>
    <n v="1453.9934658058646"/>
    <n v="210.54985301875558"/>
    <n v="4221.9754599201269"/>
    <n v="1188"/>
    <n v="170"/>
    <x v="3"/>
    <n v="2"/>
    <x v="3"/>
  </r>
  <r>
    <d v="2015-06-02T00:00:00"/>
    <n v="2576.5303392076116"/>
    <n v="1476.2048141053851"/>
    <n v="210.99771400688047"/>
    <n v="4270.4847941680982"/>
    <n v="1189"/>
    <n v="170"/>
    <x v="3"/>
    <n v="2"/>
    <x v="3"/>
  </r>
  <r>
    <d v="2015-06-03T00:00:00"/>
    <n v="2564.5640882619223"/>
    <n v="1319.074574097612"/>
    <n v="211.67633513629164"/>
    <n v="4102.5119928904605"/>
    <n v="1190"/>
    <n v="170"/>
    <x v="3"/>
    <n v="2"/>
    <x v="3"/>
  </r>
  <r>
    <d v="2015-06-04T00:00:00"/>
    <n v="2578.5296593122539"/>
    <n v="1326.7694909467041"/>
    <n v="211.78586446112575"/>
    <n v="4124.7093058406836"/>
    <n v="1191"/>
    <n v="171"/>
    <x v="3"/>
    <n v="2"/>
    <x v="3"/>
  </r>
  <r>
    <d v="2015-06-05T00:00:00"/>
    <n v="2594.913196404078"/>
    <n v="1417.9354665258975"/>
    <n v="212.28412939913434"/>
    <n v="4233.1995892462764"/>
    <n v="1192"/>
    <n v="171"/>
    <x v="3"/>
    <n v="2"/>
    <x v="3"/>
  </r>
  <r>
    <d v="2015-06-06T00:00:00"/>
    <n v="2597.0640888183138"/>
    <n v="1565.4868460436576"/>
    <n v="212.82444636098498"/>
    <n v="4383.8883590773958"/>
    <n v="1193"/>
    <n v="171"/>
    <x v="3"/>
    <n v="2"/>
    <x v="3"/>
  </r>
  <r>
    <d v="2015-06-07T00:00:00"/>
    <n v="2600.1119631682718"/>
    <n v="1668.2079764331208"/>
    <n v="212.52513566251909"/>
    <n v="4489.771130961738"/>
    <n v="1194"/>
    <n v="171"/>
    <x v="3"/>
    <n v="2"/>
    <x v="3"/>
  </r>
  <r>
    <d v="2015-06-08T00:00:00"/>
    <n v="2618.0053345141278"/>
    <n v="1379.1688057262786"/>
    <n v="212.90322491848929"/>
    <n v="4219.4451070553096"/>
    <n v="1195"/>
    <n v="171"/>
    <x v="3"/>
    <n v="2"/>
    <x v="3"/>
  </r>
  <r>
    <d v="2015-06-09T00:00:00"/>
    <n v="2639.3598237907399"/>
    <n v="1415.3656442967201"/>
    <n v="212.99088716695229"/>
    <n v="4277.5139360640924"/>
    <n v="1196"/>
    <n v="171"/>
    <x v="3"/>
    <n v="2"/>
    <x v="3"/>
  </r>
  <r>
    <d v="2015-06-10T00:00:00"/>
    <n v="2650.9097046052611"/>
    <n v="1288.9619139014233"/>
    <n v="212.95945843055387"/>
    <n v="4163.0531309419048"/>
    <n v="1197"/>
    <n v="171"/>
    <x v="3"/>
    <n v="2"/>
    <x v="3"/>
  </r>
  <r>
    <d v="2015-06-11T00:00:00"/>
    <n v="2652.1815271488608"/>
    <n v="1504.0606484816637"/>
    <n v="213.14398021386796"/>
    <n v="4380.0433548550855"/>
    <n v="1198"/>
    <n v="172"/>
    <x v="3"/>
    <n v="2"/>
    <x v="3"/>
  </r>
  <r>
    <d v="2015-06-12T00:00:00"/>
    <n v="2650.3383386799615"/>
    <n v="1106.7096333429724"/>
    <n v="213.35110497909685"/>
    <n v="3981.493334460944"/>
    <n v="1199"/>
    <n v="172"/>
    <x v="3"/>
    <n v="2"/>
    <x v="3"/>
  </r>
  <r>
    <d v="2015-06-13T00:00:00"/>
    <n v="2667.0117358741977"/>
    <n v="1414.7063518811303"/>
    <n v="212.98890016965152"/>
    <n v="4306.2083885341408"/>
    <n v="1200"/>
    <n v="172"/>
    <x v="3"/>
    <n v="2"/>
    <x v="3"/>
  </r>
  <r>
    <d v="2015-06-14T00:00:00"/>
    <n v="2675.0323092995118"/>
    <n v="1263.8620107282827"/>
    <n v="212.86159669407905"/>
    <n v="4163.6761661367427"/>
    <n v="1201"/>
    <n v="172"/>
    <x v="3"/>
    <n v="2"/>
    <x v="3"/>
  </r>
  <r>
    <d v="2015-06-15T00:00:00"/>
    <n v="2670.2878838653037"/>
    <n v="1494.1127483829573"/>
    <n v="213.01896257112043"/>
    <n v="4389.7746946485058"/>
    <n v="1202"/>
    <n v="172"/>
    <x v="3"/>
    <n v="2"/>
    <x v="3"/>
  </r>
  <r>
    <d v="2015-06-16T00:00:00"/>
    <n v="2648.8491231370353"/>
    <n v="1394.7558589521389"/>
    <n v="212.55058847753784"/>
    <n v="4268.9086058753646"/>
    <n v="1203"/>
    <n v="172"/>
    <x v="3"/>
    <n v="2"/>
    <x v="3"/>
  </r>
  <r>
    <d v="2015-06-17T00:00:00"/>
    <n v="2657.6230236187666"/>
    <n v="1477.502374537718"/>
    <n v="212.44945047380642"/>
    <n v="4360.7467145596675"/>
    <n v="1204"/>
    <n v="172"/>
    <x v="3"/>
    <n v="2"/>
    <x v="3"/>
  </r>
  <r>
    <d v="2015-06-18T00:00:00"/>
    <n v="2660.2593272164513"/>
    <n v="1258.4822119774087"/>
    <n v="212.0984379223749"/>
    <n v="4144.4142771432671"/>
    <n v="1205"/>
    <n v="173"/>
    <x v="3"/>
    <n v="2"/>
    <x v="3"/>
  </r>
  <r>
    <d v="2015-06-19T00:00:00"/>
    <n v="2664.7929912741538"/>
    <n v="1384.8890511222646"/>
    <n v="211.98679748806842"/>
    <n v="4275.6599685186993"/>
    <n v="1206"/>
    <n v="173"/>
    <x v="3"/>
    <n v="2"/>
    <x v="3"/>
  </r>
  <r>
    <d v="2015-06-20T00:00:00"/>
    <n v="2645.5097172500482"/>
    <n v="1437.2537621244733"/>
    <n v="211.75227577449726"/>
    <n v="4308.914909901685"/>
    <n v="1207"/>
    <n v="173"/>
    <x v="3"/>
    <n v="2"/>
    <x v="3"/>
  </r>
  <r>
    <d v="2015-06-21T00:00:00"/>
    <n v="2660.5270699154917"/>
    <n v="1240.802666030592"/>
    <n v="211.87058354085565"/>
    <n v="4128.0312603347993"/>
    <n v="1208"/>
    <n v="173"/>
    <x v="3"/>
    <n v="2"/>
    <x v="3"/>
  </r>
  <r>
    <d v="2015-06-22T00:00:00"/>
    <n v="2654.150119927097"/>
    <n v="1251.9465311516558"/>
    <n v="211.99824122300666"/>
    <n v="4133.3587656698155"/>
    <n v="1209"/>
    <n v="173"/>
    <x v="3"/>
    <n v="2"/>
    <x v="3"/>
  </r>
  <r>
    <d v="2015-06-23T00:00:00"/>
    <n v="2652.5950760485916"/>
    <n v="1421.424921709342"/>
    <n v="211.70426051022773"/>
    <n v="4301.3903735459189"/>
    <n v="1210"/>
    <n v="173"/>
    <x v="3"/>
    <n v="2"/>
    <x v="3"/>
  </r>
  <r>
    <d v="2015-06-24T00:00:00"/>
    <n v="2659.0501471344774"/>
    <n v="1376.7675586641242"/>
    <n v="211.82869378781666"/>
    <n v="4263.7453803142926"/>
    <n v="1211"/>
    <n v="173"/>
    <x v="3"/>
    <n v="2"/>
    <x v="3"/>
  </r>
  <r>
    <d v="2015-06-25T00:00:00"/>
    <n v="2643.6466266331149"/>
    <n v="1162.3809011511576"/>
    <n v="211.54352198905428"/>
    <n v="4034.0714444884729"/>
    <n v="1212"/>
    <n v="174"/>
    <x v="3"/>
    <n v="2"/>
    <x v="3"/>
  </r>
  <r>
    <d v="2015-06-26T00:00:00"/>
    <n v="2670.1221278613189"/>
    <n v="1385.5189397765289"/>
    <n v="211.35165615434957"/>
    <n v="4283.9008562845456"/>
    <n v="1213"/>
    <n v="174"/>
    <x v="3"/>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dataOnRows="1" applyNumberFormats="0" applyBorderFormats="0" applyFontFormats="0" applyPatternFormats="0" applyAlignmentFormats="0" applyWidthHeightFormats="1" dataCaption="Data" showMissing="0" updatedVersion="4" minRefreshableVersion="3" showMultipleLabel="0" showMemberPropertyTips="0" rowGrandTotals="0" colGrandTotals="0" itemPrintTitles="1" createdVersion="4" indent="0" compact="0" compactData="0" gridDropZones="1">
  <location ref="B33:AP36" firstHeaderRow="1" firstDataRow="3" firstDataCol="1"/>
  <pivotFields count="1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13">
        <item x="10"/>
        <item x="11"/>
        <item x="0"/>
        <item x="1"/>
        <item x="2"/>
        <item x="3"/>
        <item x="4"/>
        <item x="5"/>
        <item x="6"/>
        <item x="7"/>
        <item x="8"/>
        <item x="9"/>
        <item t="default"/>
      </items>
    </pivotField>
    <pivotField compact="0" outline="0" subtotalTop="0" showAll="0" includeNewItemsInFilter="1"/>
    <pivotField axis="axisCol" compact="0" outline="0" subtotalTop="0" showAll="0" includeNewItemsInFilter="1" defaultSubtotal="0">
      <items count="12">
        <item n="2000" m="1" x="9"/>
        <item n="2001" m="1" x="11"/>
        <item n="2002" m="1" x="5"/>
        <item n="2003" m="1" x="7"/>
        <item n="2015" m="1" x="8"/>
        <item n="2016" m="1" x="10"/>
        <item n="2017" m="1" x="4"/>
        <item n="2018" m="1" x="6"/>
        <item x="0"/>
        <item x="1"/>
        <item x="2"/>
        <item x="3"/>
      </items>
    </pivotField>
  </pivotFields>
  <rowItems count="1">
    <i/>
  </rowItems>
  <colFields count="2">
    <field x="9"/>
    <field x="7"/>
  </colFields>
  <colItems count="40">
    <i>
      <x v="8"/>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i r="1">
      <x v="5"/>
    </i>
    <i r="1">
      <x v="6"/>
    </i>
    <i r="1">
      <x v="7"/>
    </i>
    <i r="1">
      <x v="8"/>
    </i>
    <i r="1">
      <x v="9"/>
    </i>
    <i r="1">
      <x v="10"/>
    </i>
    <i r="1">
      <x v="11"/>
    </i>
    <i>
      <x v="11"/>
      <x/>
    </i>
    <i r="1">
      <x v="1"/>
    </i>
    <i r="1">
      <x v="2"/>
    </i>
    <i r="1">
      <x v="3"/>
    </i>
    <i r="1">
      <x v="4"/>
    </i>
    <i r="1">
      <x v="5"/>
    </i>
  </colItems>
  <dataFields count="1">
    <dataField name="Total Sales" fld="4" baseField="0" baseItem="4294967293" numFmtId="44"/>
  </dataFields>
  <formats count="6">
    <format dxfId="0">
      <pivotArea outline="0" fieldPosition="0"/>
    </format>
    <format dxfId="1">
      <pivotArea type="all" dataOnly="0" outline="0" fieldPosition="0"/>
    </format>
    <format dxfId="2">
      <pivotArea type="all" dataOnly="0" outline="0" fieldPosition="0"/>
    </format>
    <format dxfId="3">
      <pivotArea type="all" dataOnly="0" outline="0" fieldPosition="0"/>
    </format>
    <format dxfId="4">
      <pivotArea type="all" dataOnly="0" outline="0" fieldPosition="0"/>
    </format>
    <format dxfId="5">
      <pivotArea type="all" dataOnly="0"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Sales Data" cacheId="16" applyNumberFormats="0" applyBorderFormats="0" applyFontFormats="0" applyPatternFormats="0" applyAlignmentFormats="0" applyWidthHeightFormats="1" dataCaption="Data" showMissing="0" updatedVersion="4" showItems="0" showMultipleLabel="0" showMemberPropertyTips="0" subtotalHiddenItems="1" rowGrandTotals="0" colGrandTotals="0" itemPrintTitles="1" indent="0" compact="0" compactData="0" gridDropZones="1">
  <location ref="B39:E213" firstHeaderRow="1" firstDataRow="2" firstDataCol="1"/>
  <pivotFields count="10">
    <pivotField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name="Week Number" axis="axisRow" compact="0" outline="0" subtotalTop="0" showAll="0" includeNewItemsInFilter="1" sumSubtotal="1">
      <items count="1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h="1" x="173"/>
        <item t="sum"/>
      </items>
    </pivotField>
    <pivotField compact="0" outline="0" subtotalTop="0" showAll="0" includeNewItemsInFilter="1"/>
    <pivotField compact="0" outline="0" subtotalTop="0" showAll="0" includeNewItemsInFilter="1"/>
    <pivotField compact="0" outline="0" subtotalTop="0" showAll="0" includeNewItemsInFilter="1"/>
  </pivotFields>
  <rowFields count="1">
    <field x="6"/>
  </rowFields>
  <rowItems count="1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rowItems>
  <colFields count="1">
    <field x="-2"/>
  </colFields>
  <colItems count="3">
    <i>
      <x/>
    </i>
    <i i="1">
      <x v="1"/>
    </i>
    <i i="2">
      <x v="2"/>
    </i>
  </colItems>
  <dataFields count="3">
    <dataField name="French Bread " fld="1" baseField="0" baseItem="4294967293" numFmtId="43"/>
    <dataField name="Italian Bread " fld="2" baseField="0" baseItem="4294967293" numFmtId="43"/>
    <dataField name="Pizza " fld="3" baseField="0" baseItem="0" numFmtId="43"/>
  </dataFields>
  <formats count="20">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field="6" type="button" dataOnly="0" labelOnly="1" outline="0" axis="axisRow" fieldPosition="0"/>
    </format>
    <format dxfId="19">
      <pivotArea dataOnly="0" labelOnly="1" outline="0" fieldPosition="0">
        <references count="1">
          <reference field="4294967294" count="3">
            <x v="0"/>
            <x v="1"/>
            <x v="2"/>
          </reference>
        </references>
      </pivotArea>
    </format>
    <format dxfId="18">
      <pivotArea type="origin" dataOnly="0" labelOnly="1" outline="0" fieldPosition="0"/>
    </format>
    <format dxfId="17">
      <pivotArea field="-2" type="button" dataOnly="0" labelOnly="1" outline="0" axis="axisCol" fieldPosition="0"/>
    </format>
    <format dxfId="16">
      <pivotArea type="topRight" dataOnly="0" labelOnly="1" outline="0" fieldPosition="0"/>
    </format>
    <format dxfId="15">
      <pivotArea type="origin" dataOnly="0" labelOnly="1" outline="0" fieldPosition="0"/>
    </format>
    <format dxfId="14">
      <pivotArea field="-2" type="button" dataOnly="0" labelOnly="1" outline="0" axis="axisCol" fieldPosition="0"/>
    </format>
    <format dxfId="13">
      <pivotArea type="origin" dataOnly="0" labelOnly="1" outline="0" fieldPosition="0"/>
    </format>
    <format dxfId="12">
      <pivotArea field="-2" type="button" dataOnly="0" labelOnly="1" outline="0" axis="axisCol"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C71"/>
  <sheetViews>
    <sheetView showGridLines="0" showRowColHeaders="0" workbookViewId="0"/>
  </sheetViews>
  <sheetFormatPr defaultRowHeight="15" x14ac:dyDescent="0.25"/>
  <cols>
    <col min="1" max="1" width="9.140625" style="114"/>
    <col min="2" max="2" width="114.42578125" style="115" customWidth="1"/>
    <col min="3" max="16384" width="9.140625" style="114"/>
  </cols>
  <sheetData>
    <row r="1" spans="2:3" ht="22.5" x14ac:dyDescent="0.3">
      <c r="B1" s="117" t="s">
        <v>66</v>
      </c>
      <c r="C1" s="118"/>
    </row>
    <row r="2" spans="2:3" ht="13.5" customHeight="1" x14ac:dyDescent="0.3">
      <c r="B2" s="117"/>
      <c r="C2" s="118"/>
    </row>
    <row r="3" spans="2:3" x14ac:dyDescent="0.25">
      <c r="B3" s="113" t="s">
        <v>67</v>
      </c>
    </row>
    <row r="4" spans="2:3" x14ac:dyDescent="0.25">
      <c r="B4" s="115" t="s">
        <v>134</v>
      </c>
    </row>
    <row r="6" spans="2:3" x14ac:dyDescent="0.25">
      <c r="B6" s="113" t="s">
        <v>68</v>
      </c>
    </row>
    <row r="7" spans="2:3" ht="45" customHeight="1" x14ac:dyDescent="0.25">
      <c r="B7" s="115" t="s">
        <v>145</v>
      </c>
    </row>
    <row r="9" spans="2:3" ht="30" x14ac:dyDescent="0.25">
      <c r="B9" s="115" t="s">
        <v>69</v>
      </c>
    </row>
    <row r="11" spans="2:3" ht="30" x14ac:dyDescent="0.25">
      <c r="B11" s="113" t="s">
        <v>127</v>
      </c>
    </row>
    <row r="12" spans="2:3" x14ac:dyDescent="0.25">
      <c r="B12" s="113"/>
    </row>
    <row r="13" spans="2:3" ht="17.25" customHeight="1" x14ac:dyDescent="0.25">
      <c r="B13" s="113" t="s">
        <v>128</v>
      </c>
    </row>
    <row r="14" spans="2:3" x14ac:dyDescent="0.25">
      <c r="B14" s="113"/>
    </row>
    <row r="15" spans="2:3" x14ac:dyDescent="0.25">
      <c r="B15" s="113" t="s">
        <v>70</v>
      </c>
    </row>
    <row r="16" spans="2:3" ht="45" x14ac:dyDescent="0.25">
      <c r="B16" s="116" t="s">
        <v>71</v>
      </c>
    </row>
    <row r="17" spans="2:2" x14ac:dyDescent="0.25">
      <c r="B17" s="116"/>
    </row>
    <row r="18" spans="2:2" ht="60" x14ac:dyDescent="0.25">
      <c r="B18" s="116" t="s">
        <v>72</v>
      </c>
    </row>
    <row r="19" spans="2:2" x14ac:dyDescent="0.25">
      <c r="B19" s="116"/>
    </row>
    <row r="20" spans="2:2" ht="60" x14ac:dyDescent="0.25">
      <c r="B20" s="116" t="s">
        <v>73</v>
      </c>
    </row>
    <row r="21" spans="2:2" x14ac:dyDescent="0.25">
      <c r="B21" s="116"/>
    </row>
    <row r="22" spans="2:2" ht="42.75" customHeight="1" x14ac:dyDescent="0.25">
      <c r="B22" s="116" t="s">
        <v>74</v>
      </c>
    </row>
    <row r="23" spans="2:2" x14ac:dyDescent="0.25">
      <c r="B23" s="116"/>
    </row>
    <row r="24" spans="2:2" x14ac:dyDescent="0.25">
      <c r="B24" s="113" t="s">
        <v>75</v>
      </c>
    </row>
    <row r="25" spans="2:2" ht="30" x14ac:dyDescent="0.25">
      <c r="B25" s="115" t="s">
        <v>76</v>
      </c>
    </row>
    <row r="27" spans="2:2" ht="27" customHeight="1" x14ac:dyDescent="0.25">
      <c r="B27" s="116" t="s">
        <v>77</v>
      </c>
    </row>
    <row r="28" spans="2:2" x14ac:dyDescent="0.25">
      <c r="B28" s="116"/>
    </row>
    <row r="29" spans="2:2" ht="75" x14ac:dyDescent="0.25">
      <c r="B29" s="116" t="s">
        <v>99</v>
      </c>
    </row>
    <row r="30" spans="2:2" x14ac:dyDescent="0.25">
      <c r="B30" s="116"/>
    </row>
    <row r="31" spans="2:2" ht="75" x14ac:dyDescent="0.25">
      <c r="B31" s="116" t="s">
        <v>78</v>
      </c>
    </row>
    <row r="32" spans="2:2" x14ac:dyDescent="0.25">
      <c r="B32" s="116"/>
    </row>
    <row r="33" spans="2:2" ht="30" x14ac:dyDescent="0.25">
      <c r="B33" s="115" t="s">
        <v>79</v>
      </c>
    </row>
    <row r="35" spans="2:2" x14ac:dyDescent="0.25">
      <c r="B35" s="115" t="s">
        <v>80</v>
      </c>
    </row>
    <row r="37" spans="2:2" ht="75" x14ac:dyDescent="0.25">
      <c r="B37" s="116" t="s">
        <v>81</v>
      </c>
    </row>
    <row r="38" spans="2:2" x14ac:dyDescent="0.25">
      <c r="B38" s="116"/>
    </row>
    <row r="39" spans="2:2" ht="42" customHeight="1" x14ac:dyDescent="0.25">
      <c r="B39" s="116" t="s">
        <v>98</v>
      </c>
    </row>
    <row r="40" spans="2:2" x14ac:dyDescent="0.25">
      <c r="B40" s="116"/>
    </row>
    <row r="41" spans="2:2" ht="45" x14ac:dyDescent="0.25">
      <c r="B41" s="116" t="s">
        <v>82</v>
      </c>
    </row>
    <row r="42" spans="2:2" x14ac:dyDescent="0.25">
      <c r="B42" s="116"/>
    </row>
    <row r="43" spans="2:2" ht="60" x14ac:dyDescent="0.25">
      <c r="B43" s="116" t="s">
        <v>83</v>
      </c>
    </row>
    <row r="44" spans="2:2" x14ac:dyDescent="0.25">
      <c r="B44" s="116"/>
    </row>
    <row r="45" spans="2:2" ht="45" x14ac:dyDescent="0.25">
      <c r="B45" s="116" t="s">
        <v>84</v>
      </c>
    </row>
    <row r="46" spans="2:2" x14ac:dyDescent="0.25">
      <c r="B46" s="116"/>
    </row>
    <row r="47" spans="2:2" x14ac:dyDescent="0.25">
      <c r="B47" s="113" t="s">
        <v>85</v>
      </c>
    </row>
    <row r="48" spans="2:2" ht="45" x14ac:dyDescent="0.25">
      <c r="B48" s="116" t="s">
        <v>86</v>
      </c>
    </row>
    <row r="49" spans="2:2" x14ac:dyDescent="0.25">
      <c r="B49" s="116"/>
    </row>
    <row r="50" spans="2:2" ht="45" x14ac:dyDescent="0.25">
      <c r="B50" s="116" t="s">
        <v>87</v>
      </c>
    </row>
    <row r="51" spans="2:2" x14ac:dyDescent="0.25">
      <c r="B51" s="116"/>
    </row>
    <row r="52" spans="2:2" ht="90" x14ac:dyDescent="0.25">
      <c r="B52" s="116" t="s">
        <v>88</v>
      </c>
    </row>
    <row r="53" spans="2:2" x14ac:dyDescent="0.25">
      <c r="B53" s="116"/>
    </row>
    <row r="54" spans="2:2" ht="75" x14ac:dyDescent="0.25">
      <c r="B54" s="116" t="s">
        <v>89</v>
      </c>
    </row>
    <row r="55" spans="2:2" x14ac:dyDescent="0.25">
      <c r="B55" s="116"/>
    </row>
    <row r="56" spans="2:2" x14ac:dyDescent="0.25">
      <c r="B56" s="113" t="s">
        <v>90</v>
      </c>
    </row>
    <row r="57" spans="2:2" ht="60" x14ac:dyDescent="0.25">
      <c r="B57" s="116" t="s">
        <v>91</v>
      </c>
    </row>
    <row r="58" spans="2:2" x14ac:dyDescent="0.25">
      <c r="B58" s="116"/>
    </row>
    <row r="59" spans="2:2" ht="45" x14ac:dyDescent="0.25">
      <c r="B59" s="116" t="s">
        <v>92</v>
      </c>
    </row>
    <row r="60" spans="2:2" x14ac:dyDescent="0.25">
      <c r="B60" s="116"/>
    </row>
    <row r="61" spans="2:2" ht="60" x14ac:dyDescent="0.25">
      <c r="B61" s="116" t="s">
        <v>93</v>
      </c>
    </row>
    <row r="62" spans="2:2" x14ac:dyDescent="0.25">
      <c r="B62" s="116"/>
    </row>
    <row r="63" spans="2:2" ht="60" x14ac:dyDescent="0.25">
      <c r="B63" s="116" t="s">
        <v>94</v>
      </c>
    </row>
    <row r="64" spans="2:2" x14ac:dyDescent="0.25">
      <c r="B64" s="116"/>
    </row>
    <row r="65" spans="2:2" ht="30" x14ac:dyDescent="0.25">
      <c r="B65" s="115" t="s">
        <v>95</v>
      </c>
    </row>
    <row r="67" spans="2:2" ht="62.25" customHeight="1" x14ac:dyDescent="0.25">
      <c r="B67" s="116" t="s">
        <v>96</v>
      </c>
    </row>
    <row r="68" spans="2:2" x14ac:dyDescent="0.25">
      <c r="B68" s="116"/>
    </row>
    <row r="69" spans="2:2" ht="60" x14ac:dyDescent="0.25">
      <c r="B69" s="116" t="s">
        <v>97</v>
      </c>
    </row>
    <row r="70" spans="2:2" x14ac:dyDescent="0.25">
      <c r="B70" s="116"/>
    </row>
    <row r="71" spans="2:2" ht="75" x14ac:dyDescent="0.25">
      <c r="B71" s="113" t="s">
        <v>129</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81"/>
  <sheetViews>
    <sheetView showGridLines="0" tabSelected="1" workbookViewId="0"/>
  </sheetViews>
  <sheetFormatPr defaultRowHeight="15" outlineLevelRow="1" x14ac:dyDescent="0.25"/>
  <cols>
    <col min="1" max="1" width="8.140625" style="2" customWidth="1"/>
    <col min="2" max="2" width="13.28515625" style="2" customWidth="1"/>
    <col min="3" max="3" width="14.140625" style="2" customWidth="1"/>
    <col min="4" max="4" width="15.42578125" style="2" customWidth="1"/>
    <col min="5" max="6" width="14.140625" style="2" customWidth="1"/>
    <col min="7" max="7" width="12.7109375" style="2" hidden="1" customWidth="1"/>
    <col min="8" max="8" width="12.28515625" style="10" hidden="1" customWidth="1"/>
    <col min="9" max="9" width="11.140625" style="10" hidden="1" customWidth="1"/>
    <col min="10" max="10" width="11.140625" style="2" hidden="1" customWidth="1"/>
    <col min="11" max="11" width="0.5703125" style="2" hidden="1" customWidth="1"/>
    <col min="12" max="13" width="9.28515625" style="2" customWidth="1"/>
    <col min="14" max="14" width="9.140625" style="11"/>
    <col min="15" max="18" width="9.140625" style="2"/>
    <col min="19" max="19" width="16" style="2" customWidth="1"/>
    <col min="20" max="21" width="9.140625" style="2"/>
    <col min="22" max="25" width="10" style="2" customWidth="1"/>
    <col min="26" max="26" width="9.140625" style="2"/>
    <col min="27" max="32" width="10" style="12" customWidth="1"/>
    <col min="33" max="33" width="9.140625" style="2"/>
    <col min="34" max="39" width="10" style="2" customWidth="1"/>
    <col min="40" max="16384" width="9.140625" style="2"/>
  </cols>
  <sheetData>
    <row r="1" spans="1:40" ht="22.5" x14ac:dyDescent="0.3">
      <c r="A1" s="13"/>
      <c r="B1" s="14" t="s">
        <v>100</v>
      </c>
      <c r="H1" s="2"/>
      <c r="I1" s="2"/>
      <c r="N1" s="2"/>
      <c r="O1" s="16" t="s">
        <v>101</v>
      </c>
      <c r="AA1" s="2"/>
      <c r="AB1" s="2"/>
      <c r="AC1" s="2"/>
      <c r="AD1" s="2"/>
      <c r="AE1" s="2"/>
      <c r="AF1" s="2"/>
    </row>
    <row r="2" spans="1:40" ht="19.5" customHeight="1" thickBot="1" x14ac:dyDescent="0.3">
      <c r="H2" s="2"/>
      <c r="I2" s="2"/>
      <c r="N2" s="2"/>
      <c r="O2" s="120" t="s">
        <v>130</v>
      </c>
      <c r="AA2" s="2"/>
      <c r="AB2" s="2"/>
      <c r="AC2" s="2"/>
      <c r="AD2" s="2"/>
      <c r="AE2" s="2"/>
      <c r="AF2" s="2"/>
    </row>
    <row r="3" spans="1:40" ht="30" x14ac:dyDescent="0.25">
      <c r="B3" s="147" t="s">
        <v>0</v>
      </c>
      <c r="C3" s="148" t="s">
        <v>1</v>
      </c>
      <c r="D3" s="148" t="s">
        <v>2</v>
      </c>
      <c r="E3" s="148" t="s">
        <v>3</v>
      </c>
      <c r="F3" s="147" t="s">
        <v>4</v>
      </c>
      <c r="G3" s="3" t="s">
        <v>5</v>
      </c>
      <c r="H3" s="3" t="s">
        <v>6</v>
      </c>
      <c r="I3" s="4" t="s">
        <v>7</v>
      </c>
      <c r="J3" s="4" t="s">
        <v>8</v>
      </c>
      <c r="K3" s="4" t="s">
        <v>9</v>
      </c>
      <c r="N3" s="2"/>
      <c r="O3" s="120" t="s">
        <v>131</v>
      </c>
      <c r="AA3" s="2"/>
      <c r="AB3" s="2"/>
      <c r="AC3" s="2"/>
      <c r="AD3" s="2"/>
      <c r="AE3" s="2"/>
      <c r="AF3" s="2"/>
      <c r="AN3" s="5"/>
    </row>
    <row r="4" spans="1:40" outlineLevel="1" x14ac:dyDescent="0.25">
      <c r="B4" s="15">
        <v>40969</v>
      </c>
      <c r="C4" s="121">
        <v>591.63684528145268</v>
      </c>
      <c r="D4" s="121">
        <v>852.96211544443111</v>
      </c>
      <c r="E4" s="121">
        <v>187.04038190616211</v>
      </c>
      <c r="F4" s="122">
        <f>SUM(C4:E4)</f>
        <v>1631.639342632046</v>
      </c>
      <c r="G4" s="6">
        <v>1</v>
      </c>
      <c r="H4" s="6">
        <f>ROUNDUP(G4/7,0)</f>
        <v>1</v>
      </c>
      <c r="I4" s="7">
        <f>MONTH(B4)</f>
        <v>3</v>
      </c>
      <c r="J4" s="7">
        <f>ROUNDUP(I4/3,0)</f>
        <v>1</v>
      </c>
      <c r="K4" s="7">
        <f>YEAR(B4)</f>
        <v>2012</v>
      </c>
      <c r="L4" s="8"/>
      <c r="M4" s="8"/>
      <c r="N4" s="2"/>
      <c r="O4" s="120" t="s">
        <v>132</v>
      </c>
      <c r="AA4" s="2"/>
      <c r="AB4" s="2"/>
      <c r="AC4" s="2"/>
      <c r="AD4" s="2"/>
      <c r="AE4" s="2"/>
      <c r="AF4" s="2"/>
      <c r="AN4" s="5"/>
    </row>
    <row r="5" spans="1:40" outlineLevel="1" x14ac:dyDescent="0.25">
      <c r="B5" s="15">
        <v>40970</v>
      </c>
      <c r="C5" s="121">
        <v>582.35662999940155</v>
      </c>
      <c r="D5" s="121">
        <v>1101.6277656256041</v>
      </c>
      <c r="E5" s="121">
        <v>187.29396387180404</v>
      </c>
      <c r="F5" s="122">
        <f t="shared" ref="F5:F20" si="0">SUM(C5:E5)</f>
        <v>1871.2783594968096</v>
      </c>
      <c r="G5" s="6">
        <v>2</v>
      </c>
      <c r="H5" s="6">
        <f t="shared" ref="H5:H20" si="1">ROUNDUP(G5/7,0)</f>
        <v>1</v>
      </c>
      <c r="I5" s="7">
        <f t="shared" ref="I5:I20" si="2">MONTH(B5)</f>
        <v>3</v>
      </c>
      <c r="J5" s="7">
        <f t="shared" ref="J5:J20" si="3">ROUNDUP(I5/3,0)</f>
        <v>1</v>
      </c>
      <c r="K5" s="7">
        <f t="shared" ref="K5:K20" si="4">YEAR(B5)</f>
        <v>2012</v>
      </c>
      <c r="L5" s="8"/>
      <c r="M5" s="8"/>
      <c r="N5" s="2"/>
      <c r="O5" s="119"/>
      <c r="AA5" s="2"/>
      <c r="AB5" s="2"/>
      <c r="AC5" s="2"/>
      <c r="AD5" s="2"/>
      <c r="AE5" s="2"/>
      <c r="AF5" s="2"/>
      <c r="AN5" s="5"/>
    </row>
    <row r="6" spans="1:40" outlineLevel="1" x14ac:dyDescent="0.25">
      <c r="B6" s="15">
        <v>40971</v>
      </c>
      <c r="C6" s="121">
        <v>591.62942307991011</v>
      </c>
      <c r="D6" s="121">
        <v>1008.8836539089718</v>
      </c>
      <c r="E6" s="121">
        <v>186.79460621472973</v>
      </c>
      <c r="F6" s="122">
        <f t="shared" si="0"/>
        <v>1787.3076832036118</v>
      </c>
      <c r="G6" s="6">
        <v>3</v>
      </c>
      <c r="H6" s="6">
        <f t="shared" si="1"/>
        <v>1</v>
      </c>
      <c r="I6" s="7">
        <f t="shared" si="2"/>
        <v>3</v>
      </c>
      <c r="J6" s="7">
        <f t="shared" si="3"/>
        <v>1</v>
      </c>
      <c r="K6" s="7">
        <f t="shared" si="4"/>
        <v>2012</v>
      </c>
      <c r="L6" s="8"/>
      <c r="M6" s="8"/>
      <c r="N6" s="2"/>
      <c r="AA6" s="2"/>
      <c r="AB6" s="2"/>
      <c r="AC6" s="2"/>
      <c r="AD6" s="2"/>
      <c r="AE6" s="2"/>
      <c r="AF6" s="2"/>
      <c r="AN6" s="5"/>
    </row>
    <row r="7" spans="1:40" outlineLevel="1" x14ac:dyDescent="0.25">
      <c r="B7" s="15">
        <v>40972</v>
      </c>
      <c r="C7" s="121">
        <v>589.59689179872248</v>
      </c>
      <c r="D7" s="121">
        <v>1071.8218445049392</v>
      </c>
      <c r="E7" s="121">
        <v>186.71922924366012</v>
      </c>
      <c r="F7" s="122">
        <f t="shared" si="0"/>
        <v>1848.1379655473218</v>
      </c>
      <c r="G7" s="6">
        <v>4</v>
      </c>
      <c r="H7" s="6">
        <f t="shared" si="1"/>
        <v>1</v>
      </c>
      <c r="I7" s="7">
        <f t="shared" si="2"/>
        <v>3</v>
      </c>
      <c r="J7" s="7">
        <f t="shared" si="3"/>
        <v>1</v>
      </c>
      <c r="K7" s="7">
        <f t="shared" si="4"/>
        <v>2012</v>
      </c>
      <c r="L7" s="8"/>
      <c r="M7" s="8"/>
      <c r="N7" s="2"/>
      <c r="AA7" s="2"/>
      <c r="AB7" s="2"/>
      <c r="AC7" s="2"/>
      <c r="AD7" s="2"/>
      <c r="AE7" s="2"/>
      <c r="AF7" s="2"/>
      <c r="AN7" s="5"/>
    </row>
    <row r="8" spans="1:40" outlineLevel="1" x14ac:dyDescent="0.25">
      <c r="B8" s="15">
        <v>40973</v>
      </c>
      <c r="C8" s="121">
        <v>582.4827992627396</v>
      </c>
      <c r="D8" s="121">
        <v>1038.7767819227665</v>
      </c>
      <c r="E8" s="121">
        <v>186.8813054362833</v>
      </c>
      <c r="F8" s="122">
        <f t="shared" si="0"/>
        <v>1808.1408866217896</v>
      </c>
      <c r="G8" s="6">
        <v>5</v>
      </c>
      <c r="H8" s="6">
        <f t="shared" si="1"/>
        <v>1</v>
      </c>
      <c r="I8" s="7">
        <f t="shared" si="2"/>
        <v>3</v>
      </c>
      <c r="J8" s="7">
        <f t="shared" si="3"/>
        <v>1</v>
      </c>
      <c r="K8" s="7">
        <f t="shared" si="4"/>
        <v>2012</v>
      </c>
      <c r="L8" s="8"/>
      <c r="M8" s="8"/>
      <c r="N8" s="2"/>
      <c r="AA8" s="2"/>
      <c r="AB8" s="2"/>
      <c r="AC8" s="2"/>
      <c r="AD8" s="2"/>
      <c r="AE8" s="2"/>
      <c r="AF8" s="2"/>
      <c r="AN8" s="5"/>
    </row>
    <row r="9" spans="1:40" outlineLevel="1" x14ac:dyDescent="0.25">
      <c r="B9" s="15">
        <v>40974</v>
      </c>
      <c r="C9" s="121">
        <v>579.34061192479112</v>
      </c>
      <c r="D9" s="121">
        <v>1002.8081536889172</v>
      </c>
      <c r="E9" s="121">
        <v>186.95117432869569</v>
      </c>
      <c r="F9" s="122">
        <f t="shared" si="0"/>
        <v>1769.099939942404</v>
      </c>
      <c r="G9" s="6">
        <v>6</v>
      </c>
      <c r="H9" s="6">
        <f t="shared" si="1"/>
        <v>1</v>
      </c>
      <c r="I9" s="7">
        <f t="shared" si="2"/>
        <v>3</v>
      </c>
      <c r="J9" s="7">
        <f t="shared" si="3"/>
        <v>1</v>
      </c>
      <c r="K9" s="7">
        <f t="shared" si="4"/>
        <v>2012</v>
      </c>
      <c r="L9" s="8"/>
      <c r="M9" s="8"/>
      <c r="N9" s="2"/>
      <c r="AA9" s="2"/>
      <c r="AB9" s="2"/>
      <c r="AC9" s="2"/>
      <c r="AD9" s="2"/>
      <c r="AE9" s="2"/>
      <c r="AF9" s="2"/>
      <c r="AN9" s="5"/>
    </row>
    <row r="10" spans="1:40" outlineLevel="1" x14ac:dyDescent="0.25">
      <c r="B10" s="15">
        <v>40975</v>
      </c>
      <c r="C10" s="121">
        <v>606.50478034480693</v>
      </c>
      <c r="D10" s="121">
        <v>995.82825119240738</v>
      </c>
      <c r="E10" s="121">
        <v>187.13046600976716</v>
      </c>
      <c r="F10" s="122">
        <f t="shared" si="0"/>
        <v>1789.4634975469814</v>
      </c>
      <c r="G10" s="6">
        <v>7</v>
      </c>
      <c r="H10" s="6">
        <f t="shared" si="1"/>
        <v>1</v>
      </c>
      <c r="I10" s="7">
        <f t="shared" si="2"/>
        <v>3</v>
      </c>
      <c r="J10" s="7">
        <f t="shared" si="3"/>
        <v>1</v>
      </c>
      <c r="K10" s="7">
        <f t="shared" si="4"/>
        <v>2012</v>
      </c>
      <c r="L10" s="8"/>
      <c r="M10" s="8"/>
      <c r="N10" s="2"/>
      <c r="AA10" s="2"/>
      <c r="AB10" s="2"/>
      <c r="AC10" s="2"/>
      <c r="AD10" s="2"/>
      <c r="AE10" s="2"/>
      <c r="AF10" s="2"/>
      <c r="AN10" s="5"/>
    </row>
    <row r="11" spans="1:40" outlineLevel="1" x14ac:dyDescent="0.25">
      <c r="B11" s="15">
        <v>40976</v>
      </c>
      <c r="C11" s="121">
        <v>611.57416497624968</v>
      </c>
      <c r="D11" s="121">
        <v>837.60135451717883</v>
      </c>
      <c r="E11" s="121">
        <v>187.07386757982351</v>
      </c>
      <c r="F11" s="122">
        <f t="shared" si="0"/>
        <v>1636.2493870732519</v>
      </c>
      <c r="G11" s="6">
        <v>8</v>
      </c>
      <c r="H11" s="6">
        <f t="shared" si="1"/>
        <v>2</v>
      </c>
      <c r="I11" s="7">
        <f t="shared" si="2"/>
        <v>3</v>
      </c>
      <c r="J11" s="7">
        <f t="shared" si="3"/>
        <v>1</v>
      </c>
      <c r="K11" s="7">
        <f t="shared" si="4"/>
        <v>2012</v>
      </c>
      <c r="L11" s="8"/>
      <c r="M11" s="8"/>
      <c r="N11" s="2"/>
      <c r="AA11" s="2"/>
      <c r="AB11" s="2"/>
      <c r="AC11" s="2"/>
      <c r="AD11" s="2"/>
      <c r="AE11" s="2"/>
      <c r="AF11" s="2"/>
      <c r="AN11" s="5"/>
    </row>
    <row r="12" spans="1:40" outlineLevel="1" x14ac:dyDescent="0.25">
      <c r="B12" s="15">
        <v>40977</v>
      </c>
      <c r="C12" s="121">
        <v>605.10698230989226</v>
      </c>
      <c r="D12" s="121">
        <v>1125.1554685614101</v>
      </c>
      <c r="E12" s="121">
        <v>187.28904784977846</v>
      </c>
      <c r="F12" s="122">
        <f t="shared" si="0"/>
        <v>1917.5514987210809</v>
      </c>
      <c r="G12" s="6">
        <v>9</v>
      </c>
      <c r="H12" s="6">
        <f t="shared" si="1"/>
        <v>2</v>
      </c>
      <c r="I12" s="7">
        <f t="shared" si="2"/>
        <v>3</v>
      </c>
      <c r="J12" s="7">
        <f t="shared" si="3"/>
        <v>1</v>
      </c>
      <c r="K12" s="7">
        <f t="shared" si="4"/>
        <v>2012</v>
      </c>
      <c r="L12" s="8"/>
      <c r="M12" s="8"/>
      <c r="N12" s="2"/>
      <c r="AA12" s="2"/>
      <c r="AB12" s="2"/>
      <c r="AC12" s="2"/>
      <c r="AD12" s="2"/>
      <c r="AE12" s="2"/>
      <c r="AF12" s="2"/>
      <c r="AN12" s="5"/>
    </row>
    <row r="13" spans="1:40" outlineLevel="1" x14ac:dyDescent="0.25">
      <c r="B13" s="15">
        <v>40978</v>
      </c>
      <c r="C13" s="121">
        <v>617.31161660935049</v>
      </c>
      <c r="D13" s="121">
        <v>1053.872093752615</v>
      </c>
      <c r="E13" s="121">
        <v>186.9255027582262</v>
      </c>
      <c r="F13" s="122">
        <f t="shared" si="0"/>
        <v>1858.1092131201917</v>
      </c>
      <c r="G13" s="6">
        <v>10</v>
      </c>
      <c r="H13" s="6">
        <f t="shared" si="1"/>
        <v>2</v>
      </c>
      <c r="I13" s="7">
        <f t="shared" si="2"/>
        <v>3</v>
      </c>
      <c r="J13" s="7">
        <f t="shared" si="3"/>
        <v>1</v>
      </c>
      <c r="K13" s="7">
        <f t="shared" si="4"/>
        <v>2012</v>
      </c>
      <c r="L13" s="8"/>
      <c r="M13" s="8"/>
      <c r="N13" s="2"/>
      <c r="AA13" s="2"/>
      <c r="AB13" s="2"/>
      <c r="AC13" s="2"/>
      <c r="AD13" s="2"/>
      <c r="AE13" s="2"/>
      <c r="AF13" s="2"/>
      <c r="AN13" s="5"/>
    </row>
    <row r="14" spans="1:40" outlineLevel="1" x14ac:dyDescent="0.25">
      <c r="B14" s="15">
        <v>40979</v>
      </c>
      <c r="C14" s="121">
        <v>630.86716686809132</v>
      </c>
      <c r="D14" s="121">
        <v>1143.0044255733806</v>
      </c>
      <c r="E14" s="121">
        <v>187.49566583691353</v>
      </c>
      <c r="F14" s="122">
        <f t="shared" si="0"/>
        <v>1961.3672582783854</v>
      </c>
      <c r="G14" s="6">
        <v>11</v>
      </c>
      <c r="H14" s="6">
        <f t="shared" si="1"/>
        <v>2</v>
      </c>
      <c r="I14" s="7">
        <f t="shared" si="2"/>
        <v>3</v>
      </c>
      <c r="J14" s="7">
        <f t="shared" si="3"/>
        <v>1</v>
      </c>
      <c r="K14" s="7">
        <f t="shared" si="4"/>
        <v>2012</v>
      </c>
      <c r="L14" s="8"/>
      <c r="M14" s="8"/>
      <c r="N14" s="2"/>
      <c r="AA14" s="2"/>
      <c r="AB14" s="2"/>
      <c r="AC14" s="2"/>
      <c r="AD14" s="2"/>
      <c r="AE14" s="2"/>
      <c r="AF14" s="2"/>
      <c r="AN14" s="5"/>
    </row>
    <row r="15" spans="1:40" outlineLevel="1" x14ac:dyDescent="0.25">
      <c r="B15" s="15">
        <v>40980</v>
      </c>
      <c r="C15" s="121">
        <v>656.42926165441304</v>
      </c>
      <c r="D15" s="121">
        <v>1049.6136194135106</v>
      </c>
      <c r="E15" s="121">
        <v>187.03932335096866</v>
      </c>
      <c r="F15" s="122">
        <f t="shared" si="0"/>
        <v>1893.0822044188924</v>
      </c>
      <c r="G15" s="6">
        <v>12</v>
      </c>
      <c r="H15" s="6">
        <f t="shared" si="1"/>
        <v>2</v>
      </c>
      <c r="I15" s="7">
        <f t="shared" si="2"/>
        <v>3</v>
      </c>
      <c r="J15" s="7">
        <f t="shared" si="3"/>
        <v>1</v>
      </c>
      <c r="K15" s="7">
        <f t="shared" si="4"/>
        <v>2012</v>
      </c>
      <c r="L15" s="8"/>
      <c r="M15" s="8"/>
      <c r="N15" s="2"/>
      <c r="AA15" s="2"/>
      <c r="AB15" s="2"/>
      <c r="AC15" s="2"/>
      <c r="AD15" s="2"/>
      <c r="AE15" s="2"/>
      <c r="AF15" s="2"/>
      <c r="AN15" s="5"/>
    </row>
    <row r="16" spans="1:40" outlineLevel="1" x14ac:dyDescent="0.25">
      <c r="B16" s="15">
        <v>40981</v>
      </c>
      <c r="C16" s="121">
        <v>667.51185468219455</v>
      </c>
      <c r="D16" s="121">
        <v>1271.8457287127922</v>
      </c>
      <c r="E16" s="121">
        <v>187.42322308355446</v>
      </c>
      <c r="F16" s="122">
        <f t="shared" si="0"/>
        <v>2126.7808064785413</v>
      </c>
      <c r="G16" s="6">
        <v>13</v>
      </c>
      <c r="H16" s="6">
        <f t="shared" si="1"/>
        <v>2</v>
      </c>
      <c r="I16" s="7">
        <f t="shared" si="2"/>
        <v>3</v>
      </c>
      <c r="J16" s="7">
        <f t="shared" si="3"/>
        <v>1</v>
      </c>
      <c r="K16" s="7">
        <f t="shared" si="4"/>
        <v>2012</v>
      </c>
      <c r="L16" s="8"/>
      <c r="M16" s="8"/>
      <c r="N16" s="2"/>
      <c r="AA16" s="2"/>
      <c r="AB16" s="2"/>
      <c r="AC16" s="2"/>
      <c r="AD16" s="2"/>
      <c r="AE16" s="2"/>
      <c r="AF16" s="2"/>
      <c r="AN16" s="5"/>
    </row>
    <row r="17" spans="2:40" outlineLevel="1" x14ac:dyDescent="0.25">
      <c r="B17" s="15">
        <v>40982</v>
      </c>
      <c r="C17" s="121">
        <v>658.07831943530914</v>
      </c>
      <c r="D17" s="121">
        <v>1140.4899821519223</v>
      </c>
      <c r="E17" s="121">
        <v>187.07823757544111</v>
      </c>
      <c r="F17" s="122">
        <f t="shared" si="0"/>
        <v>1985.6465391626725</v>
      </c>
      <c r="G17" s="6">
        <v>14</v>
      </c>
      <c r="H17" s="6">
        <f t="shared" si="1"/>
        <v>2</v>
      </c>
      <c r="I17" s="7">
        <f t="shared" si="2"/>
        <v>3</v>
      </c>
      <c r="J17" s="7">
        <f t="shared" si="3"/>
        <v>1</v>
      </c>
      <c r="K17" s="7">
        <f t="shared" si="4"/>
        <v>2012</v>
      </c>
      <c r="L17" s="8"/>
      <c r="M17" s="8"/>
      <c r="N17" s="2"/>
      <c r="AA17" s="2"/>
      <c r="AB17" s="2"/>
      <c r="AC17" s="2"/>
      <c r="AD17" s="2"/>
      <c r="AE17" s="2"/>
      <c r="AF17" s="2"/>
      <c r="AN17" s="5"/>
    </row>
    <row r="18" spans="2:40" outlineLevel="1" x14ac:dyDescent="0.25">
      <c r="B18" s="15">
        <v>40983</v>
      </c>
      <c r="C18" s="121">
        <v>670.71041288017409</v>
      </c>
      <c r="D18" s="121">
        <v>1174.296486252337</v>
      </c>
      <c r="E18" s="121">
        <v>187.29137986195786</v>
      </c>
      <c r="F18" s="122">
        <f t="shared" si="0"/>
        <v>2032.298278994469</v>
      </c>
      <c r="G18" s="6">
        <v>15</v>
      </c>
      <c r="H18" s="6">
        <f t="shared" si="1"/>
        <v>3</v>
      </c>
      <c r="I18" s="7">
        <f t="shared" si="2"/>
        <v>3</v>
      </c>
      <c r="J18" s="7">
        <f t="shared" si="3"/>
        <v>1</v>
      </c>
      <c r="K18" s="7">
        <f t="shared" si="4"/>
        <v>2012</v>
      </c>
      <c r="L18" s="8"/>
      <c r="M18" s="8"/>
      <c r="N18" s="2"/>
      <c r="AA18" s="2"/>
      <c r="AB18" s="2"/>
      <c r="AC18" s="2"/>
      <c r="AD18" s="2"/>
      <c r="AE18" s="2"/>
      <c r="AF18" s="2"/>
      <c r="AN18" s="5"/>
    </row>
    <row r="19" spans="2:40" outlineLevel="1" x14ac:dyDescent="0.25">
      <c r="B19" s="15">
        <v>40984</v>
      </c>
      <c r="C19" s="121">
        <v>658.57777932875069</v>
      </c>
      <c r="D19" s="121">
        <v>1110.8813113533167</v>
      </c>
      <c r="E19" s="121">
        <v>187.6163279274837</v>
      </c>
      <c r="F19" s="122">
        <f t="shared" si="0"/>
        <v>1957.0754186095512</v>
      </c>
      <c r="G19" s="6">
        <v>16</v>
      </c>
      <c r="H19" s="6">
        <f t="shared" si="1"/>
        <v>3</v>
      </c>
      <c r="I19" s="7">
        <f t="shared" si="2"/>
        <v>3</v>
      </c>
      <c r="J19" s="7">
        <f t="shared" si="3"/>
        <v>1</v>
      </c>
      <c r="K19" s="7">
        <f t="shared" si="4"/>
        <v>2012</v>
      </c>
      <c r="L19" s="8"/>
      <c r="M19" s="8"/>
      <c r="N19" s="2"/>
      <c r="AA19" s="2"/>
      <c r="AB19" s="2"/>
      <c r="AC19" s="2"/>
      <c r="AD19" s="2"/>
      <c r="AE19" s="2"/>
      <c r="AF19" s="2"/>
      <c r="AN19" s="5"/>
    </row>
    <row r="20" spans="2:40" outlineLevel="1" x14ac:dyDescent="0.25">
      <c r="B20" s="15">
        <v>40985</v>
      </c>
      <c r="C20" s="121">
        <v>660.71471883265485</v>
      </c>
      <c r="D20" s="121">
        <v>1129.9035187419202</v>
      </c>
      <c r="E20" s="121">
        <v>187.32973768575602</v>
      </c>
      <c r="F20" s="122">
        <f t="shared" si="0"/>
        <v>1977.9479752603311</v>
      </c>
      <c r="G20" s="6">
        <v>17</v>
      </c>
      <c r="H20" s="6">
        <f t="shared" si="1"/>
        <v>3</v>
      </c>
      <c r="I20" s="7">
        <f t="shared" si="2"/>
        <v>3</v>
      </c>
      <c r="J20" s="7">
        <f t="shared" si="3"/>
        <v>1</v>
      </c>
      <c r="K20" s="7">
        <f t="shared" si="4"/>
        <v>2012</v>
      </c>
      <c r="L20" s="8"/>
      <c r="M20" s="8"/>
      <c r="N20" s="2"/>
      <c r="AA20" s="2"/>
      <c r="AB20" s="2"/>
      <c r="AC20" s="2"/>
      <c r="AD20" s="2"/>
      <c r="AE20" s="2"/>
      <c r="AF20" s="2"/>
      <c r="AN20" s="5"/>
    </row>
    <row r="21" spans="2:40" outlineLevel="1" x14ac:dyDescent="0.25">
      <c r="B21" s="15">
        <v>40986</v>
      </c>
      <c r="C21" s="121">
        <v>652.4482681900065</v>
      </c>
      <c r="D21" s="121">
        <v>1075.3646867924731</v>
      </c>
      <c r="E21" s="121">
        <v>187.22404181298651</v>
      </c>
      <c r="F21" s="122">
        <f t="shared" ref="F21:F36" si="5">SUM(C21:E21)</f>
        <v>1915.0369967954662</v>
      </c>
      <c r="G21" s="6">
        <v>18</v>
      </c>
      <c r="H21" s="6">
        <f t="shared" ref="H21:H36" si="6">ROUNDUP(G21/7,0)</f>
        <v>3</v>
      </c>
      <c r="I21" s="7">
        <f t="shared" ref="I21:I36" si="7">MONTH(B21)</f>
        <v>3</v>
      </c>
      <c r="J21" s="7">
        <f t="shared" ref="J21:J36" si="8">ROUNDUP(I21/3,0)</f>
        <v>1</v>
      </c>
      <c r="K21" s="7">
        <f t="shared" ref="K21:K36" si="9">YEAR(B21)</f>
        <v>2012</v>
      </c>
      <c r="L21" s="8"/>
      <c r="M21" s="8"/>
      <c r="N21" s="2"/>
      <c r="AA21" s="2"/>
      <c r="AB21" s="2"/>
      <c r="AC21" s="2"/>
      <c r="AD21" s="2"/>
      <c r="AE21" s="2"/>
      <c r="AF21" s="2"/>
      <c r="AN21" s="5"/>
    </row>
    <row r="22" spans="2:40" outlineLevel="1" x14ac:dyDescent="0.25">
      <c r="B22" s="15">
        <v>40987</v>
      </c>
      <c r="C22" s="121">
        <v>671.35436045983954</v>
      </c>
      <c r="D22" s="121">
        <v>1103.4251508686389</v>
      </c>
      <c r="E22" s="121">
        <v>187.49424850055567</v>
      </c>
      <c r="F22" s="122">
        <f t="shared" si="5"/>
        <v>1962.2737598290339</v>
      </c>
      <c r="G22" s="6">
        <v>19</v>
      </c>
      <c r="H22" s="6">
        <f t="shared" si="6"/>
        <v>3</v>
      </c>
      <c r="I22" s="7">
        <f t="shared" si="7"/>
        <v>3</v>
      </c>
      <c r="J22" s="7">
        <f t="shared" si="8"/>
        <v>1</v>
      </c>
      <c r="K22" s="7">
        <f t="shared" si="9"/>
        <v>2012</v>
      </c>
      <c r="L22" s="8"/>
      <c r="M22" s="8"/>
      <c r="N22" s="2"/>
      <c r="AA22" s="2"/>
      <c r="AB22" s="2"/>
      <c r="AC22" s="2"/>
      <c r="AD22" s="2"/>
      <c r="AE22" s="2"/>
      <c r="AF22" s="2"/>
      <c r="AN22" s="5"/>
    </row>
    <row r="23" spans="2:40" outlineLevel="1" x14ac:dyDescent="0.25">
      <c r="B23" s="15">
        <v>40988</v>
      </c>
      <c r="C23" s="121">
        <v>670.2142412251244</v>
      </c>
      <c r="D23" s="121">
        <v>1179.9819252613249</v>
      </c>
      <c r="E23" s="121">
        <v>187.37668578862036</v>
      </c>
      <c r="F23" s="122">
        <f t="shared" si="5"/>
        <v>2037.5728522750696</v>
      </c>
      <c r="G23" s="6">
        <v>20</v>
      </c>
      <c r="H23" s="6">
        <f t="shared" si="6"/>
        <v>3</v>
      </c>
      <c r="I23" s="7">
        <f t="shared" si="7"/>
        <v>3</v>
      </c>
      <c r="J23" s="7">
        <f t="shared" si="8"/>
        <v>1</v>
      </c>
      <c r="K23" s="7">
        <f t="shared" si="9"/>
        <v>2012</v>
      </c>
      <c r="L23" s="8"/>
      <c r="M23" s="8"/>
      <c r="N23" s="2"/>
      <c r="AA23" s="2"/>
      <c r="AB23" s="2"/>
      <c r="AC23" s="2"/>
      <c r="AD23" s="2"/>
      <c r="AE23" s="2"/>
      <c r="AF23" s="2"/>
      <c r="AN23" s="5"/>
    </row>
    <row r="24" spans="2:40" outlineLevel="1" x14ac:dyDescent="0.25">
      <c r="B24" s="15">
        <v>40989</v>
      </c>
      <c r="C24" s="121">
        <v>679.5551807780638</v>
      </c>
      <c r="D24" s="121">
        <v>1125.6888301317597</v>
      </c>
      <c r="E24" s="121">
        <v>187.44668127352074</v>
      </c>
      <c r="F24" s="122">
        <f t="shared" si="5"/>
        <v>1992.690692183344</v>
      </c>
      <c r="G24" s="6">
        <v>21</v>
      </c>
      <c r="H24" s="6">
        <f t="shared" si="6"/>
        <v>3</v>
      </c>
      <c r="I24" s="7">
        <f t="shared" si="7"/>
        <v>3</v>
      </c>
      <c r="J24" s="7">
        <f t="shared" si="8"/>
        <v>1</v>
      </c>
      <c r="K24" s="7">
        <f t="shared" si="9"/>
        <v>2012</v>
      </c>
      <c r="L24" s="8"/>
      <c r="M24" s="8"/>
      <c r="N24" s="2"/>
      <c r="AA24" s="2"/>
      <c r="AB24" s="2"/>
      <c r="AC24" s="2"/>
      <c r="AD24" s="2"/>
      <c r="AE24" s="2"/>
      <c r="AF24" s="2"/>
      <c r="AN24" s="5"/>
    </row>
    <row r="25" spans="2:40" outlineLevel="1" x14ac:dyDescent="0.25">
      <c r="B25" s="15">
        <v>40990</v>
      </c>
      <c r="C25" s="121">
        <v>685.68910705250994</v>
      </c>
      <c r="D25" s="121">
        <v>1077.8901077380456</v>
      </c>
      <c r="E25" s="121">
        <v>187.52062427671726</v>
      </c>
      <c r="F25" s="122">
        <f t="shared" si="5"/>
        <v>1951.0998390672726</v>
      </c>
      <c r="G25" s="6">
        <v>22</v>
      </c>
      <c r="H25" s="6">
        <f t="shared" si="6"/>
        <v>4</v>
      </c>
      <c r="I25" s="7">
        <f t="shared" si="7"/>
        <v>3</v>
      </c>
      <c r="J25" s="7">
        <f t="shared" si="8"/>
        <v>1</v>
      </c>
      <c r="K25" s="7">
        <f t="shared" si="9"/>
        <v>2012</v>
      </c>
      <c r="L25" s="8"/>
      <c r="M25" s="8"/>
      <c r="N25" s="2"/>
      <c r="AA25" s="2"/>
      <c r="AB25" s="2"/>
      <c r="AC25" s="2"/>
      <c r="AD25" s="2"/>
      <c r="AE25" s="2"/>
      <c r="AF25" s="2"/>
      <c r="AN25" s="5"/>
    </row>
    <row r="26" spans="2:40" outlineLevel="1" x14ac:dyDescent="0.25">
      <c r="B26" s="15">
        <v>40991</v>
      </c>
      <c r="C26" s="121">
        <v>688.59201074816656</v>
      </c>
      <c r="D26" s="121">
        <v>978.21400454600348</v>
      </c>
      <c r="E26" s="121">
        <v>187.46835434576508</v>
      </c>
      <c r="F26" s="122">
        <f t="shared" si="5"/>
        <v>1854.2743696399352</v>
      </c>
      <c r="G26" s="6">
        <v>23</v>
      </c>
      <c r="H26" s="6">
        <f t="shared" si="6"/>
        <v>4</v>
      </c>
      <c r="I26" s="7">
        <f t="shared" si="7"/>
        <v>3</v>
      </c>
      <c r="J26" s="7">
        <f t="shared" si="8"/>
        <v>1</v>
      </c>
      <c r="K26" s="7">
        <f t="shared" si="9"/>
        <v>2012</v>
      </c>
      <c r="L26" s="8"/>
      <c r="M26" s="8"/>
      <c r="N26" s="2"/>
      <c r="AA26" s="2"/>
      <c r="AB26" s="2"/>
      <c r="AC26" s="2"/>
      <c r="AD26" s="2"/>
      <c r="AE26" s="2"/>
      <c r="AF26" s="2"/>
      <c r="AN26" s="5"/>
    </row>
    <row r="27" spans="2:40" outlineLevel="1" x14ac:dyDescent="0.25">
      <c r="B27" s="15">
        <v>40992</v>
      </c>
      <c r="C27" s="121">
        <v>701.46670829070172</v>
      </c>
      <c r="D27" s="121">
        <v>1060.753855384874</v>
      </c>
      <c r="E27" s="121">
        <v>187.47759055869284</v>
      </c>
      <c r="F27" s="122">
        <f t="shared" si="5"/>
        <v>1949.6981542342685</v>
      </c>
      <c r="G27" s="6">
        <v>24</v>
      </c>
      <c r="H27" s="6">
        <f t="shared" si="6"/>
        <v>4</v>
      </c>
      <c r="I27" s="7">
        <f t="shared" si="7"/>
        <v>3</v>
      </c>
      <c r="J27" s="7">
        <f t="shared" si="8"/>
        <v>1</v>
      </c>
      <c r="K27" s="7">
        <f t="shared" si="9"/>
        <v>2012</v>
      </c>
      <c r="L27" s="8"/>
      <c r="M27" s="8"/>
      <c r="N27" s="2"/>
      <c r="AA27" s="2"/>
      <c r="AB27" s="2"/>
      <c r="AC27" s="2"/>
      <c r="AD27" s="2"/>
      <c r="AE27" s="2"/>
      <c r="AF27" s="2"/>
      <c r="AN27" s="5"/>
    </row>
    <row r="28" spans="2:40" outlineLevel="1" x14ac:dyDescent="0.25">
      <c r="B28" s="15">
        <v>40993</v>
      </c>
      <c r="C28" s="121">
        <v>701.65809487122942</v>
      </c>
      <c r="D28" s="121">
        <v>1072.8903762497589</v>
      </c>
      <c r="E28" s="121">
        <v>187.66038745465849</v>
      </c>
      <c r="F28" s="122">
        <f t="shared" si="5"/>
        <v>1962.2088585756469</v>
      </c>
      <c r="G28" s="6">
        <v>25</v>
      </c>
      <c r="H28" s="6">
        <f t="shared" si="6"/>
        <v>4</v>
      </c>
      <c r="I28" s="7">
        <f t="shared" si="7"/>
        <v>3</v>
      </c>
      <c r="J28" s="7">
        <f t="shared" si="8"/>
        <v>1</v>
      </c>
      <c r="K28" s="7">
        <f t="shared" si="9"/>
        <v>2012</v>
      </c>
      <c r="L28" s="8"/>
      <c r="M28" s="8"/>
      <c r="N28" s="2"/>
      <c r="AA28" s="2"/>
      <c r="AB28" s="2"/>
      <c r="AC28" s="2"/>
      <c r="AD28" s="2"/>
      <c r="AE28" s="2"/>
      <c r="AF28" s="2"/>
      <c r="AN28" s="5"/>
    </row>
    <row r="29" spans="2:40" outlineLevel="1" x14ac:dyDescent="0.25">
      <c r="B29" s="15">
        <v>40994</v>
      </c>
      <c r="C29" s="121">
        <v>729.41779680307286</v>
      </c>
      <c r="D29" s="121">
        <v>1029.7103525991929</v>
      </c>
      <c r="E29" s="121">
        <v>187.24297483697177</v>
      </c>
      <c r="F29" s="122">
        <f t="shared" si="5"/>
        <v>1946.3711242392376</v>
      </c>
      <c r="G29" s="6">
        <v>26</v>
      </c>
      <c r="H29" s="6">
        <f t="shared" si="6"/>
        <v>4</v>
      </c>
      <c r="I29" s="7">
        <f t="shared" si="7"/>
        <v>3</v>
      </c>
      <c r="J29" s="7">
        <f t="shared" si="8"/>
        <v>1</v>
      </c>
      <c r="K29" s="7">
        <f t="shared" si="9"/>
        <v>2012</v>
      </c>
      <c r="L29" s="8"/>
      <c r="M29" s="8"/>
      <c r="N29" s="2"/>
      <c r="AA29" s="2"/>
      <c r="AB29" s="2"/>
      <c r="AC29" s="2"/>
      <c r="AD29" s="2"/>
      <c r="AE29" s="2"/>
      <c r="AF29" s="2"/>
      <c r="AN29" s="5"/>
    </row>
    <row r="30" spans="2:40" outlineLevel="1" x14ac:dyDescent="0.25">
      <c r="B30" s="15">
        <v>40995</v>
      </c>
      <c r="C30" s="121">
        <v>752.51785726107482</v>
      </c>
      <c r="D30" s="121">
        <v>1109.1827154081411</v>
      </c>
      <c r="E30" s="121">
        <v>187.43048749982708</v>
      </c>
      <c r="F30" s="122">
        <f t="shared" si="5"/>
        <v>2049.1310601690429</v>
      </c>
      <c r="G30" s="6">
        <v>27</v>
      </c>
      <c r="H30" s="6">
        <f t="shared" si="6"/>
        <v>4</v>
      </c>
      <c r="I30" s="7">
        <f t="shared" si="7"/>
        <v>3</v>
      </c>
      <c r="J30" s="7">
        <f t="shared" si="8"/>
        <v>1</v>
      </c>
      <c r="K30" s="7">
        <f t="shared" si="9"/>
        <v>2012</v>
      </c>
      <c r="L30" s="8"/>
      <c r="M30" s="8"/>
      <c r="N30" s="2"/>
      <c r="AA30" s="2"/>
      <c r="AB30" s="2"/>
      <c r="AC30" s="2"/>
      <c r="AD30" s="2"/>
      <c r="AE30" s="2"/>
      <c r="AF30" s="2"/>
      <c r="AN30" s="5"/>
    </row>
    <row r="31" spans="2:40" outlineLevel="1" x14ac:dyDescent="0.25">
      <c r="B31" s="15">
        <v>40996</v>
      </c>
      <c r="C31" s="121">
        <v>754.28813697608928</v>
      </c>
      <c r="D31" s="121">
        <v>1075.8839062023462</v>
      </c>
      <c r="E31" s="121">
        <v>187.59289261650517</v>
      </c>
      <c r="F31" s="122">
        <f t="shared" si="5"/>
        <v>2017.7649357949408</v>
      </c>
      <c r="G31" s="6">
        <v>28</v>
      </c>
      <c r="H31" s="6">
        <f t="shared" si="6"/>
        <v>4</v>
      </c>
      <c r="I31" s="7">
        <f t="shared" si="7"/>
        <v>3</v>
      </c>
      <c r="J31" s="7">
        <f t="shared" si="8"/>
        <v>1</v>
      </c>
      <c r="K31" s="7">
        <f t="shared" si="9"/>
        <v>2012</v>
      </c>
      <c r="L31" s="8"/>
      <c r="M31" s="8"/>
      <c r="N31" s="2"/>
      <c r="AA31" s="2"/>
      <c r="AB31" s="2"/>
      <c r="AC31" s="2"/>
      <c r="AD31" s="2"/>
      <c r="AE31" s="2"/>
      <c r="AF31" s="2"/>
      <c r="AN31" s="5"/>
    </row>
    <row r="32" spans="2:40" outlineLevel="1" x14ac:dyDescent="0.25">
      <c r="B32" s="15">
        <v>40997</v>
      </c>
      <c r="C32" s="121">
        <v>755.93184872223173</v>
      </c>
      <c r="D32" s="121">
        <v>949.10943061936257</v>
      </c>
      <c r="E32" s="121">
        <v>187.87327965044381</v>
      </c>
      <c r="F32" s="122">
        <f t="shared" si="5"/>
        <v>1892.9145589920381</v>
      </c>
      <c r="G32" s="6">
        <v>29</v>
      </c>
      <c r="H32" s="6">
        <f t="shared" si="6"/>
        <v>5</v>
      </c>
      <c r="I32" s="7">
        <f t="shared" si="7"/>
        <v>3</v>
      </c>
      <c r="J32" s="7">
        <f t="shared" si="8"/>
        <v>1</v>
      </c>
      <c r="K32" s="7">
        <f t="shared" si="9"/>
        <v>2012</v>
      </c>
      <c r="L32" s="8"/>
      <c r="M32" s="8"/>
      <c r="N32" s="2"/>
      <c r="AA32" s="2"/>
      <c r="AB32" s="2"/>
      <c r="AC32" s="2"/>
      <c r="AD32" s="2"/>
      <c r="AE32" s="2"/>
      <c r="AF32" s="2"/>
      <c r="AN32" s="5"/>
    </row>
    <row r="33" spans="2:40" outlineLevel="1" x14ac:dyDescent="0.25">
      <c r="B33" s="15">
        <v>40998</v>
      </c>
      <c r="C33" s="121">
        <v>776.03261420814147</v>
      </c>
      <c r="D33" s="121">
        <v>1064.2072712156926</v>
      </c>
      <c r="E33" s="121">
        <v>187.30129243311384</v>
      </c>
      <c r="F33" s="122">
        <f t="shared" si="5"/>
        <v>2027.5411778569478</v>
      </c>
      <c r="G33" s="6">
        <v>30</v>
      </c>
      <c r="H33" s="6">
        <f t="shared" si="6"/>
        <v>5</v>
      </c>
      <c r="I33" s="7">
        <f t="shared" si="7"/>
        <v>3</v>
      </c>
      <c r="J33" s="7">
        <f t="shared" si="8"/>
        <v>1</v>
      </c>
      <c r="K33" s="7">
        <f t="shared" si="9"/>
        <v>2012</v>
      </c>
      <c r="L33" s="8"/>
      <c r="M33" s="8"/>
      <c r="N33" s="2"/>
      <c r="AA33" s="2"/>
      <c r="AB33" s="2"/>
      <c r="AC33" s="2"/>
      <c r="AD33" s="2"/>
      <c r="AE33" s="2"/>
      <c r="AF33" s="2"/>
      <c r="AN33" s="5"/>
    </row>
    <row r="34" spans="2:40" outlineLevel="1" x14ac:dyDescent="0.25">
      <c r="B34" s="15">
        <v>40999</v>
      </c>
      <c r="C34" s="121">
        <v>774.70320535504629</v>
      </c>
      <c r="D34" s="121">
        <v>914.35237908104045</v>
      </c>
      <c r="E34" s="121">
        <v>187.502936445339</v>
      </c>
      <c r="F34" s="122">
        <f t="shared" si="5"/>
        <v>1876.5585208814257</v>
      </c>
      <c r="G34" s="6">
        <v>31</v>
      </c>
      <c r="H34" s="6">
        <f t="shared" si="6"/>
        <v>5</v>
      </c>
      <c r="I34" s="7">
        <f t="shared" si="7"/>
        <v>3</v>
      </c>
      <c r="J34" s="7">
        <f t="shared" si="8"/>
        <v>1</v>
      </c>
      <c r="K34" s="7">
        <f t="shared" si="9"/>
        <v>2012</v>
      </c>
      <c r="L34" s="8"/>
      <c r="M34" s="8"/>
      <c r="N34" s="2"/>
      <c r="AA34" s="2"/>
      <c r="AB34" s="2"/>
      <c r="AC34" s="2"/>
      <c r="AD34" s="2"/>
      <c r="AE34" s="2"/>
      <c r="AF34" s="2"/>
      <c r="AN34" s="5"/>
    </row>
    <row r="35" spans="2:40" outlineLevel="1" x14ac:dyDescent="0.25">
      <c r="B35" s="15">
        <v>41000</v>
      </c>
      <c r="C35" s="121">
        <v>772.34278884817513</v>
      </c>
      <c r="D35" s="121">
        <v>994.55633563355536</v>
      </c>
      <c r="E35" s="121">
        <v>187.53707116463548</v>
      </c>
      <c r="F35" s="122">
        <f t="shared" si="5"/>
        <v>1954.4361956463661</v>
      </c>
      <c r="G35" s="6">
        <v>32</v>
      </c>
      <c r="H35" s="6">
        <f t="shared" si="6"/>
        <v>5</v>
      </c>
      <c r="I35" s="7">
        <f t="shared" si="7"/>
        <v>4</v>
      </c>
      <c r="J35" s="7">
        <f t="shared" si="8"/>
        <v>2</v>
      </c>
      <c r="K35" s="7">
        <f t="shared" si="9"/>
        <v>2012</v>
      </c>
      <c r="L35" s="8"/>
      <c r="M35" s="8"/>
      <c r="N35" s="2"/>
      <c r="AA35" s="2"/>
      <c r="AB35" s="2"/>
      <c r="AC35" s="2"/>
      <c r="AD35" s="2"/>
      <c r="AE35" s="2"/>
      <c r="AF35" s="2"/>
      <c r="AN35" s="5"/>
    </row>
    <row r="36" spans="2:40" outlineLevel="1" x14ac:dyDescent="0.25">
      <c r="B36" s="15">
        <v>41001</v>
      </c>
      <c r="C36" s="121">
        <v>777.40729285868395</v>
      </c>
      <c r="D36" s="121">
        <v>963.58405778240422</v>
      </c>
      <c r="E36" s="121">
        <v>187.40885707268802</v>
      </c>
      <c r="F36" s="122">
        <f t="shared" si="5"/>
        <v>1928.4002077137761</v>
      </c>
      <c r="G36" s="6">
        <v>33</v>
      </c>
      <c r="H36" s="6">
        <f t="shared" si="6"/>
        <v>5</v>
      </c>
      <c r="I36" s="7">
        <f t="shared" si="7"/>
        <v>4</v>
      </c>
      <c r="J36" s="7">
        <f t="shared" si="8"/>
        <v>2</v>
      </c>
      <c r="K36" s="7">
        <f t="shared" si="9"/>
        <v>2012</v>
      </c>
      <c r="L36" s="8"/>
      <c r="M36" s="8"/>
      <c r="N36" s="2"/>
      <c r="AA36" s="2"/>
      <c r="AB36" s="2"/>
      <c r="AC36" s="2"/>
      <c r="AD36" s="2"/>
      <c r="AE36" s="2"/>
      <c r="AF36" s="2"/>
      <c r="AN36" s="5"/>
    </row>
    <row r="37" spans="2:40" outlineLevel="1" x14ac:dyDescent="0.25">
      <c r="B37" s="15">
        <v>41002</v>
      </c>
      <c r="C37" s="121">
        <v>793.86105500247186</v>
      </c>
      <c r="D37" s="121">
        <v>1041.7402949466828</v>
      </c>
      <c r="E37" s="121">
        <v>187.68474387125062</v>
      </c>
      <c r="F37" s="122">
        <f t="shared" ref="F37:F52" si="10">SUM(C37:E37)</f>
        <v>2023.2860938204053</v>
      </c>
      <c r="G37" s="6">
        <v>34</v>
      </c>
      <c r="H37" s="6">
        <f t="shared" ref="H37:H52" si="11">ROUNDUP(G37/7,0)</f>
        <v>5</v>
      </c>
      <c r="I37" s="7">
        <f t="shared" ref="I37:I52" si="12">MONTH(B37)</f>
        <v>4</v>
      </c>
      <c r="J37" s="7">
        <f t="shared" ref="J37:J52" si="13">ROUNDUP(I37/3,0)</f>
        <v>2</v>
      </c>
      <c r="K37" s="7">
        <f t="shared" ref="K37:K52" si="14">YEAR(B37)</f>
        <v>2012</v>
      </c>
      <c r="L37" s="8"/>
      <c r="M37" s="8"/>
      <c r="N37" s="2"/>
      <c r="AA37" s="2"/>
      <c r="AB37" s="2"/>
      <c r="AC37" s="2"/>
      <c r="AD37" s="2"/>
      <c r="AE37" s="2"/>
      <c r="AF37" s="2"/>
      <c r="AN37" s="5"/>
    </row>
    <row r="38" spans="2:40" outlineLevel="1" x14ac:dyDescent="0.25">
      <c r="B38" s="15">
        <v>41003</v>
      </c>
      <c r="C38" s="121">
        <v>801.66546967405759</v>
      </c>
      <c r="D38" s="121">
        <v>1036.2409305817903</v>
      </c>
      <c r="E38" s="121">
        <v>187.48584021552603</v>
      </c>
      <c r="F38" s="122">
        <f t="shared" si="10"/>
        <v>2025.392240471374</v>
      </c>
      <c r="G38" s="6">
        <v>35</v>
      </c>
      <c r="H38" s="6">
        <f t="shared" si="11"/>
        <v>5</v>
      </c>
      <c r="I38" s="7">
        <f t="shared" si="12"/>
        <v>4</v>
      </c>
      <c r="J38" s="7">
        <f t="shared" si="13"/>
        <v>2</v>
      </c>
      <c r="K38" s="7">
        <f t="shared" si="14"/>
        <v>2012</v>
      </c>
      <c r="L38" s="8"/>
      <c r="M38" s="8"/>
      <c r="N38" s="2"/>
      <c r="AA38" s="2"/>
      <c r="AB38" s="2"/>
      <c r="AC38" s="2"/>
      <c r="AD38" s="2"/>
      <c r="AE38" s="2"/>
      <c r="AF38" s="2"/>
      <c r="AN38" s="5"/>
    </row>
    <row r="39" spans="2:40" outlineLevel="1" x14ac:dyDescent="0.25">
      <c r="B39" s="15">
        <v>41004</v>
      </c>
      <c r="C39" s="121">
        <v>801.06894437450649</v>
      </c>
      <c r="D39" s="121">
        <v>849.99083123620676</v>
      </c>
      <c r="E39" s="121">
        <v>187.84093333369316</v>
      </c>
      <c r="F39" s="122">
        <f t="shared" si="10"/>
        <v>1838.9007089444062</v>
      </c>
      <c r="G39" s="6">
        <v>36</v>
      </c>
      <c r="H39" s="6">
        <f t="shared" si="11"/>
        <v>6</v>
      </c>
      <c r="I39" s="7">
        <f t="shared" si="12"/>
        <v>4</v>
      </c>
      <c r="J39" s="7">
        <f t="shared" si="13"/>
        <v>2</v>
      </c>
      <c r="K39" s="7">
        <f t="shared" si="14"/>
        <v>2012</v>
      </c>
      <c r="L39" s="8"/>
      <c r="M39" s="8"/>
      <c r="N39" s="2"/>
      <c r="AA39" s="2"/>
      <c r="AB39" s="2"/>
      <c r="AC39" s="2"/>
      <c r="AD39" s="2"/>
      <c r="AE39" s="2"/>
      <c r="AF39" s="2"/>
      <c r="AN39" s="5"/>
    </row>
    <row r="40" spans="2:40" outlineLevel="1" x14ac:dyDescent="0.25">
      <c r="B40" s="15">
        <v>41005</v>
      </c>
      <c r="C40" s="121">
        <v>794.48145321638503</v>
      </c>
      <c r="D40" s="121">
        <v>785.77069144719508</v>
      </c>
      <c r="E40" s="121">
        <v>187.85974644269817</v>
      </c>
      <c r="F40" s="122">
        <f t="shared" si="10"/>
        <v>1768.1118911062783</v>
      </c>
      <c r="G40" s="6">
        <v>37</v>
      </c>
      <c r="H40" s="6">
        <f t="shared" si="11"/>
        <v>6</v>
      </c>
      <c r="I40" s="7">
        <f t="shared" si="12"/>
        <v>4</v>
      </c>
      <c r="J40" s="7">
        <f t="shared" si="13"/>
        <v>2</v>
      </c>
      <c r="K40" s="7">
        <f t="shared" si="14"/>
        <v>2012</v>
      </c>
      <c r="L40" s="8"/>
      <c r="M40" s="8"/>
      <c r="N40" s="2"/>
      <c r="AA40" s="2"/>
      <c r="AB40" s="2"/>
      <c r="AC40" s="2"/>
      <c r="AD40" s="2"/>
      <c r="AE40" s="2"/>
      <c r="AF40" s="2"/>
      <c r="AN40" s="5"/>
    </row>
    <row r="41" spans="2:40" outlineLevel="1" x14ac:dyDescent="0.25">
      <c r="B41" s="15">
        <v>41006</v>
      </c>
      <c r="C41" s="121">
        <v>783.95820268909961</v>
      </c>
      <c r="D41" s="121">
        <v>943.83058911468765</v>
      </c>
      <c r="E41" s="121">
        <v>187.66312181584019</v>
      </c>
      <c r="F41" s="122">
        <f t="shared" si="10"/>
        <v>1915.4519136196275</v>
      </c>
      <c r="G41" s="6">
        <v>38</v>
      </c>
      <c r="H41" s="6">
        <f t="shared" si="11"/>
        <v>6</v>
      </c>
      <c r="I41" s="7">
        <f t="shared" si="12"/>
        <v>4</v>
      </c>
      <c r="J41" s="7">
        <f t="shared" si="13"/>
        <v>2</v>
      </c>
      <c r="K41" s="7">
        <f t="shared" si="14"/>
        <v>2012</v>
      </c>
      <c r="L41" s="8"/>
      <c r="M41" s="8"/>
      <c r="N41" s="2"/>
      <c r="AA41" s="2"/>
      <c r="AB41" s="2"/>
      <c r="AC41" s="2"/>
      <c r="AD41" s="2"/>
      <c r="AE41" s="2"/>
      <c r="AF41" s="2"/>
      <c r="AN41" s="5"/>
    </row>
    <row r="42" spans="2:40" outlineLevel="1" x14ac:dyDescent="0.25">
      <c r="B42" s="15">
        <v>41007</v>
      </c>
      <c r="C42" s="121">
        <v>787.03866195818296</v>
      </c>
      <c r="D42" s="121">
        <v>953.83474958802685</v>
      </c>
      <c r="E42" s="121">
        <v>187.94829720039363</v>
      </c>
      <c r="F42" s="122">
        <f t="shared" si="10"/>
        <v>1928.8217087466035</v>
      </c>
      <c r="G42" s="6">
        <v>39</v>
      </c>
      <c r="H42" s="6">
        <f t="shared" si="11"/>
        <v>6</v>
      </c>
      <c r="I42" s="7">
        <f t="shared" si="12"/>
        <v>4</v>
      </c>
      <c r="J42" s="7">
        <f t="shared" si="13"/>
        <v>2</v>
      </c>
      <c r="K42" s="7">
        <f t="shared" si="14"/>
        <v>2012</v>
      </c>
      <c r="L42" s="8"/>
      <c r="M42" s="8"/>
      <c r="N42" s="2"/>
      <c r="AA42" s="2"/>
      <c r="AB42" s="2"/>
      <c r="AC42" s="2"/>
      <c r="AD42" s="2"/>
      <c r="AE42" s="2"/>
      <c r="AF42" s="2"/>
      <c r="AN42" s="5"/>
    </row>
    <row r="43" spans="2:40" outlineLevel="1" x14ac:dyDescent="0.25">
      <c r="B43" s="15">
        <v>41008</v>
      </c>
      <c r="C43" s="121">
        <v>796.53745479171664</v>
      </c>
      <c r="D43" s="121">
        <v>1010.8157679579299</v>
      </c>
      <c r="E43" s="121">
        <v>187.78322297900502</v>
      </c>
      <c r="F43" s="122">
        <f t="shared" si="10"/>
        <v>1995.1364457286518</v>
      </c>
      <c r="G43" s="6">
        <v>40</v>
      </c>
      <c r="H43" s="6">
        <f t="shared" si="11"/>
        <v>6</v>
      </c>
      <c r="I43" s="7">
        <f t="shared" si="12"/>
        <v>4</v>
      </c>
      <c r="J43" s="7">
        <f t="shared" si="13"/>
        <v>2</v>
      </c>
      <c r="K43" s="7">
        <f t="shared" si="14"/>
        <v>2012</v>
      </c>
      <c r="L43" s="8"/>
      <c r="M43" s="8"/>
      <c r="N43" s="2"/>
      <c r="AA43" s="2"/>
      <c r="AB43" s="2"/>
      <c r="AC43" s="2"/>
      <c r="AD43" s="2"/>
      <c r="AE43" s="2"/>
      <c r="AF43" s="2"/>
      <c r="AN43" s="5"/>
    </row>
    <row r="44" spans="2:40" outlineLevel="1" x14ac:dyDescent="0.25">
      <c r="B44" s="15">
        <v>41009</v>
      </c>
      <c r="C44" s="121">
        <v>792.11475947106544</v>
      </c>
      <c r="D44" s="121">
        <v>1142.5921276443482</v>
      </c>
      <c r="E44" s="121">
        <v>187.96873673557369</v>
      </c>
      <c r="F44" s="122">
        <f t="shared" si="10"/>
        <v>2122.6756238509874</v>
      </c>
      <c r="G44" s="6">
        <v>41</v>
      </c>
      <c r="H44" s="6">
        <f t="shared" si="11"/>
        <v>6</v>
      </c>
      <c r="I44" s="7">
        <f t="shared" si="12"/>
        <v>4</v>
      </c>
      <c r="J44" s="7">
        <f t="shared" si="13"/>
        <v>2</v>
      </c>
      <c r="K44" s="7">
        <f t="shared" si="14"/>
        <v>2012</v>
      </c>
      <c r="L44" s="8"/>
      <c r="M44" s="8"/>
      <c r="N44" s="2"/>
      <c r="AA44" s="2"/>
      <c r="AB44" s="2"/>
      <c r="AC44" s="2"/>
      <c r="AD44" s="2"/>
      <c r="AE44" s="2"/>
      <c r="AF44" s="2"/>
      <c r="AN44" s="5"/>
    </row>
    <row r="45" spans="2:40" outlineLevel="1" x14ac:dyDescent="0.25">
      <c r="B45" s="15">
        <v>41010</v>
      </c>
      <c r="C45" s="121">
        <v>781.69652480731827</v>
      </c>
      <c r="D45" s="121">
        <v>971.64811821602962</v>
      </c>
      <c r="E45" s="121">
        <v>187.51141195835152</v>
      </c>
      <c r="F45" s="122">
        <f t="shared" si="10"/>
        <v>1940.8560549816996</v>
      </c>
      <c r="G45" s="6">
        <v>42</v>
      </c>
      <c r="H45" s="6">
        <f t="shared" si="11"/>
        <v>6</v>
      </c>
      <c r="I45" s="7">
        <f t="shared" si="12"/>
        <v>4</v>
      </c>
      <c r="J45" s="7">
        <f t="shared" si="13"/>
        <v>2</v>
      </c>
      <c r="K45" s="7">
        <f t="shared" si="14"/>
        <v>2012</v>
      </c>
      <c r="L45" s="8"/>
      <c r="M45" s="8"/>
      <c r="N45" s="2"/>
      <c r="AA45" s="2"/>
      <c r="AB45" s="2"/>
      <c r="AC45" s="2"/>
      <c r="AD45" s="2"/>
      <c r="AE45" s="2"/>
      <c r="AF45" s="2"/>
      <c r="AN45" s="5"/>
    </row>
    <row r="46" spans="2:40" outlineLevel="1" x14ac:dyDescent="0.25">
      <c r="B46" s="15">
        <v>41011</v>
      </c>
      <c r="C46" s="121">
        <v>789.65156390060019</v>
      </c>
      <c r="D46" s="121">
        <v>1004.839944495762</v>
      </c>
      <c r="E46" s="121">
        <v>187.99962018159607</v>
      </c>
      <c r="F46" s="122">
        <f t="shared" si="10"/>
        <v>1982.4911285779583</v>
      </c>
      <c r="G46" s="6">
        <v>43</v>
      </c>
      <c r="H46" s="6">
        <f t="shared" si="11"/>
        <v>7</v>
      </c>
      <c r="I46" s="7">
        <f t="shared" si="12"/>
        <v>4</v>
      </c>
      <c r="J46" s="7">
        <f t="shared" si="13"/>
        <v>2</v>
      </c>
      <c r="K46" s="7">
        <f t="shared" si="14"/>
        <v>2012</v>
      </c>
      <c r="L46" s="8"/>
      <c r="M46" s="8"/>
      <c r="N46" s="2"/>
      <c r="AA46" s="2"/>
      <c r="AB46" s="2"/>
      <c r="AC46" s="2"/>
      <c r="AD46" s="2"/>
      <c r="AE46" s="2"/>
      <c r="AF46" s="2"/>
      <c r="AN46" s="5"/>
    </row>
    <row r="47" spans="2:40" outlineLevel="1" x14ac:dyDescent="0.25">
      <c r="B47" s="15">
        <v>41012</v>
      </c>
      <c r="C47" s="121">
        <v>810.51563811615563</v>
      </c>
      <c r="D47" s="121">
        <v>813.17498223513587</v>
      </c>
      <c r="E47" s="121">
        <v>187.5719386485473</v>
      </c>
      <c r="F47" s="122">
        <f t="shared" si="10"/>
        <v>1811.2625589998388</v>
      </c>
      <c r="G47" s="6">
        <v>44</v>
      </c>
      <c r="H47" s="6">
        <f t="shared" si="11"/>
        <v>7</v>
      </c>
      <c r="I47" s="7">
        <f t="shared" si="12"/>
        <v>4</v>
      </c>
      <c r="J47" s="7">
        <f t="shared" si="13"/>
        <v>2</v>
      </c>
      <c r="K47" s="7">
        <f t="shared" si="14"/>
        <v>2012</v>
      </c>
      <c r="L47" s="8"/>
      <c r="M47" s="8"/>
      <c r="N47" s="2"/>
      <c r="AA47" s="2"/>
      <c r="AB47" s="2"/>
      <c r="AC47" s="2"/>
      <c r="AD47" s="2"/>
      <c r="AE47" s="2"/>
      <c r="AF47" s="2"/>
      <c r="AN47" s="5"/>
    </row>
    <row r="48" spans="2:40" outlineLevel="1" x14ac:dyDescent="0.25">
      <c r="B48" s="15">
        <v>41013</v>
      </c>
      <c r="C48" s="121">
        <v>804.69457567227414</v>
      </c>
      <c r="D48" s="121">
        <v>991.65862896873546</v>
      </c>
      <c r="E48" s="121">
        <v>188.02067632483289</v>
      </c>
      <c r="F48" s="122">
        <f t="shared" si="10"/>
        <v>1984.3738809658425</v>
      </c>
      <c r="G48" s="6">
        <v>45</v>
      </c>
      <c r="H48" s="6">
        <f t="shared" si="11"/>
        <v>7</v>
      </c>
      <c r="I48" s="7">
        <f t="shared" si="12"/>
        <v>4</v>
      </c>
      <c r="J48" s="7">
        <f t="shared" si="13"/>
        <v>2</v>
      </c>
      <c r="K48" s="7">
        <f t="shared" si="14"/>
        <v>2012</v>
      </c>
      <c r="L48" s="8"/>
      <c r="M48" s="8"/>
      <c r="N48" s="2"/>
      <c r="AA48" s="2"/>
      <c r="AB48" s="2"/>
      <c r="AC48" s="2"/>
      <c r="AD48" s="2"/>
      <c r="AE48" s="2"/>
      <c r="AF48" s="2"/>
      <c r="AN48" s="5"/>
    </row>
    <row r="49" spans="2:40" outlineLevel="1" x14ac:dyDescent="0.25">
      <c r="B49" s="15">
        <v>41014</v>
      </c>
      <c r="C49" s="121">
        <v>812.2217547371456</v>
      </c>
      <c r="D49" s="121">
        <v>1128.4764627752584</v>
      </c>
      <c r="E49" s="121">
        <v>187.57040796885974</v>
      </c>
      <c r="F49" s="122">
        <f t="shared" si="10"/>
        <v>2128.2686254812638</v>
      </c>
      <c r="G49" s="6">
        <v>46</v>
      </c>
      <c r="H49" s="6">
        <f t="shared" si="11"/>
        <v>7</v>
      </c>
      <c r="I49" s="7">
        <f t="shared" si="12"/>
        <v>4</v>
      </c>
      <c r="J49" s="7">
        <f t="shared" si="13"/>
        <v>2</v>
      </c>
      <c r="K49" s="7">
        <f t="shared" si="14"/>
        <v>2012</v>
      </c>
      <c r="L49" s="8"/>
      <c r="M49" s="8"/>
      <c r="N49" s="2"/>
      <c r="AA49" s="2"/>
      <c r="AB49" s="2"/>
      <c r="AC49" s="2"/>
      <c r="AD49" s="2"/>
      <c r="AE49" s="2"/>
      <c r="AF49" s="2"/>
      <c r="AN49" s="5"/>
    </row>
    <row r="50" spans="2:40" outlineLevel="1" x14ac:dyDescent="0.25">
      <c r="B50" s="15">
        <v>41015</v>
      </c>
      <c r="C50" s="121">
        <v>808.28179231145009</v>
      </c>
      <c r="D50" s="121">
        <v>1144.5292259452328</v>
      </c>
      <c r="E50" s="121">
        <v>187.70054863908368</v>
      </c>
      <c r="F50" s="122">
        <f t="shared" si="10"/>
        <v>2140.5115668957665</v>
      </c>
      <c r="G50" s="6">
        <v>47</v>
      </c>
      <c r="H50" s="6">
        <f t="shared" si="11"/>
        <v>7</v>
      </c>
      <c r="I50" s="7">
        <f t="shared" si="12"/>
        <v>4</v>
      </c>
      <c r="J50" s="7">
        <f t="shared" si="13"/>
        <v>2</v>
      </c>
      <c r="K50" s="7">
        <f t="shared" si="14"/>
        <v>2012</v>
      </c>
      <c r="L50" s="8"/>
      <c r="M50" s="8"/>
      <c r="N50" s="2"/>
      <c r="AA50" s="2"/>
      <c r="AB50" s="2"/>
      <c r="AC50" s="2"/>
      <c r="AD50" s="2"/>
      <c r="AE50" s="2"/>
      <c r="AF50" s="2"/>
      <c r="AN50" s="5"/>
    </row>
    <row r="51" spans="2:40" outlineLevel="1" x14ac:dyDescent="0.25">
      <c r="B51" s="15">
        <v>41016</v>
      </c>
      <c r="C51" s="121">
        <v>816.60908489111307</v>
      </c>
      <c r="D51" s="121">
        <v>1120.8375379235545</v>
      </c>
      <c r="E51" s="121">
        <v>187.51068905621631</v>
      </c>
      <c r="F51" s="122">
        <f t="shared" si="10"/>
        <v>2124.957311870884</v>
      </c>
      <c r="G51" s="6">
        <v>48</v>
      </c>
      <c r="H51" s="6">
        <f t="shared" si="11"/>
        <v>7</v>
      </c>
      <c r="I51" s="7">
        <f t="shared" si="12"/>
        <v>4</v>
      </c>
      <c r="J51" s="7">
        <f t="shared" si="13"/>
        <v>2</v>
      </c>
      <c r="K51" s="7">
        <f t="shared" si="14"/>
        <v>2012</v>
      </c>
      <c r="L51" s="8"/>
      <c r="M51" s="8"/>
      <c r="N51" s="2"/>
      <c r="AA51" s="2"/>
      <c r="AB51" s="2"/>
      <c r="AC51" s="2"/>
      <c r="AD51" s="2"/>
      <c r="AE51" s="2"/>
      <c r="AF51" s="2"/>
      <c r="AN51" s="5"/>
    </row>
    <row r="52" spans="2:40" outlineLevel="1" x14ac:dyDescent="0.25">
      <c r="B52" s="15">
        <v>41017</v>
      </c>
      <c r="C52" s="121">
        <v>831.7494419183588</v>
      </c>
      <c r="D52" s="121">
        <v>1067.0764918754251</v>
      </c>
      <c r="E52" s="121">
        <v>187.92348703193909</v>
      </c>
      <c r="F52" s="122">
        <f t="shared" si="10"/>
        <v>2086.7494208257231</v>
      </c>
      <c r="G52" s="6">
        <v>49</v>
      </c>
      <c r="H52" s="6">
        <f t="shared" si="11"/>
        <v>7</v>
      </c>
      <c r="I52" s="7">
        <f t="shared" si="12"/>
        <v>4</v>
      </c>
      <c r="J52" s="7">
        <f t="shared" si="13"/>
        <v>2</v>
      </c>
      <c r="K52" s="7">
        <f t="shared" si="14"/>
        <v>2012</v>
      </c>
      <c r="L52" s="8"/>
      <c r="M52" s="8"/>
      <c r="N52" s="2"/>
      <c r="AA52" s="2"/>
      <c r="AB52" s="2"/>
      <c r="AC52" s="2"/>
      <c r="AD52" s="2"/>
      <c r="AE52" s="2"/>
      <c r="AF52" s="2"/>
      <c r="AN52" s="5"/>
    </row>
    <row r="53" spans="2:40" outlineLevel="1" x14ac:dyDescent="0.25">
      <c r="B53" s="15">
        <v>41018</v>
      </c>
      <c r="C53" s="121">
        <v>832.32147608414834</v>
      </c>
      <c r="D53" s="121">
        <v>1078.7110266335337</v>
      </c>
      <c r="E53" s="121">
        <v>187.75695539127784</v>
      </c>
      <c r="F53" s="122">
        <f t="shared" ref="F53:F68" si="15">SUM(C53:E53)</f>
        <v>2098.7894581089599</v>
      </c>
      <c r="G53" s="6">
        <v>50</v>
      </c>
      <c r="H53" s="6">
        <f t="shared" ref="H53:H68" si="16">ROUNDUP(G53/7,0)</f>
        <v>8</v>
      </c>
      <c r="I53" s="7">
        <f t="shared" ref="I53:I68" si="17">MONTH(B53)</f>
        <v>4</v>
      </c>
      <c r="J53" s="7">
        <f t="shared" ref="J53:J68" si="18">ROUNDUP(I53/3,0)</f>
        <v>2</v>
      </c>
      <c r="K53" s="7">
        <f t="shared" ref="K53:K68" si="19">YEAR(B53)</f>
        <v>2012</v>
      </c>
      <c r="L53" s="8"/>
      <c r="M53" s="8"/>
      <c r="N53" s="2"/>
      <c r="AA53" s="2"/>
      <c r="AB53" s="2"/>
      <c r="AC53" s="2"/>
      <c r="AD53" s="2"/>
      <c r="AE53" s="2"/>
      <c r="AF53" s="2"/>
      <c r="AN53" s="5"/>
    </row>
    <row r="54" spans="2:40" outlineLevel="1" x14ac:dyDescent="0.25">
      <c r="B54" s="15">
        <v>41019</v>
      </c>
      <c r="C54" s="121">
        <v>821.20906636924997</v>
      </c>
      <c r="D54" s="121">
        <v>919.86511114568646</v>
      </c>
      <c r="E54" s="121">
        <v>188.09996248419864</v>
      </c>
      <c r="F54" s="122">
        <f t="shared" si="15"/>
        <v>1929.1741399991349</v>
      </c>
      <c r="G54" s="6">
        <v>51</v>
      </c>
      <c r="H54" s="6">
        <f t="shared" si="16"/>
        <v>8</v>
      </c>
      <c r="I54" s="7">
        <f t="shared" si="17"/>
        <v>4</v>
      </c>
      <c r="J54" s="7">
        <f t="shared" si="18"/>
        <v>2</v>
      </c>
      <c r="K54" s="7">
        <f t="shared" si="19"/>
        <v>2012</v>
      </c>
      <c r="L54" s="8"/>
      <c r="M54" s="8"/>
      <c r="N54" s="2"/>
      <c r="AA54" s="2"/>
      <c r="AB54" s="2"/>
      <c r="AC54" s="2"/>
      <c r="AD54" s="2"/>
      <c r="AE54" s="2"/>
      <c r="AF54" s="2"/>
      <c r="AN54" s="5"/>
    </row>
    <row r="55" spans="2:40" outlineLevel="1" x14ac:dyDescent="0.25">
      <c r="B55" s="15">
        <v>41020</v>
      </c>
      <c r="C55" s="121">
        <v>823.90483740615832</v>
      </c>
      <c r="D55" s="121">
        <v>962.9421580831953</v>
      </c>
      <c r="E55" s="121">
        <v>187.76294345699839</v>
      </c>
      <c r="F55" s="122">
        <f t="shared" si="15"/>
        <v>1974.6099389463518</v>
      </c>
      <c r="G55" s="6">
        <v>52</v>
      </c>
      <c r="H55" s="6">
        <f t="shared" si="16"/>
        <v>8</v>
      </c>
      <c r="I55" s="7">
        <f t="shared" si="17"/>
        <v>4</v>
      </c>
      <c r="J55" s="7">
        <f t="shared" si="18"/>
        <v>2</v>
      </c>
      <c r="K55" s="7">
        <f t="shared" si="19"/>
        <v>2012</v>
      </c>
      <c r="L55" s="8"/>
      <c r="M55" s="8"/>
      <c r="N55" s="2"/>
      <c r="AA55" s="2"/>
      <c r="AB55" s="2"/>
      <c r="AC55" s="2"/>
      <c r="AD55" s="2"/>
      <c r="AE55" s="2"/>
      <c r="AF55" s="2"/>
      <c r="AN55" s="5"/>
    </row>
    <row r="56" spans="2:40" outlineLevel="1" x14ac:dyDescent="0.25">
      <c r="B56" s="15">
        <v>41021</v>
      </c>
      <c r="C56" s="121">
        <v>835.864101002903</v>
      </c>
      <c r="D56" s="121">
        <v>794.08767824099971</v>
      </c>
      <c r="E56" s="121">
        <v>187.85981122907106</v>
      </c>
      <c r="F56" s="122">
        <f t="shared" si="15"/>
        <v>1817.8115904729739</v>
      </c>
      <c r="G56" s="6">
        <v>53</v>
      </c>
      <c r="H56" s="6">
        <f t="shared" si="16"/>
        <v>8</v>
      </c>
      <c r="I56" s="7">
        <f t="shared" si="17"/>
        <v>4</v>
      </c>
      <c r="J56" s="7">
        <f t="shared" si="18"/>
        <v>2</v>
      </c>
      <c r="K56" s="7">
        <f t="shared" si="19"/>
        <v>2012</v>
      </c>
      <c r="L56" s="8"/>
      <c r="M56" s="8"/>
      <c r="N56" s="2"/>
      <c r="AA56" s="2"/>
      <c r="AB56" s="2"/>
      <c r="AC56" s="2"/>
      <c r="AD56" s="2"/>
      <c r="AE56" s="2"/>
      <c r="AF56" s="2"/>
      <c r="AN56" s="5"/>
    </row>
    <row r="57" spans="2:40" outlineLevel="1" x14ac:dyDescent="0.25">
      <c r="B57" s="15">
        <v>41022</v>
      </c>
      <c r="C57" s="121">
        <v>823.58310015117331</v>
      </c>
      <c r="D57" s="121">
        <v>939.42403446772346</v>
      </c>
      <c r="E57" s="121">
        <v>187.84142316585053</v>
      </c>
      <c r="F57" s="122">
        <f t="shared" si="15"/>
        <v>1950.8485577847473</v>
      </c>
      <c r="G57" s="6">
        <v>54</v>
      </c>
      <c r="H57" s="6">
        <f t="shared" si="16"/>
        <v>8</v>
      </c>
      <c r="I57" s="7">
        <f t="shared" si="17"/>
        <v>4</v>
      </c>
      <c r="J57" s="7">
        <f t="shared" si="18"/>
        <v>2</v>
      </c>
      <c r="K57" s="7">
        <f t="shared" si="19"/>
        <v>2012</v>
      </c>
      <c r="L57" s="8"/>
      <c r="M57" s="8"/>
      <c r="N57" s="2"/>
      <c r="AA57" s="2"/>
      <c r="AB57" s="2"/>
      <c r="AC57" s="2"/>
      <c r="AD57" s="2"/>
      <c r="AE57" s="2"/>
      <c r="AF57" s="2"/>
      <c r="AN57" s="5"/>
    </row>
    <row r="58" spans="2:40" outlineLevel="1" x14ac:dyDescent="0.25">
      <c r="B58" s="15">
        <v>41023</v>
      </c>
      <c r="C58" s="121">
        <v>837.29140234881038</v>
      </c>
      <c r="D58" s="121">
        <v>878.36730447172249</v>
      </c>
      <c r="E58" s="121">
        <v>188.03851721633555</v>
      </c>
      <c r="F58" s="122">
        <f t="shared" si="15"/>
        <v>1903.6972240368684</v>
      </c>
      <c r="G58" s="6">
        <v>55</v>
      </c>
      <c r="H58" s="6">
        <f t="shared" si="16"/>
        <v>8</v>
      </c>
      <c r="I58" s="7">
        <f t="shared" si="17"/>
        <v>4</v>
      </c>
      <c r="J58" s="7">
        <f t="shared" si="18"/>
        <v>2</v>
      </c>
      <c r="K58" s="7">
        <f t="shared" si="19"/>
        <v>2012</v>
      </c>
      <c r="L58" s="8"/>
      <c r="M58" s="8"/>
      <c r="N58" s="2"/>
      <c r="AA58" s="2"/>
      <c r="AB58" s="2"/>
      <c r="AC58" s="2"/>
      <c r="AD58" s="2"/>
      <c r="AE58" s="2"/>
      <c r="AF58" s="2"/>
      <c r="AN58" s="5"/>
    </row>
    <row r="59" spans="2:40" outlineLevel="1" x14ac:dyDescent="0.25">
      <c r="B59" s="15">
        <v>41024</v>
      </c>
      <c r="C59" s="121">
        <v>838.89355608768051</v>
      </c>
      <c r="D59" s="121">
        <v>985.28722022133115</v>
      </c>
      <c r="E59" s="121">
        <v>187.33484003160606</v>
      </c>
      <c r="F59" s="122">
        <f t="shared" si="15"/>
        <v>2011.5156163406177</v>
      </c>
      <c r="G59" s="6">
        <v>56</v>
      </c>
      <c r="H59" s="6">
        <f t="shared" si="16"/>
        <v>8</v>
      </c>
      <c r="I59" s="7">
        <f t="shared" si="17"/>
        <v>4</v>
      </c>
      <c r="J59" s="7">
        <f t="shared" si="18"/>
        <v>2</v>
      </c>
      <c r="K59" s="7">
        <f t="shared" si="19"/>
        <v>2012</v>
      </c>
      <c r="L59" s="8"/>
      <c r="M59" s="8"/>
      <c r="N59" s="2"/>
      <c r="AA59" s="2"/>
      <c r="AB59" s="2"/>
      <c r="AC59" s="2"/>
      <c r="AD59" s="2"/>
      <c r="AE59" s="2"/>
      <c r="AF59" s="2"/>
      <c r="AN59" s="5"/>
    </row>
    <row r="60" spans="2:40" outlineLevel="1" x14ac:dyDescent="0.25">
      <c r="B60" s="15">
        <v>41025</v>
      </c>
      <c r="C60" s="121">
        <v>839.49885334880787</v>
      </c>
      <c r="D60" s="121">
        <v>955.60786930783763</v>
      </c>
      <c r="E60" s="121">
        <v>187.75245710862944</v>
      </c>
      <c r="F60" s="122">
        <f t="shared" si="15"/>
        <v>1982.859179765275</v>
      </c>
      <c r="G60" s="6">
        <v>57</v>
      </c>
      <c r="H60" s="6">
        <f t="shared" si="16"/>
        <v>9</v>
      </c>
      <c r="I60" s="7">
        <f t="shared" si="17"/>
        <v>4</v>
      </c>
      <c r="J60" s="7">
        <f t="shared" si="18"/>
        <v>2</v>
      </c>
      <c r="K60" s="7">
        <f t="shared" si="19"/>
        <v>2012</v>
      </c>
      <c r="L60" s="8"/>
      <c r="M60" s="8"/>
      <c r="N60" s="2"/>
      <c r="AA60" s="2"/>
      <c r="AB60" s="2"/>
      <c r="AC60" s="2"/>
      <c r="AD60" s="2"/>
      <c r="AE60" s="2"/>
      <c r="AF60" s="2"/>
      <c r="AN60" s="5"/>
    </row>
    <row r="61" spans="2:40" outlineLevel="1" x14ac:dyDescent="0.25">
      <c r="B61" s="15">
        <v>41026</v>
      </c>
      <c r="C61" s="121">
        <v>817.31196287216903</v>
      </c>
      <c r="D61" s="121">
        <v>967.33858387772375</v>
      </c>
      <c r="E61" s="121">
        <v>187.78422265250396</v>
      </c>
      <c r="F61" s="122">
        <f t="shared" si="15"/>
        <v>1972.4347694023968</v>
      </c>
      <c r="G61" s="6">
        <v>58</v>
      </c>
      <c r="H61" s="6">
        <f t="shared" si="16"/>
        <v>9</v>
      </c>
      <c r="I61" s="7">
        <f t="shared" si="17"/>
        <v>4</v>
      </c>
      <c r="J61" s="7">
        <f t="shared" si="18"/>
        <v>2</v>
      </c>
      <c r="K61" s="7">
        <f t="shared" si="19"/>
        <v>2012</v>
      </c>
      <c r="L61" s="8"/>
      <c r="M61" s="8"/>
      <c r="N61" s="2"/>
      <c r="AA61" s="2"/>
      <c r="AB61" s="2"/>
      <c r="AC61" s="2"/>
      <c r="AD61" s="2"/>
      <c r="AE61" s="2"/>
      <c r="AF61" s="2"/>
      <c r="AN61" s="5"/>
    </row>
    <row r="62" spans="2:40" outlineLevel="1" x14ac:dyDescent="0.25">
      <c r="B62" s="15">
        <v>41027</v>
      </c>
      <c r="C62" s="121">
        <v>824.89303201081134</v>
      </c>
      <c r="D62" s="121">
        <v>847.13822788547645</v>
      </c>
      <c r="E62" s="121">
        <v>188.04978090801657</v>
      </c>
      <c r="F62" s="122">
        <f t="shared" si="15"/>
        <v>1860.0810408043044</v>
      </c>
      <c r="G62" s="6">
        <v>59</v>
      </c>
      <c r="H62" s="6">
        <f t="shared" si="16"/>
        <v>9</v>
      </c>
      <c r="I62" s="7">
        <f t="shared" si="17"/>
        <v>4</v>
      </c>
      <c r="J62" s="7">
        <f t="shared" si="18"/>
        <v>2</v>
      </c>
      <c r="K62" s="7">
        <f t="shared" si="19"/>
        <v>2012</v>
      </c>
      <c r="L62" s="8"/>
      <c r="M62" s="8"/>
      <c r="N62" s="2"/>
      <c r="AA62" s="2"/>
      <c r="AB62" s="2"/>
      <c r="AC62" s="2"/>
      <c r="AD62" s="2"/>
      <c r="AE62" s="2"/>
      <c r="AF62" s="2"/>
      <c r="AN62" s="5"/>
    </row>
    <row r="63" spans="2:40" outlineLevel="1" x14ac:dyDescent="0.25">
      <c r="B63" s="15">
        <v>41028</v>
      </c>
      <c r="C63" s="121">
        <v>859.83623691896298</v>
      </c>
      <c r="D63" s="121">
        <v>937.50077570224107</v>
      </c>
      <c r="E63" s="121">
        <v>187.90021731084272</v>
      </c>
      <c r="F63" s="122">
        <f t="shared" si="15"/>
        <v>1985.2372299320466</v>
      </c>
      <c r="G63" s="6">
        <v>60</v>
      </c>
      <c r="H63" s="6">
        <f t="shared" si="16"/>
        <v>9</v>
      </c>
      <c r="I63" s="7">
        <f t="shared" si="17"/>
        <v>4</v>
      </c>
      <c r="J63" s="7">
        <f t="shared" si="18"/>
        <v>2</v>
      </c>
      <c r="K63" s="7">
        <f t="shared" si="19"/>
        <v>2012</v>
      </c>
      <c r="L63" s="8"/>
      <c r="M63" s="8"/>
      <c r="N63" s="2"/>
      <c r="AA63" s="2"/>
      <c r="AB63" s="2"/>
      <c r="AC63" s="2"/>
      <c r="AD63" s="2"/>
      <c r="AE63" s="2"/>
      <c r="AF63" s="2"/>
      <c r="AN63" s="5"/>
    </row>
    <row r="64" spans="2:40" outlineLevel="1" x14ac:dyDescent="0.25">
      <c r="B64" s="15">
        <v>41029</v>
      </c>
      <c r="C64" s="121">
        <v>860.06609480452983</v>
      </c>
      <c r="D64" s="121">
        <v>960.64025357138564</v>
      </c>
      <c r="E64" s="121">
        <v>187.83263708427108</v>
      </c>
      <c r="F64" s="122">
        <f t="shared" si="15"/>
        <v>2008.5389854601865</v>
      </c>
      <c r="G64" s="6">
        <v>61</v>
      </c>
      <c r="H64" s="6">
        <f t="shared" si="16"/>
        <v>9</v>
      </c>
      <c r="I64" s="7">
        <f t="shared" si="17"/>
        <v>4</v>
      </c>
      <c r="J64" s="7">
        <f t="shared" si="18"/>
        <v>2</v>
      </c>
      <c r="K64" s="7">
        <f t="shared" si="19"/>
        <v>2012</v>
      </c>
      <c r="L64" s="8"/>
      <c r="M64" s="8"/>
      <c r="N64" s="2"/>
      <c r="AA64" s="2"/>
      <c r="AB64" s="2"/>
      <c r="AC64" s="2"/>
      <c r="AD64" s="2"/>
      <c r="AE64" s="2"/>
      <c r="AF64" s="2"/>
      <c r="AN64" s="5"/>
    </row>
    <row r="65" spans="2:40" outlineLevel="1" x14ac:dyDescent="0.25">
      <c r="B65" s="15">
        <v>41030</v>
      </c>
      <c r="C65" s="121">
        <v>866.26746584768557</v>
      </c>
      <c r="D65" s="121">
        <v>1098.5211421348467</v>
      </c>
      <c r="E65" s="121">
        <v>188.02527736012817</v>
      </c>
      <c r="F65" s="122">
        <f t="shared" si="15"/>
        <v>2152.8138853426603</v>
      </c>
      <c r="G65" s="6">
        <v>62</v>
      </c>
      <c r="H65" s="6">
        <f t="shared" si="16"/>
        <v>9</v>
      </c>
      <c r="I65" s="7">
        <f t="shared" si="17"/>
        <v>5</v>
      </c>
      <c r="J65" s="7">
        <f t="shared" si="18"/>
        <v>2</v>
      </c>
      <c r="K65" s="7">
        <f t="shared" si="19"/>
        <v>2012</v>
      </c>
      <c r="L65" s="8"/>
      <c r="M65" s="8"/>
      <c r="N65" s="2"/>
      <c r="AA65" s="2"/>
      <c r="AB65" s="2"/>
      <c r="AC65" s="2"/>
      <c r="AD65" s="2"/>
      <c r="AE65" s="2"/>
      <c r="AF65" s="2"/>
      <c r="AN65" s="5"/>
    </row>
    <row r="66" spans="2:40" outlineLevel="1" x14ac:dyDescent="0.25">
      <c r="B66" s="15">
        <v>41031</v>
      </c>
      <c r="C66" s="121">
        <v>854.52019617608175</v>
      </c>
      <c r="D66" s="121">
        <v>969.69773200364148</v>
      </c>
      <c r="E66" s="121">
        <v>187.96855284074806</v>
      </c>
      <c r="F66" s="122">
        <f t="shared" si="15"/>
        <v>2012.1864810204713</v>
      </c>
      <c r="G66" s="6">
        <v>63</v>
      </c>
      <c r="H66" s="6">
        <f t="shared" si="16"/>
        <v>9</v>
      </c>
      <c r="I66" s="7">
        <f t="shared" si="17"/>
        <v>5</v>
      </c>
      <c r="J66" s="7">
        <f t="shared" si="18"/>
        <v>2</v>
      </c>
      <c r="K66" s="7">
        <f t="shared" si="19"/>
        <v>2012</v>
      </c>
      <c r="L66" s="8"/>
      <c r="M66" s="8"/>
      <c r="N66" s="2"/>
      <c r="AA66" s="2"/>
      <c r="AB66" s="2"/>
      <c r="AC66" s="2"/>
      <c r="AD66" s="2"/>
      <c r="AE66" s="2"/>
      <c r="AF66" s="2"/>
      <c r="AN66" s="5"/>
    </row>
    <row r="67" spans="2:40" outlineLevel="1" x14ac:dyDescent="0.25">
      <c r="B67" s="15">
        <v>41032</v>
      </c>
      <c r="C67" s="121">
        <v>849.40382706150979</v>
      </c>
      <c r="D67" s="121">
        <v>920.3472634964287</v>
      </c>
      <c r="E67" s="121">
        <v>188.20501171996477</v>
      </c>
      <c r="F67" s="122">
        <f t="shared" si="15"/>
        <v>1957.956102277903</v>
      </c>
      <c r="G67" s="6">
        <v>64</v>
      </c>
      <c r="H67" s="6">
        <f t="shared" si="16"/>
        <v>10</v>
      </c>
      <c r="I67" s="7">
        <f t="shared" si="17"/>
        <v>5</v>
      </c>
      <c r="J67" s="7">
        <f t="shared" si="18"/>
        <v>2</v>
      </c>
      <c r="K67" s="7">
        <f t="shared" si="19"/>
        <v>2012</v>
      </c>
      <c r="L67" s="8"/>
      <c r="M67" s="8"/>
      <c r="N67" s="2"/>
      <c r="AA67" s="2"/>
      <c r="AB67" s="2"/>
      <c r="AC67" s="2"/>
      <c r="AD67" s="2"/>
      <c r="AE67" s="2"/>
      <c r="AF67" s="2"/>
      <c r="AN67" s="5"/>
    </row>
    <row r="68" spans="2:40" outlineLevel="1" x14ac:dyDescent="0.25">
      <c r="B68" s="15">
        <v>41033</v>
      </c>
      <c r="C68" s="121">
        <v>854.27722408587306</v>
      </c>
      <c r="D68" s="121">
        <v>899.60926066889533</v>
      </c>
      <c r="E68" s="121">
        <v>188.02296278759954</v>
      </c>
      <c r="F68" s="122">
        <f t="shared" si="15"/>
        <v>1941.9094475423678</v>
      </c>
      <c r="G68" s="6">
        <v>65</v>
      </c>
      <c r="H68" s="6">
        <f t="shared" si="16"/>
        <v>10</v>
      </c>
      <c r="I68" s="7">
        <f t="shared" si="17"/>
        <v>5</v>
      </c>
      <c r="J68" s="7">
        <f t="shared" si="18"/>
        <v>2</v>
      </c>
      <c r="K68" s="7">
        <f t="shared" si="19"/>
        <v>2012</v>
      </c>
      <c r="L68" s="8"/>
      <c r="M68" s="8"/>
      <c r="N68" s="2"/>
      <c r="AA68" s="2"/>
      <c r="AB68" s="2"/>
      <c r="AC68" s="2"/>
      <c r="AD68" s="2"/>
      <c r="AE68" s="2"/>
      <c r="AF68" s="2"/>
      <c r="AN68" s="5"/>
    </row>
    <row r="69" spans="2:40" outlineLevel="1" x14ac:dyDescent="0.25">
      <c r="B69" s="15">
        <v>41034</v>
      </c>
      <c r="C69" s="121">
        <v>870.29395037142001</v>
      </c>
      <c r="D69" s="121">
        <v>1057.7224700840361</v>
      </c>
      <c r="E69" s="121">
        <v>188.0730456434361</v>
      </c>
      <c r="F69" s="122">
        <f t="shared" ref="F69:F84" si="20">SUM(C69:E69)</f>
        <v>2116.0894660988924</v>
      </c>
      <c r="G69" s="6">
        <v>66</v>
      </c>
      <c r="H69" s="6">
        <f t="shared" ref="H69:H84" si="21">ROUNDUP(G69/7,0)</f>
        <v>10</v>
      </c>
      <c r="I69" s="7">
        <f t="shared" ref="I69:I84" si="22">MONTH(B69)</f>
        <v>5</v>
      </c>
      <c r="J69" s="7">
        <f t="shared" ref="J69:J84" si="23">ROUNDUP(I69/3,0)</f>
        <v>2</v>
      </c>
      <c r="K69" s="7">
        <f t="shared" ref="K69:K84" si="24">YEAR(B69)</f>
        <v>2012</v>
      </c>
      <c r="L69" s="8"/>
      <c r="M69" s="8"/>
      <c r="N69" s="2"/>
      <c r="AA69" s="2"/>
      <c r="AB69" s="2"/>
      <c r="AC69" s="2"/>
      <c r="AD69" s="2"/>
      <c r="AE69" s="2"/>
      <c r="AF69" s="2"/>
      <c r="AN69" s="5"/>
    </row>
    <row r="70" spans="2:40" outlineLevel="1" x14ac:dyDescent="0.25">
      <c r="B70" s="15">
        <v>41035</v>
      </c>
      <c r="C70" s="121">
        <v>905.37381949375185</v>
      </c>
      <c r="D70" s="121">
        <v>879.66473709128991</v>
      </c>
      <c r="E70" s="121">
        <v>188.32865182917425</v>
      </c>
      <c r="F70" s="122">
        <f t="shared" si="20"/>
        <v>1973.3672084142161</v>
      </c>
      <c r="G70" s="6">
        <v>67</v>
      </c>
      <c r="H70" s="6">
        <f t="shared" si="21"/>
        <v>10</v>
      </c>
      <c r="I70" s="7">
        <f t="shared" si="22"/>
        <v>5</v>
      </c>
      <c r="J70" s="7">
        <f t="shared" si="23"/>
        <v>2</v>
      </c>
      <c r="K70" s="7">
        <f t="shared" si="24"/>
        <v>2012</v>
      </c>
      <c r="L70" s="8"/>
      <c r="M70" s="8"/>
      <c r="N70" s="2"/>
      <c r="AA70" s="2"/>
      <c r="AB70" s="2"/>
      <c r="AC70" s="2"/>
      <c r="AD70" s="2"/>
      <c r="AE70" s="2"/>
      <c r="AF70" s="2"/>
      <c r="AN70" s="5"/>
    </row>
    <row r="71" spans="2:40" outlineLevel="1" x14ac:dyDescent="0.25">
      <c r="B71" s="15">
        <v>41036</v>
      </c>
      <c r="C71" s="121">
        <v>906.31185208242005</v>
      </c>
      <c r="D71" s="121">
        <v>902.48369325411159</v>
      </c>
      <c r="E71" s="121">
        <v>187.89795599396308</v>
      </c>
      <c r="F71" s="122">
        <f t="shared" si="20"/>
        <v>1996.6935013304947</v>
      </c>
      <c r="G71" s="6">
        <v>68</v>
      </c>
      <c r="H71" s="6">
        <f t="shared" si="21"/>
        <v>10</v>
      </c>
      <c r="I71" s="7">
        <f t="shared" si="22"/>
        <v>5</v>
      </c>
      <c r="J71" s="7">
        <f t="shared" si="23"/>
        <v>2</v>
      </c>
      <c r="K71" s="7">
        <f t="shared" si="24"/>
        <v>2012</v>
      </c>
      <c r="L71" s="8"/>
      <c r="M71" s="8"/>
      <c r="N71" s="2"/>
      <c r="AA71" s="2"/>
      <c r="AB71" s="2"/>
      <c r="AC71" s="2"/>
      <c r="AD71" s="2"/>
      <c r="AE71" s="2"/>
      <c r="AF71" s="2"/>
      <c r="AN71" s="5"/>
    </row>
    <row r="72" spans="2:40" outlineLevel="1" x14ac:dyDescent="0.25">
      <c r="B72" s="15">
        <v>41037</v>
      </c>
      <c r="C72" s="121">
        <v>905.9913103147212</v>
      </c>
      <c r="D72" s="121">
        <v>852.09520002851104</v>
      </c>
      <c r="E72" s="121">
        <v>187.89058625109277</v>
      </c>
      <c r="F72" s="122">
        <f t="shared" si="20"/>
        <v>1945.9770965943251</v>
      </c>
      <c r="G72" s="6">
        <v>69</v>
      </c>
      <c r="H72" s="6">
        <f t="shared" si="21"/>
        <v>10</v>
      </c>
      <c r="I72" s="7">
        <f t="shared" si="22"/>
        <v>5</v>
      </c>
      <c r="J72" s="7">
        <f t="shared" si="23"/>
        <v>2</v>
      </c>
      <c r="K72" s="7">
        <f t="shared" si="24"/>
        <v>2012</v>
      </c>
      <c r="L72" s="8"/>
      <c r="M72" s="8"/>
      <c r="N72" s="2"/>
      <c r="AA72" s="2"/>
      <c r="AB72" s="2"/>
      <c r="AC72" s="2"/>
      <c r="AD72" s="2"/>
      <c r="AE72" s="2"/>
      <c r="AF72" s="2"/>
      <c r="AN72" s="5"/>
    </row>
    <row r="73" spans="2:40" outlineLevel="1" x14ac:dyDescent="0.25">
      <c r="B73" s="15">
        <v>41038</v>
      </c>
      <c r="C73" s="121">
        <v>923.14176406932734</v>
      </c>
      <c r="D73" s="121">
        <v>1003.0554760977635</v>
      </c>
      <c r="E73" s="121">
        <v>188.23556592246376</v>
      </c>
      <c r="F73" s="122">
        <f t="shared" si="20"/>
        <v>2114.4328060895546</v>
      </c>
      <c r="G73" s="6">
        <v>70</v>
      </c>
      <c r="H73" s="6">
        <f t="shared" si="21"/>
        <v>10</v>
      </c>
      <c r="I73" s="7">
        <f t="shared" si="22"/>
        <v>5</v>
      </c>
      <c r="J73" s="7">
        <f t="shared" si="23"/>
        <v>2</v>
      </c>
      <c r="K73" s="7">
        <f t="shared" si="24"/>
        <v>2012</v>
      </c>
      <c r="L73" s="8"/>
      <c r="M73" s="8"/>
      <c r="N73" s="2"/>
      <c r="AA73" s="2"/>
      <c r="AB73" s="2"/>
      <c r="AC73" s="2"/>
      <c r="AD73" s="2"/>
      <c r="AE73" s="2"/>
      <c r="AF73" s="2"/>
      <c r="AN73" s="5"/>
    </row>
    <row r="74" spans="2:40" outlineLevel="1" x14ac:dyDescent="0.25">
      <c r="B74" s="15">
        <v>41039</v>
      </c>
      <c r="C74" s="121">
        <v>919.99183114873517</v>
      </c>
      <c r="D74" s="121">
        <v>990.70949835933652</v>
      </c>
      <c r="E74" s="121">
        <v>187.98377901693749</v>
      </c>
      <c r="F74" s="122">
        <f t="shared" si="20"/>
        <v>2098.6851085250091</v>
      </c>
      <c r="G74" s="6">
        <v>71</v>
      </c>
      <c r="H74" s="6">
        <f t="shared" si="21"/>
        <v>11</v>
      </c>
      <c r="I74" s="7">
        <f t="shared" si="22"/>
        <v>5</v>
      </c>
      <c r="J74" s="7">
        <f t="shared" si="23"/>
        <v>2</v>
      </c>
      <c r="K74" s="7">
        <f t="shared" si="24"/>
        <v>2012</v>
      </c>
      <c r="L74" s="8"/>
      <c r="M74" s="8"/>
      <c r="N74" s="2"/>
      <c r="AA74" s="2"/>
      <c r="AB74" s="2"/>
      <c r="AC74" s="2"/>
      <c r="AD74" s="2"/>
      <c r="AE74" s="2"/>
      <c r="AF74" s="2"/>
      <c r="AN74" s="5"/>
    </row>
    <row r="75" spans="2:40" outlineLevel="1" x14ac:dyDescent="0.25">
      <c r="B75" s="15">
        <v>41040</v>
      </c>
      <c r="C75" s="121">
        <v>938.72720973970513</v>
      </c>
      <c r="D75" s="121">
        <v>958.13928048846856</v>
      </c>
      <c r="E75" s="121">
        <v>188.22644254680162</v>
      </c>
      <c r="F75" s="122">
        <f t="shared" si="20"/>
        <v>2085.0929327749755</v>
      </c>
      <c r="G75" s="6">
        <v>72</v>
      </c>
      <c r="H75" s="6">
        <f t="shared" si="21"/>
        <v>11</v>
      </c>
      <c r="I75" s="7">
        <f t="shared" si="22"/>
        <v>5</v>
      </c>
      <c r="J75" s="7">
        <f t="shared" si="23"/>
        <v>2</v>
      </c>
      <c r="K75" s="7">
        <f t="shared" si="24"/>
        <v>2012</v>
      </c>
      <c r="L75" s="8"/>
      <c r="M75" s="8"/>
      <c r="N75" s="2"/>
      <c r="AA75" s="2"/>
      <c r="AB75" s="2"/>
      <c r="AC75" s="2"/>
      <c r="AD75" s="2"/>
      <c r="AE75" s="2"/>
      <c r="AF75" s="2"/>
      <c r="AN75" s="5"/>
    </row>
    <row r="76" spans="2:40" outlineLevel="1" x14ac:dyDescent="0.25">
      <c r="B76" s="15">
        <v>41041</v>
      </c>
      <c r="C76" s="121">
        <v>927.58799724423079</v>
      </c>
      <c r="D76" s="121">
        <v>910.5316703705314</v>
      </c>
      <c r="E76" s="121">
        <v>188.39808463116179</v>
      </c>
      <c r="F76" s="122">
        <f t="shared" si="20"/>
        <v>2026.5177522459239</v>
      </c>
      <c r="G76" s="6">
        <v>73</v>
      </c>
      <c r="H76" s="6">
        <f t="shared" si="21"/>
        <v>11</v>
      </c>
      <c r="I76" s="7">
        <f t="shared" si="22"/>
        <v>5</v>
      </c>
      <c r="J76" s="7">
        <f t="shared" si="23"/>
        <v>2</v>
      </c>
      <c r="K76" s="7">
        <f t="shared" si="24"/>
        <v>2012</v>
      </c>
      <c r="L76" s="8"/>
      <c r="M76" s="8"/>
      <c r="N76" s="2"/>
      <c r="AA76" s="2"/>
      <c r="AB76" s="2"/>
      <c r="AC76" s="2"/>
      <c r="AD76" s="2"/>
      <c r="AE76" s="2"/>
      <c r="AF76" s="2"/>
      <c r="AN76" s="5"/>
    </row>
    <row r="77" spans="2:40" outlineLevel="1" x14ac:dyDescent="0.25">
      <c r="B77" s="15">
        <v>41042</v>
      </c>
      <c r="C77" s="121">
        <v>927.90552122892552</v>
      </c>
      <c r="D77" s="121">
        <v>1110.6044540576272</v>
      </c>
      <c r="E77" s="121">
        <v>188.37599547473712</v>
      </c>
      <c r="F77" s="122">
        <f t="shared" si="20"/>
        <v>2226.8859707612896</v>
      </c>
      <c r="G77" s="6">
        <v>74</v>
      </c>
      <c r="H77" s="6">
        <f t="shared" si="21"/>
        <v>11</v>
      </c>
      <c r="I77" s="7">
        <f t="shared" si="22"/>
        <v>5</v>
      </c>
      <c r="J77" s="7">
        <f t="shared" si="23"/>
        <v>2</v>
      </c>
      <c r="K77" s="7">
        <f t="shared" si="24"/>
        <v>2012</v>
      </c>
      <c r="L77" s="8"/>
      <c r="M77" s="8"/>
      <c r="N77" s="2"/>
      <c r="AA77" s="2"/>
      <c r="AB77" s="2"/>
      <c r="AC77" s="2"/>
      <c r="AD77" s="2"/>
      <c r="AE77" s="2"/>
      <c r="AF77" s="2"/>
      <c r="AN77" s="5"/>
    </row>
    <row r="78" spans="2:40" outlineLevel="1" x14ac:dyDescent="0.25">
      <c r="B78" s="15">
        <v>41043</v>
      </c>
      <c r="C78" s="121">
        <v>932.50127991310501</v>
      </c>
      <c r="D78" s="121">
        <v>1107.0913651352682</v>
      </c>
      <c r="E78" s="121">
        <v>188.11535242977686</v>
      </c>
      <c r="F78" s="122">
        <f t="shared" si="20"/>
        <v>2227.70799747815</v>
      </c>
      <c r="G78" s="6">
        <v>75</v>
      </c>
      <c r="H78" s="6">
        <f t="shared" si="21"/>
        <v>11</v>
      </c>
      <c r="I78" s="7">
        <f t="shared" si="22"/>
        <v>5</v>
      </c>
      <c r="J78" s="7">
        <f t="shared" si="23"/>
        <v>2</v>
      </c>
      <c r="K78" s="7">
        <f t="shared" si="24"/>
        <v>2012</v>
      </c>
      <c r="L78" s="8"/>
      <c r="M78" s="8"/>
      <c r="N78" s="2"/>
      <c r="AA78" s="2"/>
      <c r="AB78" s="2"/>
      <c r="AC78" s="2"/>
      <c r="AD78" s="2"/>
      <c r="AE78" s="2"/>
      <c r="AF78" s="2"/>
      <c r="AN78" s="5"/>
    </row>
    <row r="79" spans="2:40" outlineLevel="1" x14ac:dyDescent="0.25">
      <c r="B79" s="15">
        <v>41044</v>
      </c>
      <c r="C79" s="121">
        <v>928.40486702774183</v>
      </c>
      <c r="D79" s="121">
        <v>923.20381758427061</v>
      </c>
      <c r="E79" s="121">
        <v>188.40751533092995</v>
      </c>
      <c r="F79" s="122">
        <f t="shared" si="20"/>
        <v>2040.0161999429424</v>
      </c>
      <c r="G79" s="6">
        <v>76</v>
      </c>
      <c r="H79" s="6">
        <f t="shared" si="21"/>
        <v>11</v>
      </c>
      <c r="I79" s="7">
        <f t="shared" si="22"/>
        <v>5</v>
      </c>
      <c r="J79" s="7">
        <f t="shared" si="23"/>
        <v>2</v>
      </c>
      <c r="K79" s="7">
        <f t="shared" si="24"/>
        <v>2012</v>
      </c>
      <c r="L79" s="8"/>
      <c r="M79" s="8"/>
      <c r="N79" s="2"/>
      <c r="AA79" s="2"/>
      <c r="AB79" s="2"/>
      <c r="AC79" s="2"/>
      <c r="AD79" s="2"/>
      <c r="AE79" s="2"/>
      <c r="AF79" s="2"/>
      <c r="AN79" s="5"/>
    </row>
    <row r="80" spans="2:40" outlineLevel="1" x14ac:dyDescent="0.25">
      <c r="B80" s="15">
        <v>41045</v>
      </c>
      <c r="C80" s="121">
        <v>920.18966732232843</v>
      </c>
      <c r="D80" s="121">
        <v>1057.2726241013336</v>
      </c>
      <c r="E80" s="121">
        <v>188.34316720618978</v>
      </c>
      <c r="F80" s="122">
        <f t="shared" si="20"/>
        <v>2165.8054586298517</v>
      </c>
      <c r="G80" s="6">
        <v>77</v>
      </c>
      <c r="H80" s="6">
        <f t="shared" si="21"/>
        <v>11</v>
      </c>
      <c r="I80" s="7">
        <f t="shared" si="22"/>
        <v>5</v>
      </c>
      <c r="J80" s="7">
        <f t="shared" si="23"/>
        <v>2</v>
      </c>
      <c r="K80" s="7">
        <f t="shared" si="24"/>
        <v>2012</v>
      </c>
      <c r="L80" s="8"/>
      <c r="M80" s="8"/>
      <c r="N80" s="2"/>
      <c r="AA80" s="2"/>
      <c r="AB80" s="2"/>
      <c r="AC80" s="2"/>
      <c r="AD80" s="2"/>
      <c r="AE80" s="2"/>
      <c r="AF80" s="2"/>
      <c r="AN80" s="5"/>
    </row>
    <row r="81" spans="2:40" outlineLevel="1" x14ac:dyDescent="0.25">
      <c r="B81" s="15">
        <v>41046</v>
      </c>
      <c r="C81" s="121">
        <v>932.23857514402425</v>
      </c>
      <c r="D81" s="121">
        <v>995.63551957734489</v>
      </c>
      <c r="E81" s="121">
        <v>188.30960425538794</v>
      </c>
      <c r="F81" s="122">
        <f t="shared" si="20"/>
        <v>2116.1836989767571</v>
      </c>
      <c r="G81" s="6">
        <v>78</v>
      </c>
      <c r="H81" s="6">
        <f t="shared" si="21"/>
        <v>12</v>
      </c>
      <c r="I81" s="7">
        <f t="shared" si="22"/>
        <v>5</v>
      </c>
      <c r="J81" s="7">
        <f t="shared" si="23"/>
        <v>2</v>
      </c>
      <c r="K81" s="7">
        <f t="shared" si="24"/>
        <v>2012</v>
      </c>
      <c r="L81" s="8"/>
      <c r="M81" s="8"/>
      <c r="N81" s="2"/>
      <c r="AA81" s="2"/>
      <c r="AB81" s="2"/>
      <c r="AC81" s="2"/>
      <c r="AD81" s="2"/>
      <c r="AE81" s="2"/>
      <c r="AF81" s="2"/>
      <c r="AN81" s="5"/>
    </row>
    <row r="82" spans="2:40" outlineLevel="1" x14ac:dyDescent="0.25">
      <c r="B82" s="15">
        <v>41047</v>
      </c>
      <c r="C82" s="121">
        <v>938.4232921942687</v>
      </c>
      <c r="D82" s="121">
        <v>945.33209369314955</v>
      </c>
      <c r="E82" s="121">
        <v>188.25929838320315</v>
      </c>
      <c r="F82" s="122">
        <f t="shared" si="20"/>
        <v>2072.0146842706213</v>
      </c>
      <c r="G82" s="6">
        <v>79</v>
      </c>
      <c r="H82" s="6">
        <f t="shared" si="21"/>
        <v>12</v>
      </c>
      <c r="I82" s="7">
        <f t="shared" si="22"/>
        <v>5</v>
      </c>
      <c r="J82" s="7">
        <f t="shared" si="23"/>
        <v>2</v>
      </c>
      <c r="K82" s="7">
        <f t="shared" si="24"/>
        <v>2012</v>
      </c>
      <c r="L82" s="8"/>
      <c r="M82" s="8"/>
      <c r="N82" s="2"/>
      <c r="AA82" s="2"/>
      <c r="AB82" s="2"/>
      <c r="AC82" s="2"/>
      <c r="AD82" s="2"/>
      <c r="AE82" s="2"/>
      <c r="AF82" s="2"/>
      <c r="AN82" s="5"/>
    </row>
    <row r="83" spans="2:40" outlineLevel="1" x14ac:dyDescent="0.25">
      <c r="B83" s="15">
        <v>41048</v>
      </c>
      <c r="C83" s="121">
        <v>930.02603487823603</v>
      </c>
      <c r="D83" s="121">
        <v>1033.3225474737599</v>
      </c>
      <c r="E83" s="121">
        <v>188.2678131325886</v>
      </c>
      <c r="F83" s="122">
        <f t="shared" si="20"/>
        <v>2151.6163954845847</v>
      </c>
      <c r="G83" s="6">
        <v>80</v>
      </c>
      <c r="H83" s="6">
        <f t="shared" si="21"/>
        <v>12</v>
      </c>
      <c r="I83" s="7">
        <f t="shared" si="22"/>
        <v>5</v>
      </c>
      <c r="J83" s="7">
        <f t="shared" si="23"/>
        <v>2</v>
      </c>
      <c r="K83" s="7">
        <f t="shared" si="24"/>
        <v>2012</v>
      </c>
      <c r="L83" s="8"/>
      <c r="M83" s="8"/>
      <c r="N83" s="2"/>
      <c r="AA83" s="2"/>
      <c r="AB83" s="2"/>
      <c r="AC83" s="2"/>
      <c r="AD83" s="2"/>
      <c r="AE83" s="2"/>
      <c r="AF83" s="2"/>
      <c r="AN83" s="5"/>
    </row>
    <row r="84" spans="2:40" outlineLevel="1" x14ac:dyDescent="0.25">
      <c r="B84" s="15">
        <v>41049</v>
      </c>
      <c r="C84" s="121">
        <v>922.8911975342869</v>
      </c>
      <c r="D84" s="121">
        <v>867.89187401545303</v>
      </c>
      <c r="E84" s="121">
        <v>188.2581057033253</v>
      </c>
      <c r="F84" s="122">
        <f t="shared" si="20"/>
        <v>1979.0411772530651</v>
      </c>
      <c r="G84" s="6">
        <v>81</v>
      </c>
      <c r="H84" s="6">
        <f t="shared" si="21"/>
        <v>12</v>
      </c>
      <c r="I84" s="7">
        <f t="shared" si="22"/>
        <v>5</v>
      </c>
      <c r="J84" s="7">
        <f t="shared" si="23"/>
        <v>2</v>
      </c>
      <c r="K84" s="7">
        <f t="shared" si="24"/>
        <v>2012</v>
      </c>
      <c r="L84" s="8"/>
      <c r="M84" s="8"/>
      <c r="N84" s="2"/>
      <c r="AA84" s="2"/>
      <c r="AB84" s="2"/>
      <c r="AC84" s="2"/>
      <c r="AD84" s="2"/>
      <c r="AE84" s="2"/>
      <c r="AF84" s="2"/>
      <c r="AN84" s="5"/>
    </row>
    <row r="85" spans="2:40" outlineLevel="1" x14ac:dyDescent="0.25">
      <c r="B85" s="15">
        <v>41050</v>
      </c>
      <c r="C85" s="121">
        <v>944.87527601162469</v>
      </c>
      <c r="D85" s="121">
        <v>937.83156715193263</v>
      </c>
      <c r="E85" s="121">
        <v>188.50772173942627</v>
      </c>
      <c r="F85" s="122">
        <f t="shared" ref="F85:F100" si="25">SUM(C85:E85)</f>
        <v>2071.2145649029835</v>
      </c>
      <c r="G85" s="6">
        <v>82</v>
      </c>
      <c r="H85" s="6">
        <f t="shared" ref="H85:H100" si="26">ROUNDUP(G85/7,0)</f>
        <v>12</v>
      </c>
      <c r="I85" s="7">
        <f t="shared" ref="I85:I100" si="27">MONTH(B85)</f>
        <v>5</v>
      </c>
      <c r="J85" s="7">
        <f t="shared" ref="J85:J100" si="28">ROUNDUP(I85/3,0)</f>
        <v>2</v>
      </c>
      <c r="K85" s="7">
        <f t="shared" ref="K85:K100" si="29">YEAR(B85)</f>
        <v>2012</v>
      </c>
      <c r="L85" s="8"/>
      <c r="M85" s="8"/>
      <c r="N85" s="2"/>
      <c r="AA85" s="2"/>
      <c r="AB85" s="2"/>
      <c r="AC85" s="2"/>
      <c r="AD85" s="2"/>
      <c r="AE85" s="2"/>
      <c r="AF85" s="2"/>
      <c r="AN85" s="5"/>
    </row>
    <row r="86" spans="2:40" outlineLevel="1" x14ac:dyDescent="0.25">
      <c r="B86" s="15">
        <v>41051</v>
      </c>
      <c r="C86" s="121">
        <v>956.35969926806661</v>
      </c>
      <c r="D86" s="121">
        <v>958.84342882233466</v>
      </c>
      <c r="E86" s="121">
        <v>188.58662876963189</v>
      </c>
      <c r="F86" s="122">
        <f t="shared" si="25"/>
        <v>2103.7897568600329</v>
      </c>
      <c r="G86" s="6">
        <v>83</v>
      </c>
      <c r="H86" s="6">
        <f t="shared" si="26"/>
        <v>12</v>
      </c>
      <c r="I86" s="7">
        <f t="shared" si="27"/>
        <v>5</v>
      </c>
      <c r="J86" s="7">
        <f t="shared" si="28"/>
        <v>2</v>
      </c>
      <c r="K86" s="7">
        <f t="shared" si="29"/>
        <v>2012</v>
      </c>
      <c r="L86" s="8"/>
      <c r="M86" s="8"/>
      <c r="N86" s="2"/>
      <c r="AA86" s="2"/>
      <c r="AB86" s="2"/>
      <c r="AC86" s="2"/>
      <c r="AD86" s="2"/>
      <c r="AE86" s="2"/>
      <c r="AF86" s="2"/>
      <c r="AN86" s="5"/>
    </row>
    <row r="87" spans="2:40" outlineLevel="1" x14ac:dyDescent="0.25">
      <c r="B87" s="15">
        <v>41052</v>
      </c>
      <c r="C87" s="121">
        <v>957.90044559622311</v>
      </c>
      <c r="D87" s="121">
        <v>1165.3299669196613</v>
      </c>
      <c r="E87" s="121">
        <v>188.42288462223547</v>
      </c>
      <c r="F87" s="122">
        <f t="shared" si="25"/>
        <v>2311.6532971381198</v>
      </c>
      <c r="G87" s="6">
        <v>84</v>
      </c>
      <c r="H87" s="6">
        <f t="shared" si="26"/>
        <v>12</v>
      </c>
      <c r="I87" s="7">
        <f t="shared" si="27"/>
        <v>5</v>
      </c>
      <c r="J87" s="7">
        <f t="shared" si="28"/>
        <v>2</v>
      </c>
      <c r="K87" s="7">
        <f t="shared" si="29"/>
        <v>2012</v>
      </c>
      <c r="L87" s="8"/>
      <c r="M87" s="8"/>
      <c r="N87" s="2"/>
      <c r="AA87" s="2"/>
      <c r="AB87" s="2"/>
      <c r="AC87" s="2"/>
      <c r="AD87" s="2"/>
      <c r="AE87" s="2"/>
      <c r="AF87" s="2"/>
      <c r="AN87" s="5"/>
    </row>
    <row r="88" spans="2:40" outlineLevel="1" x14ac:dyDescent="0.25">
      <c r="B88" s="15">
        <v>41053</v>
      </c>
      <c r="C88" s="121">
        <v>932.84158287655055</v>
      </c>
      <c r="D88" s="121">
        <v>1230.9024882877663</v>
      </c>
      <c r="E88" s="121">
        <v>188.59054904023787</v>
      </c>
      <c r="F88" s="122">
        <f t="shared" si="25"/>
        <v>2352.3346202045545</v>
      </c>
      <c r="G88" s="6">
        <v>85</v>
      </c>
      <c r="H88" s="6">
        <f t="shared" si="26"/>
        <v>13</v>
      </c>
      <c r="I88" s="7">
        <f t="shared" si="27"/>
        <v>5</v>
      </c>
      <c r="J88" s="7">
        <f t="shared" si="28"/>
        <v>2</v>
      </c>
      <c r="K88" s="7">
        <f t="shared" si="29"/>
        <v>2012</v>
      </c>
      <c r="L88" s="8"/>
      <c r="M88" s="8"/>
      <c r="N88" s="2"/>
      <c r="AA88" s="2"/>
      <c r="AB88" s="2"/>
      <c r="AC88" s="2"/>
      <c r="AD88" s="2"/>
      <c r="AE88" s="2"/>
      <c r="AF88" s="2"/>
      <c r="AN88" s="5"/>
    </row>
    <row r="89" spans="2:40" outlineLevel="1" x14ac:dyDescent="0.25">
      <c r="B89" s="15">
        <v>41054</v>
      </c>
      <c r="C89" s="121">
        <v>948.23525452655576</v>
      </c>
      <c r="D89" s="121">
        <v>1129.6449845971947</v>
      </c>
      <c r="E89" s="121">
        <v>188.27450663645419</v>
      </c>
      <c r="F89" s="122">
        <f t="shared" si="25"/>
        <v>2266.1547457602046</v>
      </c>
      <c r="G89" s="6">
        <v>86</v>
      </c>
      <c r="H89" s="6">
        <f t="shared" si="26"/>
        <v>13</v>
      </c>
      <c r="I89" s="7">
        <f t="shared" si="27"/>
        <v>5</v>
      </c>
      <c r="J89" s="7">
        <f t="shared" si="28"/>
        <v>2</v>
      </c>
      <c r="K89" s="7">
        <f t="shared" si="29"/>
        <v>2012</v>
      </c>
      <c r="L89" s="8"/>
      <c r="M89" s="8"/>
      <c r="N89" s="2"/>
      <c r="AA89" s="2"/>
      <c r="AB89" s="2"/>
      <c r="AC89" s="2"/>
      <c r="AD89" s="2"/>
      <c r="AE89" s="2"/>
      <c r="AF89" s="2"/>
      <c r="AN89" s="5"/>
    </row>
    <row r="90" spans="2:40" outlineLevel="1" x14ac:dyDescent="0.25">
      <c r="B90" s="15">
        <v>41055</v>
      </c>
      <c r="C90" s="121">
        <v>960.23705891289137</v>
      </c>
      <c r="D90" s="121">
        <v>1235.5289681956294</v>
      </c>
      <c r="E90" s="121">
        <v>188.43014939477976</v>
      </c>
      <c r="F90" s="122">
        <f t="shared" si="25"/>
        <v>2384.1961765033002</v>
      </c>
      <c r="G90" s="6">
        <v>87</v>
      </c>
      <c r="H90" s="6">
        <f t="shared" si="26"/>
        <v>13</v>
      </c>
      <c r="I90" s="7">
        <f t="shared" si="27"/>
        <v>5</v>
      </c>
      <c r="J90" s="7">
        <f t="shared" si="28"/>
        <v>2</v>
      </c>
      <c r="K90" s="7">
        <f t="shared" si="29"/>
        <v>2012</v>
      </c>
      <c r="L90" s="8"/>
      <c r="M90" s="8"/>
      <c r="N90" s="2"/>
      <c r="AA90" s="2"/>
      <c r="AB90" s="2"/>
      <c r="AC90" s="2"/>
      <c r="AD90" s="2"/>
      <c r="AE90" s="2"/>
      <c r="AF90" s="2"/>
      <c r="AN90" s="5"/>
    </row>
    <row r="91" spans="2:40" outlineLevel="1" x14ac:dyDescent="0.25">
      <c r="B91" s="15">
        <v>41056</v>
      </c>
      <c r="C91" s="121">
        <v>991.28182205148573</v>
      </c>
      <c r="D91" s="121">
        <v>1134.8866772533202</v>
      </c>
      <c r="E91" s="121">
        <v>188.6330173307523</v>
      </c>
      <c r="F91" s="122">
        <f t="shared" si="25"/>
        <v>2314.8015166355581</v>
      </c>
      <c r="G91" s="6">
        <v>88</v>
      </c>
      <c r="H91" s="6">
        <f t="shared" si="26"/>
        <v>13</v>
      </c>
      <c r="I91" s="7">
        <f t="shared" si="27"/>
        <v>5</v>
      </c>
      <c r="J91" s="7">
        <f t="shared" si="28"/>
        <v>2</v>
      </c>
      <c r="K91" s="7">
        <f t="shared" si="29"/>
        <v>2012</v>
      </c>
      <c r="L91" s="8"/>
      <c r="M91" s="8"/>
      <c r="N91" s="2"/>
      <c r="AA91" s="2"/>
      <c r="AB91" s="2"/>
      <c r="AC91" s="2"/>
      <c r="AD91" s="2"/>
      <c r="AE91" s="2"/>
      <c r="AF91" s="2"/>
      <c r="AN91" s="5"/>
    </row>
    <row r="92" spans="2:40" outlineLevel="1" x14ac:dyDescent="0.25">
      <c r="B92" s="15">
        <v>41057</v>
      </c>
      <c r="C92" s="121">
        <v>988.97893695549044</v>
      </c>
      <c r="D92" s="121">
        <v>1035.4530827801973</v>
      </c>
      <c r="E92" s="121">
        <v>188.4151480424259</v>
      </c>
      <c r="F92" s="122">
        <f t="shared" si="25"/>
        <v>2212.8471677781135</v>
      </c>
      <c r="G92" s="6">
        <v>89</v>
      </c>
      <c r="H92" s="6">
        <f t="shared" si="26"/>
        <v>13</v>
      </c>
      <c r="I92" s="7">
        <f t="shared" si="27"/>
        <v>5</v>
      </c>
      <c r="J92" s="7">
        <f t="shared" si="28"/>
        <v>2</v>
      </c>
      <c r="K92" s="7">
        <f t="shared" si="29"/>
        <v>2012</v>
      </c>
      <c r="L92" s="8"/>
      <c r="M92" s="8"/>
      <c r="N92" s="2"/>
      <c r="AA92" s="2"/>
      <c r="AB92" s="2"/>
      <c r="AC92" s="2"/>
      <c r="AD92" s="2"/>
      <c r="AE92" s="2"/>
      <c r="AF92" s="2"/>
      <c r="AN92" s="5"/>
    </row>
    <row r="93" spans="2:40" outlineLevel="1" x14ac:dyDescent="0.25">
      <c r="B93" s="15">
        <v>41058</v>
      </c>
      <c r="C93" s="121">
        <v>1012.9240655373186</v>
      </c>
      <c r="D93" s="121">
        <v>1189.4876893195694</v>
      </c>
      <c r="E93" s="121">
        <v>188.83867365288606</v>
      </c>
      <c r="F93" s="122">
        <f t="shared" si="25"/>
        <v>2391.2504285097739</v>
      </c>
      <c r="G93" s="6">
        <v>90</v>
      </c>
      <c r="H93" s="6">
        <f t="shared" si="26"/>
        <v>13</v>
      </c>
      <c r="I93" s="7">
        <f t="shared" si="27"/>
        <v>5</v>
      </c>
      <c r="J93" s="7">
        <f t="shared" si="28"/>
        <v>2</v>
      </c>
      <c r="K93" s="7">
        <f t="shared" si="29"/>
        <v>2012</v>
      </c>
      <c r="L93" s="8"/>
      <c r="M93" s="8"/>
      <c r="N93" s="2"/>
      <c r="AA93" s="2"/>
      <c r="AB93" s="2"/>
      <c r="AC93" s="2"/>
      <c r="AD93" s="2"/>
      <c r="AE93" s="2"/>
      <c r="AF93" s="2"/>
      <c r="AN93" s="5"/>
    </row>
    <row r="94" spans="2:40" outlineLevel="1" x14ac:dyDescent="0.25">
      <c r="B94" s="15">
        <v>41059</v>
      </c>
      <c r="C94" s="121">
        <v>1014.2181298743537</v>
      </c>
      <c r="D94" s="121">
        <v>1466.7504113034431</v>
      </c>
      <c r="E94" s="121">
        <v>189.05231106486505</v>
      </c>
      <c r="F94" s="122">
        <f t="shared" si="25"/>
        <v>2670.0208522426619</v>
      </c>
      <c r="G94" s="6">
        <v>91</v>
      </c>
      <c r="H94" s="6">
        <f t="shared" si="26"/>
        <v>13</v>
      </c>
      <c r="I94" s="7">
        <f t="shared" si="27"/>
        <v>5</v>
      </c>
      <c r="J94" s="7">
        <f t="shared" si="28"/>
        <v>2</v>
      </c>
      <c r="K94" s="7">
        <f t="shared" si="29"/>
        <v>2012</v>
      </c>
      <c r="L94" s="8"/>
      <c r="M94" s="8"/>
      <c r="N94" s="2"/>
      <c r="AA94" s="2"/>
      <c r="AB94" s="2"/>
      <c r="AC94" s="2"/>
      <c r="AD94" s="2"/>
      <c r="AE94" s="2"/>
      <c r="AF94" s="2"/>
      <c r="AN94" s="5"/>
    </row>
    <row r="95" spans="2:40" outlineLevel="1" x14ac:dyDescent="0.25">
      <c r="B95" s="15">
        <v>41060</v>
      </c>
      <c r="C95" s="121">
        <v>1004.9714600712483</v>
      </c>
      <c r="D95" s="121">
        <v>1136.9205551049454</v>
      </c>
      <c r="E95" s="121">
        <v>188.83365344081813</v>
      </c>
      <c r="F95" s="122">
        <f t="shared" si="25"/>
        <v>2330.7256686170117</v>
      </c>
      <c r="G95" s="6">
        <v>92</v>
      </c>
      <c r="H95" s="6">
        <f t="shared" si="26"/>
        <v>14</v>
      </c>
      <c r="I95" s="7">
        <f t="shared" si="27"/>
        <v>5</v>
      </c>
      <c r="J95" s="7">
        <f t="shared" si="28"/>
        <v>2</v>
      </c>
      <c r="K95" s="7">
        <f t="shared" si="29"/>
        <v>2012</v>
      </c>
      <c r="L95" s="8"/>
      <c r="M95" s="8"/>
      <c r="N95" s="2"/>
      <c r="AA95" s="2"/>
      <c r="AB95" s="2"/>
      <c r="AC95" s="2"/>
      <c r="AD95" s="2"/>
      <c r="AE95" s="2"/>
      <c r="AF95" s="2"/>
      <c r="AN95" s="5"/>
    </row>
    <row r="96" spans="2:40" outlineLevel="1" x14ac:dyDescent="0.25">
      <c r="B96" s="15">
        <v>41061</v>
      </c>
      <c r="C96" s="121">
        <v>984.7567376650552</v>
      </c>
      <c r="D96" s="121">
        <v>1318.8176397708953</v>
      </c>
      <c r="E96" s="121">
        <v>188.69727334472972</v>
      </c>
      <c r="F96" s="122">
        <f t="shared" si="25"/>
        <v>2492.2716507806804</v>
      </c>
      <c r="G96" s="6">
        <v>93</v>
      </c>
      <c r="H96" s="6">
        <f t="shared" si="26"/>
        <v>14</v>
      </c>
      <c r="I96" s="7">
        <f t="shared" si="27"/>
        <v>6</v>
      </c>
      <c r="J96" s="7">
        <f t="shared" si="28"/>
        <v>2</v>
      </c>
      <c r="K96" s="7">
        <f t="shared" si="29"/>
        <v>2012</v>
      </c>
      <c r="L96" s="8"/>
      <c r="M96" s="8"/>
      <c r="N96" s="2"/>
      <c r="AA96" s="2"/>
      <c r="AB96" s="2"/>
      <c r="AC96" s="2"/>
      <c r="AD96" s="2"/>
      <c r="AE96" s="2"/>
      <c r="AF96" s="2"/>
      <c r="AN96" s="5"/>
    </row>
    <row r="97" spans="2:40" outlineLevel="1" x14ac:dyDescent="0.25">
      <c r="B97" s="15">
        <v>41062</v>
      </c>
      <c r="C97" s="121">
        <v>945.7438620142118</v>
      </c>
      <c r="D97" s="121">
        <v>1250.865148115256</v>
      </c>
      <c r="E97" s="121">
        <v>188.82972557149489</v>
      </c>
      <c r="F97" s="122">
        <f t="shared" si="25"/>
        <v>2385.4387357009623</v>
      </c>
      <c r="G97" s="6">
        <v>94</v>
      </c>
      <c r="H97" s="6">
        <f t="shared" si="26"/>
        <v>14</v>
      </c>
      <c r="I97" s="7">
        <f t="shared" si="27"/>
        <v>6</v>
      </c>
      <c r="J97" s="7">
        <f t="shared" si="28"/>
        <v>2</v>
      </c>
      <c r="K97" s="7">
        <f t="shared" si="29"/>
        <v>2012</v>
      </c>
      <c r="L97" s="8"/>
      <c r="M97" s="8"/>
      <c r="N97" s="2"/>
      <c r="AA97" s="2"/>
      <c r="AB97" s="2"/>
      <c r="AC97" s="2"/>
      <c r="AD97" s="2"/>
      <c r="AE97" s="2"/>
      <c r="AF97" s="2"/>
      <c r="AN97" s="5"/>
    </row>
    <row r="98" spans="2:40" outlineLevel="1" x14ac:dyDescent="0.25">
      <c r="B98" s="15">
        <v>41063</v>
      </c>
      <c r="C98" s="121">
        <v>972.8991682632975</v>
      </c>
      <c r="D98" s="121">
        <v>1134.9655324154505</v>
      </c>
      <c r="E98" s="121">
        <v>188.82373065042722</v>
      </c>
      <c r="F98" s="122">
        <f t="shared" si="25"/>
        <v>2296.6884313291748</v>
      </c>
      <c r="G98" s="6">
        <v>95</v>
      </c>
      <c r="H98" s="6">
        <f t="shared" si="26"/>
        <v>14</v>
      </c>
      <c r="I98" s="7">
        <f t="shared" si="27"/>
        <v>6</v>
      </c>
      <c r="J98" s="7">
        <f t="shared" si="28"/>
        <v>2</v>
      </c>
      <c r="K98" s="7">
        <f t="shared" si="29"/>
        <v>2012</v>
      </c>
      <c r="L98" s="8"/>
      <c r="M98" s="8"/>
      <c r="N98" s="2"/>
      <c r="AA98" s="2"/>
      <c r="AB98" s="2"/>
      <c r="AC98" s="2"/>
      <c r="AD98" s="2"/>
      <c r="AE98" s="2"/>
      <c r="AF98" s="2"/>
      <c r="AN98" s="5"/>
    </row>
    <row r="99" spans="2:40" outlineLevel="1" x14ac:dyDescent="0.25">
      <c r="B99" s="15">
        <v>41064</v>
      </c>
      <c r="C99" s="121">
        <v>986.05182148788344</v>
      </c>
      <c r="D99" s="121">
        <v>1332.9375731441673</v>
      </c>
      <c r="E99" s="121">
        <v>189.17618913058197</v>
      </c>
      <c r="F99" s="122">
        <f t="shared" si="25"/>
        <v>2508.1655837626327</v>
      </c>
      <c r="G99" s="6">
        <v>96</v>
      </c>
      <c r="H99" s="6">
        <f t="shared" si="26"/>
        <v>14</v>
      </c>
      <c r="I99" s="7">
        <f t="shared" si="27"/>
        <v>6</v>
      </c>
      <c r="J99" s="7">
        <f t="shared" si="28"/>
        <v>2</v>
      </c>
      <c r="K99" s="7">
        <f t="shared" si="29"/>
        <v>2012</v>
      </c>
      <c r="L99" s="8"/>
      <c r="M99" s="8"/>
      <c r="N99" s="2"/>
      <c r="AA99" s="2"/>
      <c r="AB99" s="2"/>
      <c r="AC99" s="2"/>
      <c r="AD99" s="2"/>
      <c r="AE99" s="2"/>
      <c r="AF99" s="2"/>
      <c r="AN99" s="5"/>
    </row>
    <row r="100" spans="2:40" outlineLevel="1" x14ac:dyDescent="0.25">
      <c r="B100" s="15">
        <v>41065</v>
      </c>
      <c r="C100" s="121">
        <v>988.65786316823619</v>
      </c>
      <c r="D100" s="121">
        <v>1056.453567065309</v>
      </c>
      <c r="E100" s="121">
        <v>189.23121367876294</v>
      </c>
      <c r="F100" s="122">
        <f t="shared" si="25"/>
        <v>2234.3426439123082</v>
      </c>
      <c r="G100" s="6">
        <v>97</v>
      </c>
      <c r="H100" s="6">
        <f t="shared" si="26"/>
        <v>14</v>
      </c>
      <c r="I100" s="7">
        <f t="shared" si="27"/>
        <v>6</v>
      </c>
      <c r="J100" s="7">
        <f t="shared" si="28"/>
        <v>2</v>
      </c>
      <c r="K100" s="7">
        <f t="shared" si="29"/>
        <v>2012</v>
      </c>
      <c r="L100" s="8"/>
      <c r="M100" s="8"/>
      <c r="N100" s="2"/>
      <c r="AA100" s="2"/>
      <c r="AB100" s="2"/>
      <c r="AC100" s="2"/>
      <c r="AD100" s="2"/>
      <c r="AE100" s="2"/>
      <c r="AF100" s="2"/>
      <c r="AN100" s="5"/>
    </row>
    <row r="101" spans="2:40" outlineLevel="1" x14ac:dyDescent="0.25">
      <c r="B101" s="15">
        <v>41066</v>
      </c>
      <c r="C101" s="121">
        <v>980.26225205287278</v>
      </c>
      <c r="D101" s="121">
        <v>1083.4591719349964</v>
      </c>
      <c r="E101" s="121">
        <v>188.94461173987904</v>
      </c>
      <c r="F101" s="122">
        <f t="shared" ref="F101:F116" si="30">SUM(C101:E101)</f>
        <v>2252.6660357277483</v>
      </c>
      <c r="G101" s="6">
        <v>98</v>
      </c>
      <c r="H101" s="6">
        <f t="shared" ref="H101:H116" si="31">ROUNDUP(G101/7,0)</f>
        <v>14</v>
      </c>
      <c r="I101" s="7">
        <f t="shared" ref="I101:I116" si="32">MONTH(B101)</f>
        <v>6</v>
      </c>
      <c r="J101" s="7">
        <f t="shared" ref="J101:J116" si="33">ROUNDUP(I101/3,0)</f>
        <v>2</v>
      </c>
      <c r="K101" s="7">
        <f t="shared" ref="K101:K116" si="34">YEAR(B101)</f>
        <v>2012</v>
      </c>
      <c r="L101" s="8"/>
      <c r="M101" s="8"/>
      <c r="N101" s="2"/>
      <c r="AA101" s="2"/>
      <c r="AB101" s="2"/>
      <c r="AC101" s="2"/>
      <c r="AD101" s="2"/>
      <c r="AE101" s="2"/>
      <c r="AF101" s="2"/>
      <c r="AN101" s="5"/>
    </row>
    <row r="102" spans="2:40" outlineLevel="1" x14ac:dyDescent="0.25">
      <c r="B102" s="15">
        <v>41067</v>
      </c>
      <c r="C102" s="121">
        <v>994.47786819088128</v>
      </c>
      <c r="D102" s="121">
        <v>902.64556684190825</v>
      </c>
      <c r="E102" s="121">
        <v>189.07825264335048</v>
      </c>
      <c r="F102" s="122">
        <f t="shared" si="30"/>
        <v>2086.20168767614</v>
      </c>
      <c r="G102" s="6">
        <v>99</v>
      </c>
      <c r="H102" s="6">
        <f t="shared" si="31"/>
        <v>15</v>
      </c>
      <c r="I102" s="7">
        <f t="shared" si="32"/>
        <v>6</v>
      </c>
      <c r="J102" s="7">
        <f t="shared" si="33"/>
        <v>2</v>
      </c>
      <c r="K102" s="7">
        <f t="shared" si="34"/>
        <v>2012</v>
      </c>
      <c r="L102" s="8"/>
      <c r="M102" s="8"/>
      <c r="N102" s="2"/>
      <c r="AA102" s="2"/>
      <c r="AB102" s="2"/>
      <c r="AC102" s="2"/>
      <c r="AD102" s="2"/>
      <c r="AE102" s="2"/>
      <c r="AF102" s="2"/>
      <c r="AN102" s="5"/>
    </row>
    <row r="103" spans="2:40" outlineLevel="1" x14ac:dyDescent="0.25">
      <c r="B103" s="15">
        <v>41068</v>
      </c>
      <c r="C103" s="121">
        <v>986.67416763218876</v>
      </c>
      <c r="D103" s="121">
        <v>1098.5417406884985</v>
      </c>
      <c r="E103" s="121">
        <v>189.11352541791163</v>
      </c>
      <c r="F103" s="122">
        <f t="shared" si="30"/>
        <v>2274.3294337385987</v>
      </c>
      <c r="G103" s="6">
        <v>100</v>
      </c>
      <c r="H103" s="6">
        <f t="shared" si="31"/>
        <v>15</v>
      </c>
      <c r="I103" s="7">
        <f t="shared" si="32"/>
        <v>6</v>
      </c>
      <c r="J103" s="7">
        <f t="shared" si="33"/>
        <v>2</v>
      </c>
      <c r="K103" s="7">
        <f t="shared" si="34"/>
        <v>2012</v>
      </c>
      <c r="L103" s="8"/>
      <c r="M103" s="8"/>
      <c r="N103" s="2"/>
      <c r="AA103" s="2"/>
      <c r="AB103" s="2"/>
      <c r="AC103" s="2"/>
      <c r="AD103" s="2"/>
      <c r="AE103" s="2"/>
      <c r="AF103" s="2"/>
      <c r="AN103" s="5"/>
    </row>
    <row r="104" spans="2:40" outlineLevel="1" x14ac:dyDescent="0.25">
      <c r="B104" s="15">
        <v>41069</v>
      </c>
      <c r="C104" s="121">
        <v>992.1615442920745</v>
      </c>
      <c r="D104" s="121">
        <v>1083.1197902001893</v>
      </c>
      <c r="E104" s="121">
        <v>189.23868804583438</v>
      </c>
      <c r="F104" s="122">
        <f t="shared" si="30"/>
        <v>2264.5200225380981</v>
      </c>
      <c r="G104" s="6">
        <v>101</v>
      </c>
      <c r="H104" s="6">
        <f t="shared" si="31"/>
        <v>15</v>
      </c>
      <c r="I104" s="7">
        <f t="shared" si="32"/>
        <v>6</v>
      </c>
      <c r="J104" s="7">
        <f t="shared" si="33"/>
        <v>2</v>
      </c>
      <c r="K104" s="7">
        <f t="shared" si="34"/>
        <v>2012</v>
      </c>
      <c r="L104" s="8"/>
      <c r="M104" s="8"/>
      <c r="N104" s="2"/>
      <c r="AA104" s="2"/>
      <c r="AB104" s="2"/>
      <c r="AC104" s="2"/>
      <c r="AD104" s="2"/>
      <c r="AE104" s="2"/>
      <c r="AF104" s="2"/>
      <c r="AN104" s="5"/>
    </row>
    <row r="105" spans="2:40" outlineLevel="1" x14ac:dyDescent="0.25">
      <c r="B105" s="15">
        <v>41070</v>
      </c>
      <c r="C105" s="121">
        <v>997.65084520834512</v>
      </c>
      <c r="D105" s="121">
        <v>1065.4151871952954</v>
      </c>
      <c r="E105" s="121">
        <v>189.05133435662333</v>
      </c>
      <c r="F105" s="122">
        <f t="shared" si="30"/>
        <v>2252.1173667602643</v>
      </c>
      <c r="G105" s="6">
        <v>102</v>
      </c>
      <c r="H105" s="6">
        <f t="shared" si="31"/>
        <v>15</v>
      </c>
      <c r="I105" s="7">
        <f t="shared" si="32"/>
        <v>6</v>
      </c>
      <c r="J105" s="7">
        <f t="shared" si="33"/>
        <v>2</v>
      </c>
      <c r="K105" s="7">
        <f t="shared" si="34"/>
        <v>2012</v>
      </c>
      <c r="L105" s="8"/>
      <c r="M105" s="8"/>
      <c r="N105" s="2"/>
      <c r="AA105" s="2"/>
      <c r="AB105" s="2"/>
      <c r="AC105" s="2"/>
      <c r="AD105" s="2"/>
      <c r="AE105" s="2"/>
      <c r="AF105" s="2"/>
      <c r="AN105" s="5"/>
    </row>
    <row r="106" spans="2:40" outlineLevel="1" x14ac:dyDescent="0.25">
      <c r="B106" s="15">
        <v>41071</v>
      </c>
      <c r="C106" s="121">
        <v>989.96563483965497</v>
      </c>
      <c r="D106" s="121">
        <v>1012.3953596940239</v>
      </c>
      <c r="E106" s="121">
        <v>189.11254438561957</v>
      </c>
      <c r="F106" s="122">
        <f t="shared" si="30"/>
        <v>2191.4735389192983</v>
      </c>
      <c r="G106" s="6">
        <v>103</v>
      </c>
      <c r="H106" s="6">
        <f t="shared" si="31"/>
        <v>15</v>
      </c>
      <c r="I106" s="7">
        <f t="shared" si="32"/>
        <v>6</v>
      </c>
      <c r="J106" s="7">
        <f t="shared" si="33"/>
        <v>2</v>
      </c>
      <c r="K106" s="7">
        <f t="shared" si="34"/>
        <v>2012</v>
      </c>
      <c r="L106" s="8"/>
      <c r="M106" s="8"/>
      <c r="N106" s="2"/>
      <c r="AA106" s="2"/>
      <c r="AB106" s="2"/>
      <c r="AC106" s="2"/>
      <c r="AD106" s="2"/>
      <c r="AE106" s="2"/>
      <c r="AF106" s="2"/>
      <c r="AN106" s="5"/>
    </row>
    <row r="107" spans="2:40" outlineLevel="1" x14ac:dyDescent="0.25">
      <c r="B107" s="15">
        <v>41072</v>
      </c>
      <c r="C107" s="121">
        <v>980.8367062888633</v>
      </c>
      <c r="D107" s="121">
        <v>1190.1026666417617</v>
      </c>
      <c r="E107" s="121">
        <v>189.35233560869688</v>
      </c>
      <c r="F107" s="122">
        <f t="shared" si="30"/>
        <v>2360.2917085393219</v>
      </c>
      <c r="G107" s="6">
        <v>104</v>
      </c>
      <c r="H107" s="6">
        <f t="shared" si="31"/>
        <v>15</v>
      </c>
      <c r="I107" s="7">
        <f t="shared" si="32"/>
        <v>6</v>
      </c>
      <c r="J107" s="7">
        <f t="shared" si="33"/>
        <v>2</v>
      </c>
      <c r="K107" s="7">
        <f t="shared" si="34"/>
        <v>2012</v>
      </c>
      <c r="L107" s="8"/>
      <c r="M107" s="8"/>
      <c r="N107" s="2"/>
      <c r="AA107" s="2"/>
      <c r="AB107" s="2"/>
      <c r="AC107" s="2"/>
      <c r="AD107" s="2"/>
      <c r="AE107" s="2"/>
      <c r="AF107" s="2"/>
      <c r="AN107" s="5"/>
    </row>
    <row r="108" spans="2:40" outlineLevel="1" x14ac:dyDescent="0.25">
      <c r="B108" s="15">
        <v>41073</v>
      </c>
      <c r="C108" s="121">
        <v>963.16010512675814</v>
      </c>
      <c r="D108" s="121">
        <v>1047.7032548123275</v>
      </c>
      <c r="E108" s="121">
        <v>189.41530116274566</v>
      </c>
      <c r="F108" s="122">
        <f t="shared" si="30"/>
        <v>2200.2786611018309</v>
      </c>
      <c r="G108" s="6">
        <v>105</v>
      </c>
      <c r="H108" s="6">
        <f t="shared" si="31"/>
        <v>15</v>
      </c>
      <c r="I108" s="7">
        <f t="shared" si="32"/>
        <v>6</v>
      </c>
      <c r="J108" s="7">
        <f t="shared" si="33"/>
        <v>2</v>
      </c>
      <c r="K108" s="7">
        <f t="shared" si="34"/>
        <v>2012</v>
      </c>
      <c r="L108" s="8"/>
      <c r="M108" s="8"/>
      <c r="N108" s="2"/>
      <c r="AA108" s="2"/>
      <c r="AB108" s="2"/>
      <c r="AC108" s="2"/>
      <c r="AD108" s="2"/>
      <c r="AE108" s="2"/>
      <c r="AF108" s="2"/>
      <c r="AN108" s="5"/>
    </row>
    <row r="109" spans="2:40" outlineLevel="1" x14ac:dyDescent="0.25">
      <c r="B109" s="15">
        <v>41074</v>
      </c>
      <c r="C109" s="121">
        <v>968.75415484888151</v>
      </c>
      <c r="D109" s="121">
        <v>1081.8567202780928</v>
      </c>
      <c r="E109" s="121">
        <v>189.11749555879345</v>
      </c>
      <c r="F109" s="122">
        <f t="shared" si="30"/>
        <v>2239.7283706857679</v>
      </c>
      <c r="G109" s="6">
        <v>106</v>
      </c>
      <c r="H109" s="6">
        <f t="shared" si="31"/>
        <v>16</v>
      </c>
      <c r="I109" s="7">
        <f t="shared" si="32"/>
        <v>6</v>
      </c>
      <c r="J109" s="7">
        <f t="shared" si="33"/>
        <v>2</v>
      </c>
      <c r="K109" s="7">
        <f t="shared" si="34"/>
        <v>2012</v>
      </c>
      <c r="L109" s="8"/>
      <c r="M109" s="8"/>
      <c r="N109" s="2"/>
      <c r="AA109" s="2"/>
      <c r="AB109" s="2"/>
      <c r="AC109" s="2"/>
      <c r="AD109" s="2"/>
      <c r="AE109" s="2"/>
      <c r="AF109" s="2"/>
      <c r="AN109" s="5"/>
    </row>
    <row r="110" spans="2:40" outlineLevel="1" x14ac:dyDescent="0.25">
      <c r="B110" s="15">
        <v>41075</v>
      </c>
      <c r="C110" s="121">
        <v>972.55566844963187</v>
      </c>
      <c r="D110" s="121">
        <v>1108.1973478821683</v>
      </c>
      <c r="E110" s="121">
        <v>189.33750926146723</v>
      </c>
      <c r="F110" s="122">
        <f t="shared" si="30"/>
        <v>2270.0905255932676</v>
      </c>
      <c r="G110" s="6">
        <v>107</v>
      </c>
      <c r="H110" s="6">
        <f t="shared" si="31"/>
        <v>16</v>
      </c>
      <c r="I110" s="7">
        <f t="shared" si="32"/>
        <v>6</v>
      </c>
      <c r="J110" s="7">
        <f t="shared" si="33"/>
        <v>2</v>
      </c>
      <c r="K110" s="7">
        <f t="shared" si="34"/>
        <v>2012</v>
      </c>
      <c r="L110" s="8"/>
      <c r="M110" s="8"/>
      <c r="N110" s="2"/>
      <c r="AA110" s="2"/>
      <c r="AB110" s="2"/>
      <c r="AC110" s="2"/>
      <c r="AD110" s="2"/>
      <c r="AE110" s="2"/>
      <c r="AF110" s="2"/>
      <c r="AN110" s="5"/>
    </row>
    <row r="111" spans="2:40" outlineLevel="1" x14ac:dyDescent="0.25">
      <c r="B111" s="15">
        <v>41076</v>
      </c>
      <c r="C111" s="121">
        <v>982.13941637242306</v>
      </c>
      <c r="D111" s="121">
        <v>1044.3162778580556</v>
      </c>
      <c r="E111" s="121">
        <v>189.31069605252657</v>
      </c>
      <c r="F111" s="122">
        <f t="shared" si="30"/>
        <v>2215.7663902830054</v>
      </c>
      <c r="G111" s="6">
        <v>108</v>
      </c>
      <c r="H111" s="6">
        <f t="shared" si="31"/>
        <v>16</v>
      </c>
      <c r="I111" s="7">
        <f t="shared" si="32"/>
        <v>6</v>
      </c>
      <c r="J111" s="7">
        <f t="shared" si="33"/>
        <v>2</v>
      </c>
      <c r="K111" s="7">
        <f t="shared" si="34"/>
        <v>2012</v>
      </c>
      <c r="L111" s="8"/>
      <c r="M111" s="8"/>
      <c r="N111" s="2"/>
      <c r="AA111" s="2"/>
      <c r="AB111" s="2"/>
      <c r="AC111" s="2"/>
      <c r="AD111" s="2"/>
      <c r="AE111" s="2"/>
      <c r="AF111" s="2"/>
      <c r="AN111" s="5"/>
    </row>
    <row r="112" spans="2:40" outlineLevel="1" x14ac:dyDescent="0.25">
      <c r="B112" s="15">
        <v>41077</v>
      </c>
      <c r="C112" s="121">
        <v>995.97223699485289</v>
      </c>
      <c r="D112" s="121">
        <v>940.5994962940008</v>
      </c>
      <c r="E112" s="121">
        <v>189.2087960736981</v>
      </c>
      <c r="F112" s="122">
        <f t="shared" si="30"/>
        <v>2125.780529362552</v>
      </c>
      <c r="G112" s="6">
        <v>109</v>
      </c>
      <c r="H112" s="6">
        <f t="shared" si="31"/>
        <v>16</v>
      </c>
      <c r="I112" s="7">
        <f t="shared" si="32"/>
        <v>6</v>
      </c>
      <c r="J112" s="7">
        <f t="shared" si="33"/>
        <v>2</v>
      </c>
      <c r="K112" s="7">
        <f t="shared" si="34"/>
        <v>2012</v>
      </c>
      <c r="L112" s="8"/>
      <c r="M112" s="8"/>
      <c r="N112" s="2"/>
      <c r="AA112" s="2"/>
      <c r="AB112" s="2"/>
      <c r="AC112" s="2"/>
      <c r="AD112" s="2"/>
      <c r="AE112" s="2"/>
      <c r="AF112" s="2"/>
      <c r="AN112" s="5"/>
    </row>
    <row r="113" spans="2:40" outlineLevel="1" x14ac:dyDescent="0.25">
      <c r="B113" s="15">
        <v>41078</v>
      </c>
      <c r="C113" s="121">
        <v>996.82624640600204</v>
      </c>
      <c r="D113" s="121">
        <v>1050.0068674892375</v>
      </c>
      <c r="E113" s="121">
        <v>189.1895254392183</v>
      </c>
      <c r="F113" s="122">
        <f t="shared" si="30"/>
        <v>2236.0226393344578</v>
      </c>
      <c r="G113" s="6">
        <v>110</v>
      </c>
      <c r="H113" s="6">
        <f t="shared" si="31"/>
        <v>16</v>
      </c>
      <c r="I113" s="7">
        <f t="shared" si="32"/>
        <v>6</v>
      </c>
      <c r="J113" s="7">
        <f t="shared" si="33"/>
        <v>2</v>
      </c>
      <c r="K113" s="7">
        <f t="shared" si="34"/>
        <v>2012</v>
      </c>
      <c r="L113" s="8"/>
      <c r="M113" s="8"/>
      <c r="N113" s="2"/>
      <c r="AA113" s="2"/>
      <c r="AB113" s="2"/>
      <c r="AC113" s="2"/>
      <c r="AD113" s="2"/>
      <c r="AE113" s="2"/>
      <c r="AF113" s="2"/>
      <c r="AN113" s="5"/>
    </row>
    <row r="114" spans="2:40" outlineLevel="1" x14ac:dyDescent="0.25">
      <c r="B114" s="15">
        <v>41079</v>
      </c>
      <c r="C114" s="121">
        <v>1002.3641963759125</v>
      </c>
      <c r="D114" s="121">
        <v>1024.1004260113334</v>
      </c>
      <c r="E114" s="121">
        <v>189.35164637784473</v>
      </c>
      <c r="F114" s="122">
        <f t="shared" si="30"/>
        <v>2215.8162687650906</v>
      </c>
      <c r="G114" s="6">
        <v>111</v>
      </c>
      <c r="H114" s="6">
        <f t="shared" si="31"/>
        <v>16</v>
      </c>
      <c r="I114" s="7">
        <f t="shared" si="32"/>
        <v>6</v>
      </c>
      <c r="J114" s="7">
        <f t="shared" si="33"/>
        <v>2</v>
      </c>
      <c r="K114" s="7">
        <f t="shared" si="34"/>
        <v>2012</v>
      </c>
      <c r="L114" s="8"/>
      <c r="M114" s="8"/>
      <c r="N114" s="2"/>
      <c r="AA114" s="2"/>
      <c r="AB114" s="2"/>
      <c r="AC114" s="2"/>
      <c r="AD114" s="2"/>
      <c r="AE114" s="2"/>
      <c r="AF114" s="2"/>
      <c r="AN114" s="5"/>
    </row>
    <row r="115" spans="2:40" outlineLevel="1" x14ac:dyDescent="0.25">
      <c r="B115" s="15">
        <v>41080</v>
      </c>
      <c r="C115" s="121">
        <v>1020.9730906672785</v>
      </c>
      <c r="D115" s="121">
        <v>1120.9264292747325</v>
      </c>
      <c r="E115" s="121">
        <v>189.30549715900497</v>
      </c>
      <c r="F115" s="122">
        <f t="shared" si="30"/>
        <v>2331.205017101016</v>
      </c>
      <c r="G115" s="6">
        <v>112</v>
      </c>
      <c r="H115" s="6">
        <f t="shared" si="31"/>
        <v>16</v>
      </c>
      <c r="I115" s="7">
        <f t="shared" si="32"/>
        <v>6</v>
      </c>
      <c r="J115" s="7">
        <f t="shared" si="33"/>
        <v>2</v>
      </c>
      <c r="K115" s="7">
        <f t="shared" si="34"/>
        <v>2012</v>
      </c>
      <c r="L115" s="8"/>
      <c r="M115" s="8"/>
      <c r="N115" s="2"/>
      <c r="AA115" s="2"/>
      <c r="AB115" s="2"/>
      <c r="AC115" s="2"/>
      <c r="AD115" s="2"/>
      <c r="AE115" s="2"/>
      <c r="AF115" s="2"/>
      <c r="AN115" s="5"/>
    </row>
    <row r="116" spans="2:40" outlineLevel="1" x14ac:dyDescent="0.25">
      <c r="B116" s="15">
        <v>41081</v>
      </c>
      <c r="C116" s="121">
        <v>1027.4475941782762</v>
      </c>
      <c r="D116" s="121">
        <v>971.18647744732493</v>
      </c>
      <c r="E116" s="121">
        <v>189.47720012544508</v>
      </c>
      <c r="F116" s="122">
        <f t="shared" si="30"/>
        <v>2188.1112717510464</v>
      </c>
      <c r="G116" s="6">
        <v>113</v>
      </c>
      <c r="H116" s="6">
        <f t="shared" si="31"/>
        <v>17</v>
      </c>
      <c r="I116" s="7">
        <f t="shared" si="32"/>
        <v>6</v>
      </c>
      <c r="J116" s="7">
        <f t="shared" si="33"/>
        <v>2</v>
      </c>
      <c r="K116" s="7">
        <f t="shared" si="34"/>
        <v>2012</v>
      </c>
      <c r="L116" s="8"/>
      <c r="M116" s="8"/>
      <c r="N116" s="2"/>
      <c r="AA116" s="2"/>
      <c r="AB116" s="2"/>
      <c r="AC116" s="2"/>
      <c r="AD116" s="2"/>
      <c r="AE116" s="2"/>
      <c r="AF116" s="2"/>
      <c r="AN116" s="5"/>
    </row>
    <row r="117" spans="2:40" outlineLevel="1" x14ac:dyDescent="0.25">
      <c r="B117" s="15">
        <v>41082</v>
      </c>
      <c r="C117" s="121">
        <v>1038.5702742357166</v>
      </c>
      <c r="D117" s="121">
        <v>1057.3705905272664</v>
      </c>
      <c r="E117" s="121">
        <v>189.47376155311667</v>
      </c>
      <c r="F117" s="122">
        <f t="shared" ref="F117:F132" si="35">SUM(C117:E117)</f>
        <v>2285.4146263160997</v>
      </c>
      <c r="G117" s="6">
        <v>114</v>
      </c>
      <c r="H117" s="6">
        <f t="shared" ref="H117:H132" si="36">ROUNDUP(G117/7,0)</f>
        <v>17</v>
      </c>
      <c r="I117" s="7">
        <f t="shared" ref="I117:I132" si="37">MONTH(B117)</f>
        <v>6</v>
      </c>
      <c r="J117" s="7">
        <f t="shared" ref="J117:J132" si="38">ROUNDUP(I117/3,0)</f>
        <v>2</v>
      </c>
      <c r="K117" s="7">
        <f t="shared" ref="K117:K132" si="39">YEAR(B117)</f>
        <v>2012</v>
      </c>
      <c r="L117" s="8"/>
      <c r="M117" s="8"/>
      <c r="N117" s="2"/>
      <c r="AA117" s="2"/>
      <c r="AB117" s="2"/>
      <c r="AC117" s="2"/>
      <c r="AD117" s="2"/>
      <c r="AE117" s="2"/>
      <c r="AF117" s="2"/>
      <c r="AN117" s="5"/>
    </row>
    <row r="118" spans="2:40" outlineLevel="1" x14ac:dyDescent="0.25">
      <c r="B118" s="15">
        <v>41083</v>
      </c>
      <c r="C118" s="121">
        <v>1034.1229465444374</v>
      </c>
      <c r="D118" s="121">
        <v>1011.4467807451811</v>
      </c>
      <c r="E118" s="121">
        <v>189.073162165718</v>
      </c>
      <c r="F118" s="122">
        <f t="shared" si="35"/>
        <v>2234.6428894553364</v>
      </c>
      <c r="G118" s="6">
        <v>115</v>
      </c>
      <c r="H118" s="6">
        <f t="shared" si="36"/>
        <v>17</v>
      </c>
      <c r="I118" s="7">
        <f t="shared" si="37"/>
        <v>6</v>
      </c>
      <c r="J118" s="7">
        <f t="shared" si="38"/>
        <v>2</v>
      </c>
      <c r="K118" s="7">
        <f t="shared" si="39"/>
        <v>2012</v>
      </c>
      <c r="L118" s="8"/>
      <c r="M118" s="8"/>
      <c r="N118" s="2"/>
      <c r="AA118" s="2"/>
      <c r="AB118" s="2"/>
      <c r="AC118" s="2"/>
      <c r="AD118" s="2"/>
      <c r="AE118" s="2"/>
      <c r="AF118" s="2"/>
      <c r="AN118" s="5"/>
    </row>
    <row r="119" spans="2:40" outlineLevel="1" x14ac:dyDescent="0.25">
      <c r="B119" s="15">
        <v>41084</v>
      </c>
      <c r="C119" s="121">
        <v>1043.8165150200548</v>
      </c>
      <c r="D119" s="121">
        <v>878.04208731025005</v>
      </c>
      <c r="E119" s="121">
        <v>189.49730937662136</v>
      </c>
      <c r="F119" s="122">
        <f t="shared" si="35"/>
        <v>2111.3559117069262</v>
      </c>
      <c r="G119" s="6">
        <v>116</v>
      </c>
      <c r="H119" s="6">
        <f t="shared" si="36"/>
        <v>17</v>
      </c>
      <c r="I119" s="7">
        <f t="shared" si="37"/>
        <v>6</v>
      </c>
      <c r="J119" s="7">
        <f t="shared" si="38"/>
        <v>2</v>
      </c>
      <c r="K119" s="7">
        <f t="shared" si="39"/>
        <v>2012</v>
      </c>
      <c r="L119" s="8"/>
      <c r="M119" s="8"/>
      <c r="N119" s="2"/>
      <c r="AA119" s="2"/>
      <c r="AB119" s="2"/>
      <c r="AC119" s="2"/>
      <c r="AD119" s="2"/>
      <c r="AE119" s="2"/>
      <c r="AF119" s="2"/>
      <c r="AN119" s="5"/>
    </row>
    <row r="120" spans="2:40" outlineLevel="1" x14ac:dyDescent="0.25">
      <c r="B120" s="15">
        <v>41085</v>
      </c>
      <c r="C120" s="121">
        <v>1045.6545107854272</v>
      </c>
      <c r="D120" s="121">
        <v>879.16453944518219</v>
      </c>
      <c r="E120" s="121">
        <v>188.86157773947662</v>
      </c>
      <c r="F120" s="122">
        <f t="shared" si="35"/>
        <v>2113.6806279700859</v>
      </c>
      <c r="G120" s="6">
        <v>117</v>
      </c>
      <c r="H120" s="6">
        <f t="shared" si="36"/>
        <v>17</v>
      </c>
      <c r="I120" s="7">
        <f t="shared" si="37"/>
        <v>6</v>
      </c>
      <c r="J120" s="7">
        <f t="shared" si="38"/>
        <v>2</v>
      </c>
      <c r="K120" s="7">
        <f t="shared" si="39"/>
        <v>2012</v>
      </c>
      <c r="L120" s="8"/>
      <c r="M120" s="8"/>
      <c r="N120" s="2"/>
      <c r="AA120" s="2"/>
      <c r="AB120" s="2"/>
      <c r="AC120" s="2"/>
      <c r="AD120" s="2"/>
      <c r="AE120" s="2"/>
      <c r="AF120" s="2"/>
      <c r="AN120" s="5"/>
    </row>
    <row r="121" spans="2:40" outlineLevel="1" x14ac:dyDescent="0.25">
      <c r="B121" s="15">
        <v>41086</v>
      </c>
      <c r="C121" s="121">
        <v>1048.7827070440126</v>
      </c>
      <c r="D121" s="121">
        <v>819.24244601411647</v>
      </c>
      <c r="E121" s="121">
        <v>189.24176283974768</v>
      </c>
      <c r="F121" s="122">
        <f t="shared" si="35"/>
        <v>2057.2669158978765</v>
      </c>
      <c r="G121" s="6">
        <v>118</v>
      </c>
      <c r="H121" s="6">
        <f t="shared" si="36"/>
        <v>17</v>
      </c>
      <c r="I121" s="7">
        <f t="shared" si="37"/>
        <v>6</v>
      </c>
      <c r="J121" s="7">
        <f t="shared" si="38"/>
        <v>2</v>
      </c>
      <c r="K121" s="7">
        <f t="shared" si="39"/>
        <v>2012</v>
      </c>
      <c r="L121" s="8"/>
      <c r="M121" s="8"/>
      <c r="N121" s="2"/>
      <c r="AA121" s="2"/>
      <c r="AB121" s="2"/>
      <c r="AC121" s="2"/>
      <c r="AD121" s="2"/>
      <c r="AE121" s="2"/>
      <c r="AF121" s="2"/>
      <c r="AN121" s="5"/>
    </row>
    <row r="122" spans="2:40" outlineLevel="1" x14ac:dyDescent="0.25">
      <c r="B122" s="15">
        <v>41087</v>
      </c>
      <c r="C122" s="121">
        <v>1052.8584962380432</v>
      </c>
      <c r="D122" s="121">
        <v>1064.8717510551098</v>
      </c>
      <c r="E122" s="121">
        <v>189.51318463888023</v>
      </c>
      <c r="F122" s="122">
        <f t="shared" si="35"/>
        <v>2307.2434319320337</v>
      </c>
      <c r="G122" s="6">
        <v>119</v>
      </c>
      <c r="H122" s="6">
        <f t="shared" si="36"/>
        <v>17</v>
      </c>
      <c r="I122" s="7">
        <f t="shared" si="37"/>
        <v>6</v>
      </c>
      <c r="J122" s="7">
        <f t="shared" si="38"/>
        <v>2</v>
      </c>
      <c r="K122" s="7">
        <f t="shared" si="39"/>
        <v>2012</v>
      </c>
      <c r="L122" s="8"/>
      <c r="M122" s="8"/>
      <c r="N122" s="2"/>
      <c r="AA122" s="2"/>
      <c r="AB122" s="2"/>
      <c r="AC122" s="2"/>
      <c r="AD122" s="2"/>
      <c r="AE122" s="2"/>
      <c r="AF122" s="2"/>
      <c r="AN122" s="5"/>
    </row>
    <row r="123" spans="2:40" outlineLevel="1" x14ac:dyDescent="0.25">
      <c r="B123" s="15">
        <v>41088</v>
      </c>
      <c r="C123" s="121">
        <v>1046.1642172334625</v>
      </c>
      <c r="D123" s="121">
        <v>791.39874670965946</v>
      </c>
      <c r="E123" s="121">
        <v>189.54237454758444</v>
      </c>
      <c r="F123" s="122">
        <f t="shared" si="35"/>
        <v>2027.1053384907063</v>
      </c>
      <c r="G123" s="6">
        <v>120</v>
      </c>
      <c r="H123" s="6">
        <f t="shared" si="36"/>
        <v>18</v>
      </c>
      <c r="I123" s="7">
        <f t="shared" si="37"/>
        <v>6</v>
      </c>
      <c r="J123" s="7">
        <f t="shared" si="38"/>
        <v>2</v>
      </c>
      <c r="K123" s="7">
        <f t="shared" si="39"/>
        <v>2012</v>
      </c>
      <c r="L123" s="8"/>
      <c r="M123" s="8"/>
      <c r="N123" s="2"/>
      <c r="AA123" s="2"/>
      <c r="AB123" s="2"/>
      <c r="AC123" s="2"/>
      <c r="AD123" s="2"/>
      <c r="AE123" s="2"/>
      <c r="AF123" s="2"/>
      <c r="AN123" s="5"/>
    </row>
    <row r="124" spans="2:40" outlineLevel="1" x14ac:dyDescent="0.25">
      <c r="B124" s="15">
        <v>41089</v>
      </c>
      <c r="C124" s="121">
        <v>1051.022642783845</v>
      </c>
      <c r="D124" s="121">
        <v>849.71522745740344</v>
      </c>
      <c r="E124" s="121">
        <v>189.62371234896395</v>
      </c>
      <c r="F124" s="122">
        <f t="shared" si="35"/>
        <v>2090.3615825902125</v>
      </c>
      <c r="G124" s="6">
        <v>121</v>
      </c>
      <c r="H124" s="6">
        <f t="shared" si="36"/>
        <v>18</v>
      </c>
      <c r="I124" s="7">
        <f t="shared" si="37"/>
        <v>6</v>
      </c>
      <c r="J124" s="7">
        <f t="shared" si="38"/>
        <v>2</v>
      </c>
      <c r="K124" s="7">
        <f t="shared" si="39"/>
        <v>2012</v>
      </c>
      <c r="L124" s="8"/>
      <c r="M124" s="8"/>
      <c r="N124" s="2"/>
      <c r="AA124" s="2"/>
      <c r="AB124" s="2"/>
      <c r="AC124" s="2"/>
      <c r="AD124" s="2"/>
      <c r="AE124" s="2"/>
      <c r="AF124" s="2"/>
      <c r="AN124" s="5"/>
    </row>
    <row r="125" spans="2:40" outlineLevel="1" x14ac:dyDescent="0.25">
      <c r="B125" s="15">
        <v>41090</v>
      </c>
      <c r="C125" s="121">
        <v>1060.9729817595321</v>
      </c>
      <c r="D125" s="121">
        <v>911.88441593642915</v>
      </c>
      <c r="E125" s="121">
        <v>189.59564816860444</v>
      </c>
      <c r="F125" s="122">
        <f t="shared" si="35"/>
        <v>2162.4530458645659</v>
      </c>
      <c r="G125" s="6">
        <v>122</v>
      </c>
      <c r="H125" s="6">
        <f t="shared" si="36"/>
        <v>18</v>
      </c>
      <c r="I125" s="7">
        <f t="shared" si="37"/>
        <v>6</v>
      </c>
      <c r="J125" s="7">
        <f t="shared" si="38"/>
        <v>2</v>
      </c>
      <c r="K125" s="7">
        <f t="shared" si="39"/>
        <v>2012</v>
      </c>
      <c r="L125" s="8"/>
      <c r="M125" s="8"/>
      <c r="N125" s="2"/>
      <c r="AA125" s="2"/>
      <c r="AB125" s="2"/>
      <c r="AC125" s="2"/>
      <c r="AD125" s="2"/>
      <c r="AE125" s="2"/>
      <c r="AF125" s="2"/>
      <c r="AN125" s="5"/>
    </row>
    <row r="126" spans="2:40" outlineLevel="1" x14ac:dyDescent="0.25">
      <c r="B126" s="15">
        <v>41091</v>
      </c>
      <c r="C126" s="121">
        <v>1060.560519934533</v>
      </c>
      <c r="D126" s="121">
        <v>906.19107999363723</v>
      </c>
      <c r="E126" s="121">
        <v>189.46471981782238</v>
      </c>
      <c r="F126" s="122">
        <f t="shared" si="35"/>
        <v>2156.2163197459927</v>
      </c>
      <c r="G126" s="6">
        <v>123</v>
      </c>
      <c r="H126" s="6">
        <f t="shared" si="36"/>
        <v>18</v>
      </c>
      <c r="I126" s="7">
        <f t="shared" si="37"/>
        <v>7</v>
      </c>
      <c r="J126" s="7">
        <f t="shared" si="38"/>
        <v>3</v>
      </c>
      <c r="K126" s="7">
        <f t="shared" si="39"/>
        <v>2012</v>
      </c>
      <c r="L126" s="8"/>
      <c r="M126" s="8"/>
      <c r="N126" s="2"/>
      <c r="AA126" s="2"/>
      <c r="AB126" s="2"/>
      <c r="AC126" s="2"/>
      <c r="AD126" s="2"/>
      <c r="AE126" s="2"/>
      <c r="AF126" s="2"/>
      <c r="AN126" s="5"/>
    </row>
    <row r="127" spans="2:40" outlineLevel="1" x14ac:dyDescent="0.25">
      <c r="B127" s="15">
        <v>41092</v>
      </c>
      <c r="C127" s="121">
        <v>1057.4239631653911</v>
      </c>
      <c r="D127" s="121">
        <v>765.54191466631357</v>
      </c>
      <c r="E127" s="121">
        <v>189.7550277005291</v>
      </c>
      <c r="F127" s="122">
        <f t="shared" si="35"/>
        <v>2012.7209055322339</v>
      </c>
      <c r="G127" s="6">
        <v>124</v>
      </c>
      <c r="H127" s="6">
        <f t="shared" si="36"/>
        <v>18</v>
      </c>
      <c r="I127" s="7">
        <f t="shared" si="37"/>
        <v>7</v>
      </c>
      <c r="J127" s="7">
        <f t="shared" si="38"/>
        <v>3</v>
      </c>
      <c r="K127" s="7">
        <f t="shared" si="39"/>
        <v>2012</v>
      </c>
      <c r="L127" s="8"/>
      <c r="M127" s="8"/>
      <c r="N127" s="2"/>
      <c r="AA127" s="2"/>
      <c r="AB127" s="2"/>
      <c r="AC127" s="2"/>
      <c r="AD127" s="2"/>
      <c r="AE127" s="2"/>
      <c r="AF127" s="2"/>
      <c r="AN127" s="5"/>
    </row>
    <row r="128" spans="2:40" outlineLevel="1" x14ac:dyDescent="0.25">
      <c r="B128" s="15">
        <v>41093</v>
      </c>
      <c r="C128" s="121">
        <v>1064.9742560580708</v>
      </c>
      <c r="D128" s="121">
        <v>1054.2730051369379</v>
      </c>
      <c r="E128" s="121">
        <v>189.78169098882537</v>
      </c>
      <c r="F128" s="122">
        <f t="shared" si="35"/>
        <v>2309.028952183834</v>
      </c>
      <c r="G128" s="6">
        <v>125</v>
      </c>
      <c r="H128" s="6">
        <f t="shared" si="36"/>
        <v>18</v>
      </c>
      <c r="I128" s="7">
        <f t="shared" si="37"/>
        <v>7</v>
      </c>
      <c r="J128" s="7">
        <f t="shared" si="38"/>
        <v>3</v>
      </c>
      <c r="K128" s="7">
        <f t="shared" si="39"/>
        <v>2012</v>
      </c>
      <c r="L128" s="8"/>
      <c r="M128" s="8"/>
      <c r="N128" s="2"/>
      <c r="AA128" s="2"/>
      <c r="AB128" s="2"/>
      <c r="AC128" s="2"/>
      <c r="AD128" s="2"/>
      <c r="AE128" s="2"/>
      <c r="AF128" s="2"/>
      <c r="AN128" s="5"/>
    </row>
    <row r="129" spans="2:40" outlineLevel="1" x14ac:dyDescent="0.25">
      <c r="B129" s="15">
        <v>41094</v>
      </c>
      <c r="C129" s="121">
        <v>1049.9664813468894</v>
      </c>
      <c r="D129" s="121">
        <v>873.71291438674029</v>
      </c>
      <c r="E129" s="121">
        <v>189.40736107778298</v>
      </c>
      <c r="F129" s="122">
        <f t="shared" si="35"/>
        <v>2113.0867568114127</v>
      </c>
      <c r="G129" s="6">
        <v>126</v>
      </c>
      <c r="H129" s="6">
        <f t="shared" si="36"/>
        <v>18</v>
      </c>
      <c r="I129" s="7">
        <f t="shared" si="37"/>
        <v>7</v>
      </c>
      <c r="J129" s="7">
        <f t="shared" si="38"/>
        <v>3</v>
      </c>
      <c r="K129" s="7">
        <f t="shared" si="39"/>
        <v>2012</v>
      </c>
      <c r="L129" s="8"/>
      <c r="M129" s="8"/>
      <c r="N129" s="2"/>
      <c r="AA129" s="2"/>
      <c r="AB129" s="2"/>
      <c r="AC129" s="2"/>
      <c r="AD129" s="2"/>
      <c r="AE129" s="2"/>
      <c r="AF129" s="2"/>
      <c r="AN129" s="5"/>
    </row>
    <row r="130" spans="2:40" outlineLevel="1" x14ac:dyDescent="0.25">
      <c r="B130" s="15">
        <v>41095</v>
      </c>
      <c r="C130" s="121">
        <v>1060.9340871562958</v>
      </c>
      <c r="D130" s="121">
        <v>912.9237635037457</v>
      </c>
      <c r="E130" s="121">
        <v>189.7744563023802</v>
      </c>
      <c r="F130" s="122">
        <f t="shared" si="35"/>
        <v>2163.6323069624218</v>
      </c>
      <c r="G130" s="6">
        <v>127</v>
      </c>
      <c r="H130" s="6">
        <f t="shared" si="36"/>
        <v>19</v>
      </c>
      <c r="I130" s="7">
        <f t="shared" si="37"/>
        <v>7</v>
      </c>
      <c r="J130" s="7">
        <f t="shared" si="38"/>
        <v>3</v>
      </c>
      <c r="K130" s="7">
        <f t="shared" si="39"/>
        <v>2012</v>
      </c>
      <c r="L130" s="8"/>
      <c r="M130" s="8"/>
      <c r="N130" s="2"/>
      <c r="AA130" s="2"/>
      <c r="AB130" s="2"/>
      <c r="AC130" s="2"/>
      <c r="AD130" s="2"/>
      <c r="AE130" s="2"/>
      <c r="AF130" s="2"/>
      <c r="AN130" s="5"/>
    </row>
    <row r="131" spans="2:40" outlineLevel="1" x14ac:dyDescent="0.25">
      <c r="B131" s="15">
        <v>41096</v>
      </c>
      <c r="C131" s="121">
        <v>1057.1169467904472</v>
      </c>
      <c r="D131" s="121">
        <v>1019.8926396958982</v>
      </c>
      <c r="E131" s="121">
        <v>189.47858614848192</v>
      </c>
      <c r="F131" s="122">
        <f t="shared" si="35"/>
        <v>2266.4881726348272</v>
      </c>
      <c r="G131" s="6">
        <v>128</v>
      </c>
      <c r="H131" s="6">
        <f t="shared" si="36"/>
        <v>19</v>
      </c>
      <c r="I131" s="7">
        <f t="shared" si="37"/>
        <v>7</v>
      </c>
      <c r="J131" s="7">
        <f t="shared" si="38"/>
        <v>3</v>
      </c>
      <c r="K131" s="7">
        <f t="shared" si="39"/>
        <v>2012</v>
      </c>
      <c r="L131" s="8"/>
      <c r="M131" s="8"/>
      <c r="N131" s="2"/>
      <c r="AA131" s="2"/>
      <c r="AB131" s="2"/>
      <c r="AC131" s="2"/>
      <c r="AD131" s="2"/>
      <c r="AE131" s="2"/>
      <c r="AF131" s="2"/>
      <c r="AN131" s="5"/>
    </row>
    <row r="132" spans="2:40" outlineLevel="1" x14ac:dyDescent="0.25">
      <c r="B132" s="15">
        <v>41097</v>
      </c>
      <c r="C132" s="121">
        <v>1050.2071236090901</v>
      </c>
      <c r="D132" s="121">
        <v>1053.2624511246295</v>
      </c>
      <c r="E132" s="121">
        <v>189.57534719480259</v>
      </c>
      <c r="F132" s="122">
        <f t="shared" si="35"/>
        <v>2293.0449219285219</v>
      </c>
      <c r="G132" s="6">
        <v>129</v>
      </c>
      <c r="H132" s="6">
        <f t="shared" si="36"/>
        <v>19</v>
      </c>
      <c r="I132" s="7">
        <f t="shared" si="37"/>
        <v>7</v>
      </c>
      <c r="J132" s="7">
        <f t="shared" si="38"/>
        <v>3</v>
      </c>
      <c r="K132" s="7">
        <f t="shared" si="39"/>
        <v>2012</v>
      </c>
      <c r="L132" s="8"/>
      <c r="M132" s="8"/>
      <c r="N132" s="2"/>
      <c r="AA132" s="2"/>
      <c r="AB132" s="2"/>
      <c r="AC132" s="2"/>
      <c r="AD132" s="2"/>
      <c r="AE132" s="2"/>
      <c r="AF132" s="2"/>
      <c r="AN132" s="5"/>
    </row>
    <row r="133" spans="2:40" outlineLevel="1" x14ac:dyDescent="0.25">
      <c r="B133" s="15">
        <v>41098</v>
      </c>
      <c r="C133" s="121">
        <v>1048.023446134672</v>
      </c>
      <c r="D133" s="121">
        <v>796.68807302596451</v>
      </c>
      <c r="E133" s="121">
        <v>189.91475145703399</v>
      </c>
      <c r="F133" s="122">
        <f t="shared" ref="F133:F148" si="40">SUM(C133:E133)</f>
        <v>2034.6262706176706</v>
      </c>
      <c r="G133" s="6">
        <v>130</v>
      </c>
      <c r="H133" s="6">
        <f t="shared" ref="H133:H148" si="41">ROUNDUP(G133/7,0)</f>
        <v>19</v>
      </c>
      <c r="I133" s="7">
        <f t="shared" ref="I133:I148" si="42">MONTH(B133)</f>
        <v>7</v>
      </c>
      <c r="J133" s="7">
        <f t="shared" ref="J133:J148" si="43">ROUNDUP(I133/3,0)</f>
        <v>3</v>
      </c>
      <c r="K133" s="7">
        <f t="shared" ref="K133:K148" si="44">YEAR(B133)</f>
        <v>2012</v>
      </c>
      <c r="L133" s="8"/>
      <c r="M133" s="8"/>
      <c r="N133" s="2"/>
      <c r="AA133" s="2"/>
      <c r="AB133" s="2"/>
      <c r="AC133" s="2"/>
      <c r="AD133" s="2"/>
      <c r="AE133" s="2"/>
      <c r="AF133" s="2"/>
      <c r="AN133" s="5"/>
    </row>
    <row r="134" spans="2:40" outlineLevel="1" x14ac:dyDescent="0.25">
      <c r="B134" s="15">
        <v>41099</v>
      </c>
      <c r="C134" s="121">
        <v>1033.2932743307802</v>
      </c>
      <c r="D134" s="121">
        <v>877.31464812173363</v>
      </c>
      <c r="E134" s="121">
        <v>189.5382469348979</v>
      </c>
      <c r="F134" s="122">
        <f t="shared" si="40"/>
        <v>2100.1461693874116</v>
      </c>
      <c r="G134" s="6">
        <v>131</v>
      </c>
      <c r="H134" s="6">
        <f t="shared" si="41"/>
        <v>19</v>
      </c>
      <c r="I134" s="7">
        <f t="shared" si="42"/>
        <v>7</v>
      </c>
      <c r="J134" s="7">
        <f t="shared" si="43"/>
        <v>3</v>
      </c>
      <c r="K134" s="7">
        <f t="shared" si="44"/>
        <v>2012</v>
      </c>
      <c r="L134" s="8"/>
      <c r="M134" s="8"/>
      <c r="N134" s="2"/>
      <c r="AA134" s="2"/>
      <c r="AB134" s="2"/>
      <c r="AC134" s="2"/>
      <c r="AD134" s="2"/>
      <c r="AE134" s="2"/>
      <c r="AF134" s="2"/>
      <c r="AN134" s="5"/>
    </row>
    <row r="135" spans="2:40" outlineLevel="1" x14ac:dyDescent="0.25">
      <c r="B135" s="15">
        <v>41100</v>
      </c>
      <c r="C135" s="121">
        <v>1028.1366248902063</v>
      </c>
      <c r="D135" s="121">
        <v>942.53548332325568</v>
      </c>
      <c r="E135" s="121">
        <v>189.56790040053832</v>
      </c>
      <c r="F135" s="122">
        <f t="shared" si="40"/>
        <v>2160.2400086140005</v>
      </c>
      <c r="G135" s="6">
        <v>132</v>
      </c>
      <c r="H135" s="6">
        <f t="shared" si="41"/>
        <v>19</v>
      </c>
      <c r="I135" s="7">
        <f t="shared" si="42"/>
        <v>7</v>
      </c>
      <c r="J135" s="7">
        <f t="shared" si="43"/>
        <v>3</v>
      </c>
      <c r="K135" s="7">
        <f t="shared" si="44"/>
        <v>2012</v>
      </c>
      <c r="L135" s="8"/>
      <c r="M135" s="8"/>
      <c r="N135" s="2"/>
      <c r="AA135" s="2"/>
      <c r="AB135" s="2"/>
      <c r="AC135" s="2"/>
      <c r="AD135" s="2"/>
      <c r="AE135" s="2"/>
      <c r="AF135" s="2"/>
      <c r="AN135" s="5"/>
    </row>
    <row r="136" spans="2:40" outlineLevel="1" x14ac:dyDescent="0.25">
      <c r="B136" s="15">
        <v>41101</v>
      </c>
      <c r="C136" s="121">
        <v>1018.8367383380964</v>
      </c>
      <c r="D136" s="121">
        <v>798.10212201017214</v>
      </c>
      <c r="E136" s="121">
        <v>189.51879135123215</v>
      </c>
      <c r="F136" s="122">
        <f t="shared" si="40"/>
        <v>2006.4576516995007</v>
      </c>
      <c r="G136" s="6">
        <v>133</v>
      </c>
      <c r="H136" s="6">
        <f t="shared" si="41"/>
        <v>19</v>
      </c>
      <c r="I136" s="7">
        <f t="shared" si="42"/>
        <v>7</v>
      </c>
      <c r="J136" s="7">
        <f t="shared" si="43"/>
        <v>3</v>
      </c>
      <c r="K136" s="7">
        <f t="shared" si="44"/>
        <v>2012</v>
      </c>
      <c r="L136" s="8"/>
      <c r="M136" s="8"/>
      <c r="N136" s="2"/>
      <c r="AA136" s="2"/>
      <c r="AB136" s="2"/>
      <c r="AC136" s="2"/>
      <c r="AD136" s="2"/>
      <c r="AE136" s="2"/>
      <c r="AF136" s="2"/>
      <c r="AN136" s="5"/>
    </row>
    <row r="137" spans="2:40" outlineLevel="1" x14ac:dyDescent="0.25">
      <c r="B137" s="15">
        <v>41102</v>
      </c>
      <c r="C137" s="121">
        <v>1020.1033116687677</v>
      </c>
      <c r="D137" s="121">
        <v>716.04636729095705</v>
      </c>
      <c r="E137" s="121">
        <v>189.693036243915</v>
      </c>
      <c r="F137" s="122">
        <f t="shared" si="40"/>
        <v>1925.8427152036397</v>
      </c>
      <c r="G137" s="6">
        <v>134</v>
      </c>
      <c r="H137" s="6">
        <f t="shared" si="41"/>
        <v>20</v>
      </c>
      <c r="I137" s="7">
        <f t="shared" si="42"/>
        <v>7</v>
      </c>
      <c r="J137" s="7">
        <f t="shared" si="43"/>
        <v>3</v>
      </c>
      <c r="K137" s="7">
        <f t="shared" si="44"/>
        <v>2012</v>
      </c>
      <c r="L137" s="8"/>
      <c r="M137" s="8"/>
      <c r="N137" s="2"/>
      <c r="AA137" s="2"/>
      <c r="AB137" s="2"/>
      <c r="AC137" s="2"/>
      <c r="AD137" s="2"/>
      <c r="AE137" s="2"/>
      <c r="AF137" s="2"/>
      <c r="AN137" s="5"/>
    </row>
    <row r="138" spans="2:40" outlineLevel="1" x14ac:dyDescent="0.25">
      <c r="B138" s="15">
        <v>41103</v>
      </c>
      <c r="C138" s="121">
        <v>1020.0450873469549</v>
      </c>
      <c r="D138" s="121">
        <v>901.57456193926214</v>
      </c>
      <c r="E138" s="121">
        <v>189.37436454732031</v>
      </c>
      <c r="F138" s="122">
        <f t="shared" si="40"/>
        <v>2110.9940138335373</v>
      </c>
      <c r="G138" s="6">
        <v>135</v>
      </c>
      <c r="H138" s="6">
        <f t="shared" si="41"/>
        <v>20</v>
      </c>
      <c r="I138" s="7">
        <f t="shared" si="42"/>
        <v>7</v>
      </c>
      <c r="J138" s="7">
        <f t="shared" si="43"/>
        <v>3</v>
      </c>
      <c r="K138" s="7">
        <f t="shared" si="44"/>
        <v>2012</v>
      </c>
      <c r="L138" s="8"/>
      <c r="M138" s="8"/>
      <c r="N138" s="2"/>
      <c r="AA138" s="2"/>
      <c r="AB138" s="2"/>
      <c r="AC138" s="2"/>
      <c r="AD138" s="2"/>
      <c r="AE138" s="2"/>
      <c r="AF138" s="2"/>
      <c r="AN138" s="5"/>
    </row>
    <row r="139" spans="2:40" outlineLevel="1" x14ac:dyDescent="0.25">
      <c r="B139" s="15">
        <v>41104</v>
      </c>
      <c r="C139" s="121">
        <v>1025.8735815590694</v>
      </c>
      <c r="D139" s="121">
        <v>949.88772743681966</v>
      </c>
      <c r="E139" s="121">
        <v>189.35218451569494</v>
      </c>
      <c r="F139" s="122">
        <f t="shared" si="40"/>
        <v>2165.1134935115842</v>
      </c>
      <c r="G139" s="6">
        <v>136</v>
      </c>
      <c r="H139" s="6">
        <f t="shared" si="41"/>
        <v>20</v>
      </c>
      <c r="I139" s="7">
        <f t="shared" si="42"/>
        <v>7</v>
      </c>
      <c r="J139" s="7">
        <f t="shared" si="43"/>
        <v>3</v>
      </c>
      <c r="K139" s="7">
        <f t="shared" si="44"/>
        <v>2012</v>
      </c>
      <c r="L139" s="8"/>
      <c r="M139" s="8"/>
      <c r="N139" s="2"/>
      <c r="AA139" s="2"/>
      <c r="AB139" s="2"/>
      <c r="AC139" s="2"/>
      <c r="AD139" s="2"/>
      <c r="AE139" s="2"/>
      <c r="AF139" s="2"/>
      <c r="AN139" s="5"/>
    </row>
    <row r="140" spans="2:40" outlineLevel="1" x14ac:dyDescent="0.25">
      <c r="B140" s="15">
        <v>41105</v>
      </c>
      <c r="C140" s="121">
        <v>1016.5086676917591</v>
      </c>
      <c r="D140" s="121">
        <v>1019.9698393281975</v>
      </c>
      <c r="E140" s="121">
        <v>189.60471112587067</v>
      </c>
      <c r="F140" s="122">
        <f t="shared" si="40"/>
        <v>2226.0832181458272</v>
      </c>
      <c r="G140" s="6">
        <v>137</v>
      </c>
      <c r="H140" s="6">
        <f t="shared" si="41"/>
        <v>20</v>
      </c>
      <c r="I140" s="7">
        <f t="shared" si="42"/>
        <v>7</v>
      </c>
      <c r="J140" s="7">
        <f t="shared" si="43"/>
        <v>3</v>
      </c>
      <c r="K140" s="7">
        <f t="shared" si="44"/>
        <v>2012</v>
      </c>
      <c r="L140" s="8"/>
      <c r="M140" s="8"/>
      <c r="N140" s="2"/>
      <c r="AA140" s="2"/>
      <c r="AB140" s="2"/>
      <c r="AC140" s="2"/>
      <c r="AD140" s="2"/>
      <c r="AE140" s="2"/>
      <c r="AF140" s="2"/>
      <c r="AN140" s="5"/>
    </row>
    <row r="141" spans="2:40" outlineLevel="1" x14ac:dyDescent="0.25">
      <c r="B141" s="15">
        <v>41106</v>
      </c>
      <c r="C141" s="121">
        <v>1025.6720836202678</v>
      </c>
      <c r="D141" s="121">
        <v>985.59927964222288</v>
      </c>
      <c r="E141" s="121">
        <v>189.09722858067397</v>
      </c>
      <c r="F141" s="122">
        <f t="shared" si="40"/>
        <v>2200.3685918431647</v>
      </c>
      <c r="G141" s="6">
        <v>138</v>
      </c>
      <c r="H141" s="6">
        <f t="shared" si="41"/>
        <v>20</v>
      </c>
      <c r="I141" s="7">
        <f t="shared" si="42"/>
        <v>7</v>
      </c>
      <c r="J141" s="7">
        <f t="shared" si="43"/>
        <v>3</v>
      </c>
      <c r="K141" s="7">
        <f t="shared" si="44"/>
        <v>2012</v>
      </c>
      <c r="L141" s="8"/>
      <c r="M141" s="8"/>
      <c r="N141" s="2"/>
      <c r="AA141" s="2"/>
      <c r="AB141" s="2"/>
      <c r="AC141" s="2"/>
      <c r="AD141" s="2"/>
      <c r="AE141" s="2"/>
      <c r="AF141" s="2"/>
      <c r="AN141" s="5"/>
    </row>
    <row r="142" spans="2:40" outlineLevel="1" x14ac:dyDescent="0.25">
      <c r="B142" s="15">
        <v>41107</v>
      </c>
      <c r="C142" s="121">
        <v>1016.1734025987945</v>
      </c>
      <c r="D142" s="121">
        <v>814.51760069832699</v>
      </c>
      <c r="E142" s="121">
        <v>189.60997448641604</v>
      </c>
      <c r="F142" s="122">
        <f t="shared" si="40"/>
        <v>2020.3009777835373</v>
      </c>
      <c r="G142" s="6">
        <v>139</v>
      </c>
      <c r="H142" s="6">
        <f t="shared" si="41"/>
        <v>20</v>
      </c>
      <c r="I142" s="7">
        <f t="shared" si="42"/>
        <v>7</v>
      </c>
      <c r="J142" s="7">
        <f t="shared" si="43"/>
        <v>3</v>
      </c>
      <c r="K142" s="7">
        <f t="shared" si="44"/>
        <v>2012</v>
      </c>
      <c r="L142" s="8"/>
      <c r="M142" s="8"/>
      <c r="N142" s="2"/>
      <c r="AA142" s="2"/>
      <c r="AB142" s="2"/>
      <c r="AC142" s="2"/>
      <c r="AD142" s="2"/>
      <c r="AE142" s="2"/>
      <c r="AF142" s="2"/>
      <c r="AN142" s="5"/>
    </row>
    <row r="143" spans="2:40" outlineLevel="1" x14ac:dyDescent="0.25">
      <c r="B143" s="15">
        <v>41108</v>
      </c>
      <c r="C143" s="121">
        <v>1027.0354543271926</v>
      </c>
      <c r="D143" s="121">
        <v>987.81593613771838</v>
      </c>
      <c r="E143" s="121">
        <v>189.64072329845123</v>
      </c>
      <c r="F143" s="122">
        <f t="shared" si="40"/>
        <v>2204.4921137633623</v>
      </c>
      <c r="G143" s="6">
        <v>140</v>
      </c>
      <c r="H143" s="6">
        <f t="shared" si="41"/>
        <v>20</v>
      </c>
      <c r="I143" s="7">
        <f t="shared" si="42"/>
        <v>7</v>
      </c>
      <c r="J143" s="7">
        <f t="shared" si="43"/>
        <v>3</v>
      </c>
      <c r="K143" s="7">
        <f t="shared" si="44"/>
        <v>2012</v>
      </c>
      <c r="L143" s="8"/>
      <c r="M143" s="8"/>
      <c r="N143" s="2"/>
      <c r="AA143" s="2"/>
      <c r="AB143" s="2"/>
      <c r="AC143" s="2"/>
      <c r="AD143" s="2"/>
      <c r="AE143" s="2"/>
      <c r="AF143" s="2"/>
      <c r="AN143" s="5"/>
    </row>
    <row r="144" spans="2:40" outlineLevel="1" x14ac:dyDescent="0.25">
      <c r="B144" s="15">
        <v>41109</v>
      </c>
      <c r="C144" s="121">
        <v>1019.8181610787497</v>
      </c>
      <c r="D144" s="121">
        <v>1029.2919886629568</v>
      </c>
      <c r="E144" s="121">
        <v>189.28353247387804</v>
      </c>
      <c r="F144" s="122">
        <f t="shared" si="40"/>
        <v>2238.3936822155847</v>
      </c>
      <c r="G144" s="6">
        <v>141</v>
      </c>
      <c r="H144" s="6">
        <f t="shared" si="41"/>
        <v>21</v>
      </c>
      <c r="I144" s="7">
        <f t="shared" si="42"/>
        <v>7</v>
      </c>
      <c r="J144" s="7">
        <f t="shared" si="43"/>
        <v>3</v>
      </c>
      <c r="K144" s="7">
        <f t="shared" si="44"/>
        <v>2012</v>
      </c>
      <c r="L144" s="8"/>
      <c r="M144" s="8"/>
      <c r="N144" s="2"/>
      <c r="AA144" s="2"/>
      <c r="AB144" s="2"/>
      <c r="AC144" s="2"/>
      <c r="AD144" s="2"/>
      <c r="AE144" s="2"/>
      <c r="AF144" s="2"/>
      <c r="AN144" s="5"/>
    </row>
    <row r="145" spans="2:40" outlineLevel="1" x14ac:dyDescent="0.25">
      <c r="B145" s="15">
        <v>41110</v>
      </c>
      <c r="C145" s="121">
        <v>1043.2446089998243</v>
      </c>
      <c r="D145" s="121">
        <v>1063.8811647241532</v>
      </c>
      <c r="E145" s="121">
        <v>188.95885275801382</v>
      </c>
      <c r="F145" s="122">
        <f t="shared" si="40"/>
        <v>2296.0846264819916</v>
      </c>
      <c r="G145" s="6">
        <v>142</v>
      </c>
      <c r="H145" s="6">
        <f t="shared" si="41"/>
        <v>21</v>
      </c>
      <c r="I145" s="7">
        <f t="shared" si="42"/>
        <v>7</v>
      </c>
      <c r="J145" s="7">
        <f t="shared" si="43"/>
        <v>3</v>
      </c>
      <c r="K145" s="7">
        <f t="shared" si="44"/>
        <v>2012</v>
      </c>
      <c r="L145" s="8"/>
      <c r="M145" s="8"/>
      <c r="N145" s="2"/>
      <c r="AA145" s="2"/>
      <c r="AB145" s="2"/>
      <c r="AC145" s="2"/>
      <c r="AD145" s="2"/>
      <c r="AE145" s="2"/>
      <c r="AF145" s="2"/>
      <c r="AN145" s="5"/>
    </row>
    <row r="146" spans="2:40" outlineLevel="1" x14ac:dyDescent="0.25">
      <c r="B146" s="15">
        <v>41111</v>
      </c>
      <c r="C146" s="121">
        <v>1052.5121311038258</v>
      </c>
      <c r="D146" s="121">
        <v>964.49754573211635</v>
      </c>
      <c r="E146" s="121">
        <v>189.24026228077398</v>
      </c>
      <c r="F146" s="122">
        <f t="shared" si="40"/>
        <v>2206.2499391167162</v>
      </c>
      <c r="G146" s="6">
        <v>143</v>
      </c>
      <c r="H146" s="6">
        <f t="shared" si="41"/>
        <v>21</v>
      </c>
      <c r="I146" s="7">
        <f t="shared" si="42"/>
        <v>7</v>
      </c>
      <c r="J146" s="7">
        <f t="shared" si="43"/>
        <v>3</v>
      </c>
      <c r="K146" s="7">
        <f t="shared" si="44"/>
        <v>2012</v>
      </c>
      <c r="L146" s="8"/>
      <c r="M146" s="8"/>
      <c r="N146" s="2"/>
      <c r="AA146" s="2"/>
      <c r="AB146" s="2"/>
      <c r="AC146" s="2"/>
      <c r="AD146" s="2"/>
      <c r="AE146" s="2"/>
      <c r="AF146" s="2"/>
      <c r="AN146" s="5"/>
    </row>
    <row r="147" spans="2:40" outlineLevel="1" x14ac:dyDescent="0.25">
      <c r="B147" s="15">
        <v>41112</v>
      </c>
      <c r="C147" s="121">
        <v>1058.425293155075</v>
      </c>
      <c r="D147" s="121">
        <v>1093.1774240493573</v>
      </c>
      <c r="E147" s="121">
        <v>189.1053694656546</v>
      </c>
      <c r="F147" s="122">
        <f t="shared" si="40"/>
        <v>2340.7080866700871</v>
      </c>
      <c r="G147" s="6">
        <v>144</v>
      </c>
      <c r="H147" s="6">
        <f t="shared" si="41"/>
        <v>21</v>
      </c>
      <c r="I147" s="7">
        <f t="shared" si="42"/>
        <v>7</v>
      </c>
      <c r="J147" s="7">
        <f t="shared" si="43"/>
        <v>3</v>
      </c>
      <c r="K147" s="7">
        <f t="shared" si="44"/>
        <v>2012</v>
      </c>
      <c r="L147" s="8"/>
      <c r="M147" s="8"/>
      <c r="N147" s="2"/>
      <c r="AA147" s="2"/>
      <c r="AB147" s="2"/>
      <c r="AC147" s="2"/>
      <c r="AD147" s="2"/>
      <c r="AE147" s="2"/>
      <c r="AF147" s="2"/>
      <c r="AN147" s="5"/>
    </row>
    <row r="148" spans="2:40" outlineLevel="1" x14ac:dyDescent="0.25">
      <c r="B148" s="15">
        <v>41113</v>
      </c>
      <c r="C148" s="121">
        <v>1054.9934120436531</v>
      </c>
      <c r="D148" s="121">
        <v>975.15657866727565</v>
      </c>
      <c r="E148" s="121">
        <v>188.81478099529326</v>
      </c>
      <c r="F148" s="122">
        <f t="shared" si="40"/>
        <v>2218.9647717062221</v>
      </c>
      <c r="G148" s="6">
        <v>145</v>
      </c>
      <c r="H148" s="6">
        <f t="shared" si="41"/>
        <v>21</v>
      </c>
      <c r="I148" s="7">
        <f t="shared" si="42"/>
        <v>7</v>
      </c>
      <c r="J148" s="7">
        <f t="shared" si="43"/>
        <v>3</v>
      </c>
      <c r="K148" s="7">
        <f t="shared" si="44"/>
        <v>2012</v>
      </c>
      <c r="L148" s="8"/>
      <c r="M148" s="8"/>
      <c r="N148" s="2"/>
      <c r="AA148" s="2"/>
      <c r="AB148" s="2"/>
      <c r="AC148" s="2"/>
      <c r="AD148" s="2"/>
      <c r="AE148" s="2"/>
      <c r="AF148" s="2"/>
      <c r="AN148" s="5"/>
    </row>
    <row r="149" spans="2:40" outlineLevel="1" x14ac:dyDescent="0.25">
      <c r="B149" s="15">
        <v>41114</v>
      </c>
      <c r="C149" s="121">
        <v>1068.5504291517545</v>
      </c>
      <c r="D149" s="121">
        <v>1058.6168704895135</v>
      </c>
      <c r="E149" s="121">
        <v>189.18718953475724</v>
      </c>
      <c r="F149" s="122">
        <f t="shared" ref="F149:F164" si="45">SUM(C149:E149)</f>
        <v>2316.3544891760253</v>
      </c>
      <c r="G149" s="6">
        <v>146</v>
      </c>
      <c r="H149" s="6">
        <f t="shared" ref="H149:H164" si="46">ROUNDUP(G149/7,0)</f>
        <v>21</v>
      </c>
      <c r="I149" s="7">
        <f t="shared" ref="I149:I164" si="47">MONTH(B149)</f>
        <v>7</v>
      </c>
      <c r="J149" s="7">
        <f t="shared" ref="J149:J164" si="48">ROUNDUP(I149/3,0)</f>
        <v>3</v>
      </c>
      <c r="K149" s="7">
        <f t="shared" ref="K149:K164" si="49">YEAR(B149)</f>
        <v>2012</v>
      </c>
      <c r="L149" s="8"/>
      <c r="M149" s="8"/>
      <c r="N149" s="2"/>
      <c r="AA149" s="2"/>
      <c r="AB149" s="2"/>
      <c r="AC149" s="2"/>
      <c r="AD149" s="2"/>
      <c r="AE149" s="2"/>
      <c r="AF149" s="2"/>
      <c r="AN149" s="5"/>
    </row>
    <row r="150" spans="2:40" outlineLevel="1" x14ac:dyDescent="0.25">
      <c r="B150" s="15">
        <v>41115</v>
      </c>
      <c r="C150" s="121">
        <v>1071.6329905747816</v>
      </c>
      <c r="D150" s="121">
        <v>977.86621820061646</v>
      </c>
      <c r="E150" s="121">
        <v>189.40450365315863</v>
      </c>
      <c r="F150" s="122">
        <f t="shared" si="45"/>
        <v>2238.9037124285569</v>
      </c>
      <c r="G150" s="6">
        <v>147</v>
      </c>
      <c r="H150" s="6">
        <f t="shared" si="46"/>
        <v>21</v>
      </c>
      <c r="I150" s="7">
        <f t="shared" si="47"/>
        <v>7</v>
      </c>
      <c r="J150" s="7">
        <f t="shared" si="48"/>
        <v>3</v>
      </c>
      <c r="K150" s="7">
        <f t="shared" si="49"/>
        <v>2012</v>
      </c>
      <c r="L150" s="8"/>
      <c r="M150" s="8"/>
      <c r="N150" s="2"/>
      <c r="AA150" s="2"/>
      <c r="AB150" s="2"/>
      <c r="AC150" s="2"/>
      <c r="AD150" s="2"/>
      <c r="AE150" s="2"/>
      <c r="AF150" s="2"/>
      <c r="AN150" s="5"/>
    </row>
    <row r="151" spans="2:40" outlineLevel="1" x14ac:dyDescent="0.25">
      <c r="B151" s="15">
        <v>41116</v>
      </c>
      <c r="C151" s="121">
        <v>1091.0941428883539</v>
      </c>
      <c r="D151" s="121">
        <v>863.24989118393626</v>
      </c>
      <c r="E151" s="121">
        <v>188.96638533889487</v>
      </c>
      <c r="F151" s="122">
        <f t="shared" si="45"/>
        <v>2143.3104194111847</v>
      </c>
      <c r="G151" s="6">
        <v>148</v>
      </c>
      <c r="H151" s="6">
        <f t="shared" si="46"/>
        <v>22</v>
      </c>
      <c r="I151" s="7">
        <f t="shared" si="47"/>
        <v>7</v>
      </c>
      <c r="J151" s="7">
        <f t="shared" si="48"/>
        <v>3</v>
      </c>
      <c r="K151" s="7">
        <f t="shared" si="49"/>
        <v>2012</v>
      </c>
      <c r="L151" s="8"/>
      <c r="M151" s="8"/>
      <c r="N151" s="2"/>
      <c r="AA151" s="2"/>
      <c r="AB151" s="2"/>
      <c r="AC151" s="2"/>
      <c r="AD151" s="2"/>
      <c r="AE151" s="2"/>
      <c r="AF151" s="2"/>
      <c r="AN151" s="5"/>
    </row>
    <row r="152" spans="2:40" outlineLevel="1" x14ac:dyDescent="0.25">
      <c r="B152" s="15">
        <v>41117</v>
      </c>
      <c r="C152" s="121">
        <v>1119.669754444195</v>
      </c>
      <c r="D152" s="121">
        <v>764.6255556885867</v>
      </c>
      <c r="E152" s="121">
        <v>189.33432276648438</v>
      </c>
      <c r="F152" s="122">
        <f t="shared" si="45"/>
        <v>2073.6296328992662</v>
      </c>
      <c r="G152" s="6">
        <v>149</v>
      </c>
      <c r="H152" s="6">
        <f t="shared" si="46"/>
        <v>22</v>
      </c>
      <c r="I152" s="7">
        <f t="shared" si="47"/>
        <v>7</v>
      </c>
      <c r="J152" s="7">
        <f t="shared" si="48"/>
        <v>3</v>
      </c>
      <c r="K152" s="7">
        <f t="shared" si="49"/>
        <v>2012</v>
      </c>
      <c r="L152" s="8"/>
      <c r="M152" s="8"/>
      <c r="N152" s="2"/>
      <c r="AA152" s="2"/>
      <c r="AB152" s="2"/>
      <c r="AC152" s="2"/>
      <c r="AD152" s="2"/>
      <c r="AE152" s="2"/>
      <c r="AF152" s="2"/>
      <c r="AN152" s="5"/>
    </row>
    <row r="153" spans="2:40" outlineLevel="1" x14ac:dyDescent="0.25">
      <c r="B153" s="15">
        <v>41118</v>
      </c>
      <c r="C153" s="121">
        <v>1137.1789851683609</v>
      </c>
      <c r="D153" s="121">
        <v>1016.812827547428</v>
      </c>
      <c r="E153" s="121">
        <v>188.80588506737283</v>
      </c>
      <c r="F153" s="122">
        <f t="shared" si="45"/>
        <v>2342.7976977831618</v>
      </c>
      <c r="G153" s="6">
        <v>150</v>
      </c>
      <c r="H153" s="6">
        <f t="shared" si="46"/>
        <v>22</v>
      </c>
      <c r="I153" s="7">
        <f t="shared" si="47"/>
        <v>7</v>
      </c>
      <c r="J153" s="7">
        <f t="shared" si="48"/>
        <v>3</v>
      </c>
      <c r="K153" s="7">
        <f t="shared" si="49"/>
        <v>2012</v>
      </c>
      <c r="L153" s="8"/>
      <c r="M153" s="8"/>
      <c r="N153" s="2"/>
      <c r="AA153" s="2"/>
      <c r="AB153" s="2"/>
      <c r="AC153" s="2"/>
      <c r="AD153" s="2"/>
      <c r="AE153" s="2"/>
      <c r="AF153" s="2"/>
      <c r="AN153" s="5"/>
    </row>
    <row r="154" spans="2:40" outlineLevel="1" x14ac:dyDescent="0.25">
      <c r="B154" s="15">
        <v>41119</v>
      </c>
      <c r="C154" s="121">
        <v>1129.2083904552269</v>
      </c>
      <c r="D154" s="121">
        <v>1078.6784564265095</v>
      </c>
      <c r="E154" s="121">
        <v>188.81651357842077</v>
      </c>
      <c r="F154" s="122">
        <f t="shared" si="45"/>
        <v>2396.703360460157</v>
      </c>
      <c r="G154" s="6">
        <v>151</v>
      </c>
      <c r="H154" s="6">
        <f t="shared" si="46"/>
        <v>22</v>
      </c>
      <c r="I154" s="7">
        <f t="shared" si="47"/>
        <v>7</v>
      </c>
      <c r="J154" s="7">
        <f t="shared" si="48"/>
        <v>3</v>
      </c>
      <c r="K154" s="7">
        <f t="shared" si="49"/>
        <v>2012</v>
      </c>
      <c r="L154" s="8"/>
      <c r="M154" s="8"/>
      <c r="N154" s="2"/>
      <c r="AA154" s="2"/>
      <c r="AB154" s="2"/>
      <c r="AC154" s="2"/>
      <c r="AD154" s="2"/>
      <c r="AE154" s="2"/>
      <c r="AF154" s="2"/>
      <c r="AN154" s="5"/>
    </row>
    <row r="155" spans="2:40" outlineLevel="1" x14ac:dyDescent="0.25">
      <c r="B155" s="15">
        <v>41120</v>
      </c>
      <c r="C155" s="121">
        <v>1117.4181216089896</v>
      </c>
      <c r="D155" s="121">
        <v>1019.3856639837186</v>
      </c>
      <c r="E155" s="121">
        <v>188.98281848085284</v>
      </c>
      <c r="F155" s="122">
        <f t="shared" si="45"/>
        <v>2325.7866040735612</v>
      </c>
      <c r="G155" s="6">
        <v>152</v>
      </c>
      <c r="H155" s="6">
        <f t="shared" si="46"/>
        <v>22</v>
      </c>
      <c r="I155" s="7">
        <f t="shared" si="47"/>
        <v>7</v>
      </c>
      <c r="J155" s="7">
        <f t="shared" si="48"/>
        <v>3</v>
      </c>
      <c r="K155" s="7">
        <f t="shared" si="49"/>
        <v>2012</v>
      </c>
      <c r="L155" s="8"/>
      <c r="M155" s="8"/>
      <c r="N155" s="2"/>
      <c r="AA155" s="2"/>
      <c r="AB155" s="2"/>
      <c r="AC155" s="2"/>
      <c r="AD155" s="2"/>
      <c r="AE155" s="2"/>
      <c r="AF155" s="2"/>
      <c r="AN155" s="5"/>
    </row>
    <row r="156" spans="2:40" outlineLevel="1" x14ac:dyDescent="0.25">
      <c r="B156" s="15">
        <v>41121</v>
      </c>
      <c r="C156" s="121">
        <v>1123.1009418128083</v>
      </c>
      <c r="D156" s="121">
        <v>844.64189887113798</v>
      </c>
      <c r="E156" s="121">
        <v>189.10306915207465</v>
      </c>
      <c r="F156" s="122">
        <f t="shared" si="45"/>
        <v>2156.8459098360208</v>
      </c>
      <c r="G156" s="6">
        <v>153</v>
      </c>
      <c r="H156" s="6">
        <f t="shared" si="46"/>
        <v>22</v>
      </c>
      <c r="I156" s="7">
        <f t="shared" si="47"/>
        <v>7</v>
      </c>
      <c r="J156" s="7">
        <f t="shared" si="48"/>
        <v>3</v>
      </c>
      <c r="K156" s="7">
        <f t="shared" si="49"/>
        <v>2012</v>
      </c>
      <c r="L156" s="8"/>
      <c r="M156" s="8"/>
      <c r="N156" s="2"/>
      <c r="AA156" s="2"/>
      <c r="AB156" s="2"/>
      <c r="AC156" s="2"/>
      <c r="AD156" s="2"/>
      <c r="AE156" s="2"/>
      <c r="AF156" s="2"/>
      <c r="AN156" s="5"/>
    </row>
    <row r="157" spans="2:40" outlineLevel="1" x14ac:dyDescent="0.25">
      <c r="B157" s="15">
        <v>41122</v>
      </c>
      <c r="C157" s="121">
        <v>1105.2570763652084</v>
      </c>
      <c r="D157" s="121">
        <v>963.55955367691445</v>
      </c>
      <c r="E157" s="121">
        <v>189.20780017631228</v>
      </c>
      <c r="F157" s="122">
        <f t="shared" si="45"/>
        <v>2258.0244302184346</v>
      </c>
      <c r="G157" s="6">
        <v>154</v>
      </c>
      <c r="H157" s="6">
        <f t="shared" si="46"/>
        <v>22</v>
      </c>
      <c r="I157" s="7">
        <f t="shared" si="47"/>
        <v>8</v>
      </c>
      <c r="J157" s="7">
        <f t="shared" si="48"/>
        <v>3</v>
      </c>
      <c r="K157" s="7">
        <f t="shared" si="49"/>
        <v>2012</v>
      </c>
      <c r="L157" s="8"/>
      <c r="M157" s="8"/>
      <c r="N157" s="2"/>
      <c r="AA157" s="2"/>
      <c r="AB157" s="2"/>
      <c r="AC157" s="2"/>
      <c r="AD157" s="2"/>
      <c r="AE157" s="2"/>
      <c r="AF157" s="2"/>
      <c r="AN157" s="5"/>
    </row>
    <row r="158" spans="2:40" outlineLevel="1" x14ac:dyDescent="0.25">
      <c r="B158" s="15">
        <v>41123</v>
      </c>
      <c r="C158" s="121">
        <v>1100.4358736328268</v>
      </c>
      <c r="D158" s="121">
        <v>832.60537330521879</v>
      </c>
      <c r="E158" s="121">
        <v>189.08696362954015</v>
      </c>
      <c r="F158" s="122">
        <f t="shared" si="45"/>
        <v>2122.1282105675855</v>
      </c>
      <c r="G158" s="6">
        <v>155</v>
      </c>
      <c r="H158" s="6">
        <f t="shared" si="46"/>
        <v>23</v>
      </c>
      <c r="I158" s="7">
        <f t="shared" si="47"/>
        <v>8</v>
      </c>
      <c r="J158" s="7">
        <f t="shared" si="48"/>
        <v>3</v>
      </c>
      <c r="K158" s="7">
        <f t="shared" si="49"/>
        <v>2012</v>
      </c>
      <c r="L158" s="8"/>
      <c r="M158" s="8"/>
      <c r="N158" s="2"/>
      <c r="AA158" s="2"/>
      <c r="AB158" s="2"/>
      <c r="AC158" s="2"/>
      <c r="AD158" s="2"/>
      <c r="AE158" s="2"/>
      <c r="AF158" s="2"/>
      <c r="AN158" s="5"/>
    </row>
    <row r="159" spans="2:40" outlineLevel="1" x14ac:dyDescent="0.25">
      <c r="B159" s="15">
        <v>41124</v>
      </c>
      <c r="C159" s="121">
        <v>1094.6999860471133</v>
      </c>
      <c r="D159" s="121">
        <v>974.29223943644774</v>
      </c>
      <c r="E159" s="121">
        <v>189.35091366735978</v>
      </c>
      <c r="F159" s="122">
        <f t="shared" si="45"/>
        <v>2258.3431391509207</v>
      </c>
      <c r="G159" s="6">
        <v>156</v>
      </c>
      <c r="H159" s="6">
        <f t="shared" si="46"/>
        <v>23</v>
      </c>
      <c r="I159" s="7">
        <f t="shared" si="47"/>
        <v>8</v>
      </c>
      <c r="J159" s="7">
        <f t="shared" si="48"/>
        <v>3</v>
      </c>
      <c r="K159" s="7">
        <f t="shared" si="49"/>
        <v>2012</v>
      </c>
      <c r="L159" s="8"/>
      <c r="M159" s="8"/>
      <c r="N159" s="2"/>
      <c r="AA159" s="2"/>
      <c r="AB159" s="2"/>
      <c r="AC159" s="2"/>
      <c r="AD159" s="2"/>
      <c r="AE159" s="2"/>
      <c r="AF159" s="2"/>
      <c r="AN159" s="5"/>
    </row>
    <row r="160" spans="2:40" outlineLevel="1" x14ac:dyDescent="0.25">
      <c r="B160" s="15">
        <v>41125</v>
      </c>
      <c r="C160" s="121">
        <v>1095.9555538383081</v>
      </c>
      <c r="D160" s="121">
        <v>975.78620718564946</v>
      </c>
      <c r="E160" s="121">
        <v>188.97069841962974</v>
      </c>
      <c r="F160" s="122">
        <f t="shared" si="45"/>
        <v>2260.7124594435872</v>
      </c>
      <c r="G160" s="6">
        <v>157</v>
      </c>
      <c r="H160" s="6">
        <f t="shared" si="46"/>
        <v>23</v>
      </c>
      <c r="I160" s="7">
        <f t="shared" si="47"/>
        <v>8</v>
      </c>
      <c r="J160" s="7">
        <f t="shared" si="48"/>
        <v>3</v>
      </c>
      <c r="K160" s="7">
        <f t="shared" si="49"/>
        <v>2012</v>
      </c>
      <c r="L160" s="8"/>
      <c r="M160" s="8"/>
      <c r="N160" s="2"/>
      <c r="AA160" s="2"/>
      <c r="AB160" s="2"/>
      <c r="AC160" s="2"/>
      <c r="AD160" s="2"/>
      <c r="AE160" s="2"/>
      <c r="AF160" s="2"/>
      <c r="AN160" s="5"/>
    </row>
    <row r="161" spans="2:40" outlineLevel="1" x14ac:dyDescent="0.25">
      <c r="B161" s="15">
        <v>41126</v>
      </c>
      <c r="C161" s="121">
        <v>1089.3397670304275</v>
      </c>
      <c r="D161" s="121">
        <v>1053.7618365294493</v>
      </c>
      <c r="E161" s="121">
        <v>189.00418453562472</v>
      </c>
      <c r="F161" s="122">
        <f t="shared" si="45"/>
        <v>2332.1057880955013</v>
      </c>
      <c r="G161" s="6">
        <v>158</v>
      </c>
      <c r="H161" s="6">
        <f t="shared" si="46"/>
        <v>23</v>
      </c>
      <c r="I161" s="7">
        <f t="shared" si="47"/>
        <v>8</v>
      </c>
      <c r="J161" s="7">
        <f t="shared" si="48"/>
        <v>3</v>
      </c>
      <c r="K161" s="7">
        <f t="shared" si="49"/>
        <v>2012</v>
      </c>
      <c r="L161" s="8"/>
      <c r="M161" s="8"/>
      <c r="N161" s="2"/>
      <c r="AA161" s="2"/>
      <c r="AB161" s="2"/>
      <c r="AC161" s="2"/>
      <c r="AD161" s="2"/>
      <c r="AE161" s="2"/>
      <c r="AF161" s="2"/>
      <c r="AN161" s="5"/>
    </row>
    <row r="162" spans="2:40" outlineLevel="1" x14ac:dyDescent="0.25">
      <c r="B162" s="15">
        <v>41127</v>
      </c>
      <c r="C162" s="121">
        <v>1103.2003378553627</v>
      </c>
      <c r="D162" s="121">
        <v>958.92002728017314</v>
      </c>
      <c r="E162" s="121">
        <v>189.5615195996287</v>
      </c>
      <c r="F162" s="122">
        <f t="shared" si="45"/>
        <v>2251.6818847351647</v>
      </c>
      <c r="G162" s="6">
        <v>159</v>
      </c>
      <c r="H162" s="6">
        <f t="shared" si="46"/>
        <v>23</v>
      </c>
      <c r="I162" s="7">
        <f t="shared" si="47"/>
        <v>8</v>
      </c>
      <c r="J162" s="7">
        <f t="shared" si="48"/>
        <v>3</v>
      </c>
      <c r="K162" s="7">
        <f t="shared" si="49"/>
        <v>2012</v>
      </c>
      <c r="L162" s="8"/>
      <c r="M162" s="8"/>
      <c r="N162" s="2"/>
      <c r="AA162" s="2"/>
      <c r="AB162" s="2"/>
      <c r="AC162" s="2"/>
      <c r="AD162" s="2"/>
      <c r="AE162" s="2"/>
      <c r="AF162" s="2"/>
      <c r="AN162" s="5"/>
    </row>
    <row r="163" spans="2:40" outlineLevel="1" x14ac:dyDescent="0.25">
      <c r="B163" s="15">
        <v>41128</v>
      </c>
      <c r="C163" s="121">
        <v>1097.4029604574373</v>
      </c>
      <c r="D163" s="121">
        <v>972.16358360100082</v>
      </c>
      <c r="E163" s="121">
        <v>189.13799583655017</v>
      </c>
      <c r="F163" s="122">
        <f t="shared" si="45"/>
        <v>2258.7045398949881</v>
      </c>
      <c r="G163" s="6">
        <v>160</v>
      </c>
      <c r="H163" s="6">
        <f t="shared" si="46"/>
        <v>23</v>
      </c>
      <c r="I163" s="7">
        <f t="shared" si="47"/>
        <v>8</v>
      </c>
      <c r="J163" s="7">
        <f t="shared" si="48"/>
        <v>3</v>
      </c>
      <c r="K163" s="7">
        <f t="shared" si="49"/>
        <v>2012</v>
      </c>
      <c r="L163" s="8"/>
      <c r="M163" s="8"/>
      <c r="N163" s="2"/>
      <c r="AA163" s="2"/>
      <c r="AB163" s="2"/>
      <c r="AC163" s="2"/>
      <c r="AD163" s="2"/>
      <c r="AE163" s="2"/>
      <c r="AF163" s="2"/>
      <c r="AN163" s="5"/>
    </row>
    <row r="164" spans="2:40" outlineLevel="1" x14ac:dyDescent="0.25">
      <c r="B164" s="15">
        <v>41129</v>
      </c>
      <c r="C164" s="121">
        <v>1087.6170050156547</v>
      </c>
      <c r="D164" s="121">
        <v>815.01221238458857</v>
      </c>
      <c r="E164" s="121">
        <v>189.04028707246414</v>
      </c>
      <c r="F164" s="122">
        <f t="shared" si="45"/>
        <v>2091.6695044727076</v>
      </c>
      <c r="G164" s="6">
        <v>161</v>
      </c>
      <c r="H164" s="6">
        <f t="shared" si="46"/>
        <v>23</v>
      </c>
      <c r="I164" s="7">
        <f t="shared" si="47"/>
        <v>8</v>
      </c>
      <c r="J164" s="7">
        <f t="shared" si="48"/>
        <v>3</v>
      </c>
      <c r="K164" s="7">
        <f t="shared" si="49"/>
        <v>2012</v>
      </c>
      <c r="L164" s="8"/>
      <c r="M164" s="8"/>
      <c r="N164" s="2"/>
      <c r="AA164" s="2"/>
      <c r="AB164" s="2"/>
      <c r="AC164" s="2"/>
      <c r="AD164" s="2"/>
      <c r="AE164" s="2"/>
      <c r="AF164" s="2"/>
      <c r="AN164" s="5"/>
    </row>
    <row r="165" spans="2:40" outlineLevel="1" x14ac:dyDescent="0.25">
      <c r="B165" s="15">
        <v>41130</v>
      </c>
      <c r="C165" s="121">
        <v>1095.3024925011475</v>
      </c>
      <c r="D165" s="121">
        <v>1040.9791155304838</v>
      </c>
      <c r="E165" s="121">
        <v>189.11422313881994</v>
      </c>
      <c r="F165" s="122">
        <f t="shared" ref="F165:F180" si="50">SUM(C165:E165)</f>
        <v>2325.3958311704514</v>
      </c>
      <c r="G165" s="6">
        <v>162</v>
      </c>
      <c r="H165" s="6">
        <f t="shared" ref="H165:H180" si="51">ROUNDUP(G165/7,0)</f>
        <v>24</v>
      </c>
      <c r="I165" s="7">
        <f t="shared" ref="I165:I180" si="52">MONTH(B165)</f>
        <v>8</v>
      </c>
      <c r="J165" s="7">
        <f t="shared" ref="J165:J180" si="53">ROUNDUP(I165/3,0)</f>
        <v>3</v>
      </c>
      <c r="K165" s="7">
        <f t="shared" ref="K165:K180" si="54">YEAR(B165)</f>
        <v>2012</v>
      </c>
      <c r="L165" s="8"/>
      <c r="M165" s="8"/>
      <c r="N165" s="2"/>
      <c r="AA165" s="2"/>
      <c r="AB165" s="2"/>
      <c r="AC165" s="2"/>
      <c r="AD165" s="2"/>
      <c r="AE165" s="2"/>
      <c r="AF165" s="2"/>
      <c r="AN165" s="5"/>
    </row>
    <row r="166" spans="2:40" outlineLevel="1" x14ac:dyDescent="0.25">
      <c r="B166" s="15">
        <v>41131</v>
      </c>
      <c r="C166" s="121">
        <v>1086.8646734567053</v>
      </c>
      <c r="D166" s="121">
        <v>883.85065551362004</v>
      </c>
      <c r="E166" s="121">
        <v>189.19765912615983</v>
      </c>
      <c r="F166" s="122">
        <f t="shared" si="50"/>
        <v>2159.9129880964852</v>
      </c>
      <c r="G166" s="6">
        <v>163</v>
      </c>
      <c r="H166" s="6">
        <f t="shared" si="51"/>
        <v>24</v>
      </c>
      <c r="I166" s="7">
        <f t="shared" si="52"/>
        <v>8</v>
      </c>
      <c r="J166" s="7">
        <f t="shared" si="53"/>
        <v>3</v>
      </c>
      <c r="K166" s="7">
        <f t="shared" si="54"/>
        <v>2012</v>
      </c>
      <c r="L166" s="8"/>
      <c r="M166" s="8"/>
      <c r="N166" s="2"/>
      <c r="AA166" s="2"/>
      <c r="AB166" s="2"/>
      <c r="AC166" s="2"/>
      <c r="AD166" s="2"/>
      <c r="AE166" s="2"/>
      <c r="AF166" s="2"/>
      <c r="AN166" s="5"/>
    </row>
    <row r="167" spans="2:40" outlineLevel="1" x14ac:dyDescent="0.25">
      <c r="B167" s="15">
        <v>41132</v>
      </c>
      <c r="C167" s="121">
        <v>1077.0742135296455</v>
      </c>
      <c r="D167" s="121">
        <v>1018.8161000728346</v>
      </c>
      <c r="E167" s="121">
        <v>189.38107381982658</v>
      </c>
      <c r="F167" s="122">
        <f t="shared" si="50"/>
        <v>2285.2713874223068</v>
      </c>
      <c r="G167" s="6">
        <v>164</v>
      </c>
      <c r="H167" s="6">
        <f t="shared" si="51"/>
        <v>24</v>
      </c>
      <c r="I167" s="7">
        <f t="shared" si="52"/>
        <v>8</v>
      </c>
      <c r="J167" s="7">
        <f t="shared" si="53"/>
        <v>3</v>
      </c>
      <c r="K167" s="7">
        <f t="shared" si="54"/>
        <v>2012</v>
      </c>
      <c r="L167" s="8"/>
      <c r="M167" s="8"/>
      <c r="N167" s="2"/>
      <c r="AA167" s="2"/>
      <c r="AB167" s="2"/>
      <c r="AC167" s="2"/>
      <c r="AD167" s="2"/>
      <c r="AE167" s="2"/>
      <c r="AF167" s="2"/>
      <c r="AN167" s="5"/>
    </row>
    <row r="168" spans="2:40" outlineLevel="1" x14ac:dyDescent="0.25">
      <c r="B168" s="15">
        <v>41133</v>
      </c>
      <c r="C168" s="121">
        <v>1060.9171353506945</v>
      </c>
      <c r="D168" s="121">
        <v>973.41692895261338</v>
      </c>
      <c r="E168" s="121">
        <v>188.61539236603835</v>
      </c>
      <c r="F168" s="122">
        <f t="shared" si="50"/>
        <v>2222.9494566693465</v>
      </c>
      <c r="G168" s="6">
        <v>165</v>
      </c>
      <c r="H168" s="6">
        <f t="shared" si="51"/>
        <v>24</v>
      </c>
      <c r="I168" s="7">
        <f t="shared" si="52"/>
        <v>8</v>
      </c>
      <c r="J168" s="7">
        <f t="shared" si="53"/>
        <v>3</v>
      </c>
      <c r="K168" s="7">
        <f t="shared" si="54"/>
        <v>2012</v>
      </c>
      <c r="L168" s="8"/>
      <c r="M168" s="8"/>
      <c r="N168" s="2"/>
      <c r="AA168" s="2"/>
      <c r="AB168" s="2"/>
      <c r="AC168" s="2"/>
      <c r="AD168" s="2"/>
      <c r="AE168" s="2"/>
      <c r="AF168" s="2"/>
      <c r="AN168" s="5"/>
    </row>
    <row r="169" spans="2:40" outlineLevel="1" x14ac:dyDescent="0.25">
      <c r="B169" s="15">
        <v>41134</v>
      </c>
      <c r="C169" s="121">
        <v>1059.1983927594838</v>
      </c>
      <c r="D169" s="121">
        <v>1023.9901639890858</v>
      </c>
      <c r="E169" s="121">
        <v>189.31545994735879</v>
      </c>
      <c r="F169" s="122">
        <f t="shared" si="50"/>
        <v>2272.5040166959284</v>
      </c>
      <c r="G169" s="6">
        <v>166</v>
      </c>
      <c r="H169" s="6">
        <f t="shared" si="51"/>
        <v>24</v>
      </c>
      <c r="I169" s="7">
        <f t="shared" si="52"/>
        <v>8</v>
      </c>
      <c r="J169" s="7">
        <f t="shared" si="53"/>
        <v>3</v>
      </c>
      <c r="K169" s="7">
        <f t="shared" si="54"/>
        <v>2012</v>
      </c>
      <c r="L169" s="8"/>
      <c r="M169" s="8"/>
      <c r="N169" s="2"/>
      <c r="AA169" s="2"/>
      <c r="AB169" s="2"/>
      <c r="AC169" s="2"/>
      <c r="AD169" s="2"/>
      <c r="AE169" s="2"/>
      <c r="AF169" s="2"/>
      <c r="AN169" s="5"/>
    </row>
    <row r="170" spans="2:40" outlineLevel="1" x14ac:dyDescent="0.25">
      <c r="B170" s="15">
        <v>41135</v>
      </c>
      <c r="C170" s="121">
        <v>1084.4619252031337</v>
      </c>
      <c r="D170" s="121">
        <v>1163.7200999095899</v>
      </c>
      <c r="E170" s="121">
        <v>189.54138938588844</v>
      </c>
      <c r="F170" s="122">
        <f t="shared" si="50"/>
        <v>2437.7234144986123</v>
      </c>
      <c r="G170" s="6">
        <v>167</v>
      </c>
      <c r="H170" s="6">
        <f t="shared" si="51"/>
        <v>24</v>
      </c>
      <c r="I170" s="7">
        <f t="shared" si="52"/>
        <v>8</v>
      </c>
      <c r="J170" s="7">
        <f t="shared" si="53"/>
        <v>3</v>
      </c>
      <c r="K170" s="7">
        <f t="shared" si="54"/>
        <v>2012</v>
      </c>
      <c r="L170" s="8"/>
      <c r="M170" s="8"/>
      <c r="N170" s="2"/>
      <c r="AA170" s="2"/>
      <c r="AB170" s="2"/>
      <c r="AC170" s="2"/>
      <c r="AD170" s="2"/>
      <c r="AE170" s="2"/>
      <c r="AF170" s="2"/>
      <c r="AN170" s="5"/>
    </row>
    <row r="171" spans="2:40" outlineLevel="1" x14ac:dyDescent="0.25">
      <c r="B171" s="15">
        <v>41136</v>
      </c>
      <c r="C171" s="121">
        <v>1098.2730103044869</v>
      </c>
      <c r="D171" s="121">
        <v>992.22906392606342</v>
      </c>
      <c r="E171" s="121">
        <v>189.00828376281476</v>
      </c>
      <c r="F171" s="122">
        <f t="shared" si="50"/>
        <v>2279.5103579933652</v>
      </c>
      <c r="G171" s="6">
        <v>168</v>
      </c>
      <c r="H171" s="6">
        <f t="shared" si="51"/>
        <v>24</v>
      </c>
      <c r="I171" s="7">
        <f t="shared" si="52"/>
        <v>8</v>
      </c>
      <c r="J171" s="7">
        <f t="shared" si="53"/>
        <v>3</v>
      </c>
      <c r="K171" s="7">
        <f t="shared" si="54"/>
        <v>2012</v>
      </c>
      <c r="L171" s="8"/>
      <c r="M171" s="8"/>
      <c r="N171" s="2"/>
      <c r="AA171" s="2"/>
      <c r="AB171" s="2"/>
      <c r="AC171" s="2"/>
      <c r="AD171" s="2"/>
      <c r="AE171" s="2"/>
      <c r="AF171" s="2"/>
      <c r="AN171" s="5"/>
    </row>
    <row r="172" spans="2:40" outlineLevel="1" x14ac:dyDescent="0.25">
      <c r="B172" s="15">
        <v>41137</v>
      </c>
      <c r="C172" s="121">
        <v>1110.1757687320808</v>
      </c>
      <c r="D172" s="121">
        <v>1071.4522645449549</v>
      </c>
      <c r="E172" s="121">
        <v>189.01608292075565</v>
      </c>
      <c r="F172" s="122">
        <f t="shared" si="50"/>
        <v>2370.6441161977914</v>
      </c>
      <c r="G172" s="6">
        <v>169</v>
      </c>
      <c r="H172" s="6">
        <f t="shared" si="51"/>
        <v>25</v>
      </c>
      <c r="I172" s="7">
        <f t="shared" si="52"/>
        <v>8</v>
      </c>
      <c r="J172" s="7">
        <f t="shared" si="53"/>
        <v>3</v>
      </c>
      <c r="K172" s="7">
        <f t="shared" si="54"/>
        <v>2012</v>
      </c>
      <c r="L172" s="8"/>
      <c r="M172" s="8"/>
      <c r="N172" s="2"/>
      <c r="AA172" s="2"/>
      <c r="AB172" s="2"/>
      <c r="AC172" s="2"/>
      <c r="AD172" s="2"/>
      <c r="AE172" s="2"/>
      <c r="AF172" s="2"/>
      <c r="AN172" s="5"/>
    </row>
    <row r="173" spans="2:40" outlineLevel="1" x14ac:dyDescent="0.25">
      <c r="B173" s="15">
        <v>41138</v>
      </c>
      <c r="C173" s="121">
        <v>1113.8351588393275</v>
      </c>
      <c r="D173" s="121">
        <v>1049.7129787371341</v>
      </c>
      <c r="E173" s="121">
        <v>189.19350422746572</v>
      </c>
      <c r="F173" s="122">
        <f t="shared" si="50"/>
        <v>2352.7416418039275</v>
      </c>
      <c r="G173" s="6">
        <v>170</v>
      </c>
      <c r="H173" s="6">
        <f t="shared" si="51"/>
        <v>25</v>
      </c>
      <c r="I173" s="7">
        <f t="shared" si="52"/>
        <v>8</v>
      </c>
      <c r="J173" s="7">
        <f t="shared" si="53"/>
        <v>3</v>
      </c>
      <c r="K173" s="7">
        <f t="shared" si="54"/>
        <v>2012</v>
      </c>
      <c r="L173" s="8"/>
      <c r="M173" s="8"/>
      <c r="N173" s="2"/>
      <c r="AA173" s="2"/>
      <c r="AB173" s="2"/>
      <c r="AC173" s="2"/>
      <c r="AD173" s="2"/>
      <c r="AE173" s="2"/>
      <c r="AF173" s="2"/>
      <c r="AN173" s="5"/>
    </row>
    <row r="174" spans="2:40" outlineLevel="1" x14ac:dyDescent="0.25">
      <c r="B174" s="15">
        <v>41139</v>
      </c>
      <c r="C174" s="121">
        <v>1108.2417514854221</v>
      </c>
      <c r="D174" s="121">
        <v>1041.6261612898113</v>
      </c>
      <c r="E174" s="121">
        <v>189.14646015345693</v>
      </c>
      <c r="F174" s="122">
        <f t="shared" si="50"/>
        <v>2339.0143729286901</v>
      </c>
      <c r="G174" s="6">
        <v>171</v>
      </c>
      <c r="H174" s="6">
        <f t="shared" si="51"/>
        <v>25</v>
      </c>
      <c r="I174" s="7">
        <f t="shared" si="52"/>
        <v>8</v>
      </c>
      <c r="J174" s="7">
        <f t="shared" si="53"/>
        <v>3</v>
      </c>
      <c r="K174" s="7">
        <f t="shared" si="54"/>
        <v>2012</v>
      </c>
      <c r="L174" s="8"/>
      <c r="M174" s="8"/>
      <c r="N174" s="2"/>
      <c r="AA174" s="2"/>
      <c r="AB174" s="2"/>
      <c r="AC174" s="2"/>
      <c r="AD174" s="2"/>
      <c r="AE174" s="2"/>
      <c r="AF174" s="2"/>
      <c r="AN174" s="5"/>
    </row>
    <row r="175" spans="2:40" outlineLevel="1" x14ac:dyDescent="0.25">
      <c r="B175" s="15">
        <v>41140</v>
      </c>
      <c r="C175" s="121">
        <v>1108.3681345694461</v>
      </c>
      <c r="D175" s="121">
        <v>985.97426792138492</v>
      </c>
      <c r="E175" s="121">
        <v>189.0957033293285</v>
      </c>
      <c r="F175" s="122">
        <f t="shared" si="50"/>
        <v>2283.4381058201593</v>
      </c>
      <c r="G175" s="6">
        <v>172</v>
      </c>
      <c r="H175" s="6">
        <f t="shared" si="51"/>
        <v>25</v>
      </c>
      <c r="I175" s="7">
        <f t="shared" si="52"/>
        <v>8</v>
      </c>
      <c r="J175" s="7">
        <f t="shared" si="53"/>
        <v>3</v>
      </c>
      <c r="K175" s="7">
        <f t="shared" si="54"/>
        <v>2012</v>
      </c>
      <c r="L175" s="8"/>
      <c r="M175" s="8"/>
      <c r="N175" s="2"/>
      <c r="AA175" s="2"/>
      <c r="AB175" s="2"/>
      <c r="AC175" s="2"/>
      <c r="AD175" s="2"/>
      <c r="AE175" s="2"/>
      <c r="AF175" s="2"/>
      <c r="AN175" s="5"/>
    </row>
    <row r="176" spans="2:40" outlineLevel="1" x14ac:dyDescent="0.25">
      <c r="B176" s="15">
        <v>41141</v>
      </c>
      <c r="C176" s="121">
        <v>1111.7910586591474</v>
      </c>
      <c r="D176" s="121">
        <v>1039.141650426528</v>
      </c>
      <c r="E176" s="121">
        <v>189.17067581225797</v>
      </c>
      <c r="F176" s="122">
        <f t="shared" si="50"/>
        <v>2340.1033848979332</v>
      </c>
      <c r="G176" s="6">
        <v>173</v>
      </c>
      <c r="H176" s="6">
        <f t="shared" si="51"/>
        <v>25</v>
      </c>
      <c r="I176" s="7">
        <f t="shared" si="52"/>
        <v>8</v>
      </c>
      <c r="J176" s="7">
        <f t="shared" si="53"/>
        <v>3</v>
      </c>
      <c r="K176" s="7">
        <f t="shared" si="54"/>
        <v>2012</v>
      </c>
      <c r="L176" s="8"/>
      <c r="M176" s="8"/>
      <c r="N176" s="2"/>
      <c r="AA176" s="2"/>
      <c r="AB176" s="2"/>
      <c r="AC176" s="2"/>
      <c r="AD176" s="2"/>
      <c r="AE176" s="2"/>
      <c r="AF176" s="2"/>
      <c r="AN176" s="5"/>
    </row>
    <row r="177" spans="2:40" outlineLevel="1" x14ac:dyDescent="0.25">
      <c r="B177" s="15">
        <v>41142</v>
      </c>
      <c r="C177" s="121">
        <v>1119.9550979760857</v>
      </c>
      <c r="D177" s="121">
        <v>966.93120183381143</v>
      </c>
      <c r="E177" s="121">
        <v>189.27971623481503</v>
      </c>
      <c r="F177" s="122">
        <f t="shared" si="50"/>
        <v>2276.1660160447123</v>
      </c>
      <c r="G177" s="6">
        <v>174</v>
      </c>
      <c r="H177" s="6">
        <f t="shared" si="51"/>
        <v>25</v>
      </c>
      <c r="I177" s="7">
        <f t="shared" si="52"/>
        <v>8</v>
      </c>
      <c r="J177" s="7">
        <f t="shared" si="53"/>
        <v>3</v>
      </c>
      <c r="K177" s="7">
        <f t="shared" si="54"/>
        <v>2012</v>
      </c>
      <c r="L177" s="8"/>
      <c r="M177" s="8"/>
      <c r="N177" s="2"/>
      <c r="AA177" s="2"/>
      <c r="AB177" s="2"/>
      <c r="AC177" s="2"/>
      <c r="AD177" s="2"/>
      <c r="AE177" s="2"/>
      <c r="AF177" s="2"/>
      <c r="AN177" s="5"/>
    </row>
    <row r="178" spans="2:40" outlineLevel="1" x14ac:dyDescent="0.25">
      <c r="B178" s="15">
        <v>41143</v>
      </c>
      <c r="C178" s="121">
        <v>1110.6022566015479</v>
      </c>
      <c r="D178" s="121">
        <v>777.64761162680645</v>
      </c>
      <c r="E178" s="121">
        <v>189.40821936336513</v>
      </c>
      <c r="F178" s="122">
        <f t="shared" si="50"/>
        <v>2077.6580875917198</v>
      </c>
      <c r="G178" s="6">
        <v>175</v>
      </c>
      <c r="H178" s="6">
        <f t="shared" si="51"/>
        <v>25</v>
      </c>
      <c r="I178" s="7">
        <f t="shared" si="52"/>
        <v>8</v>
      </c>
      <c r="J178" s="7">
        <f t="shared" si="53"/>
        <v>3</v>
      </c>
      <c r="K178" s="7">
        <f t="shared" si="54"/>
        <v>2012</v>
      </c>
      <c r="L178" s="8"/>
      <c r="M178" s="8"/>
      <c r="N178" s="2"/>
      <c r="AA178" s="2"/>
      <c r="AB178" s="2"/>
      <c r="AC178" s="2"/>
      <c r="AD178" s="2"/>
      <c r="AE178" s="2"/>
      <c r="AF178" s="2"/>
      <c r="AN178" s="5"/>
    </row>
    <row r="179" spans="2:40" outlineLevel="1" x14ac:dyDescent="0.25">
      <c r="B179" s="15">
        <v>41144</v>
      </c>
      <c r="C179" s="121">
        <v>1098.3518542985898</v>
      </c>
      <c r="D179" s="121">
        <v>942.60933173878129</v>
      </c>
      <c r="E179" s="121">
        <v>189.36009359398372</v>
      </c>
      <c r="F179" s="122">
        <f t="shared" si="50"/>
        <v>2230.3212796313546</v>
      </c>
      <c r="G179" s="6">
        <v>176</v>
      </c>
      <c r="H179" s="6">
        <f t="shared" si="51"/>
        <v>26</v>
      </c>
      <c r="I179" s="7">
        <f t="shared" si="52"/>
        <v>8</v>
      </c>
      <c r="J179" s="7">
        <f t="shared" si="53"/>
        <v>3</v>
      </c>
      <c r="K179" s="7">
        <f t="shared" si="54"/>
        <v>2012</v>
      </c>
      <c r="L179" s="8"/>
      <c r="M179" s="8"/>
      <c r="N179" s="2"/>
      <c r="AA179" s="2"/>
      <c r="AB179" s="2"/>
      <c r="AC179" s="2"/>
      <c r="AD179" s="2"/>
      <c r="AE179" s="2"/>
      <c r="AF179" s="2"/>
      <c r="AN179" s="5"/>
    </row>
    <row r="180" spans="2:40" outlineLevel="1" x14ac:dyDescent="0.25">
      <c r="B180" s="15">
        <v>41145</v>
      </c>
      <c r="C180" s="121">
        <v>1104.7684637445439</v>
      </c>
      <c r="D180" s="121">
        <v>934.493739389138</v>
      </c>
      <c r="E180" s="121">
        <v>189.28513773951414</v>
      </c>
      <c r="F180" s="122">
        <f t="shared" si="50"/>
        <v>2228.5473408731959</v>
      </c>
      <c r="G180" s="6">
        <v>177</v>
      </c>
      <c r="H180" s="6">
        <f t="shared" si="51"/>
        <v>26</v>
      </c>
      <c r="I180" s="7">
        <f t="shared" si="52"/>
        <v>8</v>
      </c>
      <c r="J180" s="7">
        <f t="shared" si="53"/>
        <v>3</v>
      </c>
      <c r="K180" s="7">
        <f t="shared" si="54"/>
        <v>2012</v>
      </c>
      <c r="L180" s="8"/>
      <c r="M180" s="8"/>
      <c r="N180" s="2"/>
      <c r="AA180" s="2"/>
      <c r="AB180" s="2"/>
      <c r="AC180" s="2"/>
      <c r="AD180" s="2"/>
      <c r="AE180" s="2"/>
      <c r="AF180" s="2"/>
      <c r="AN180" s="5"/>
    </row>
    <row r="181" spans="2:40" outlineLevel="1" x14ac:dyDescent="0.25">
      <c r="B181" s="15">
        <v>41146</v>
      </c>
      <c r="C181" s="121">
        <v>1090.2509581746351</v>
      </c>
      <c r="D181" s="121">
        <v>1015.6692168647946</v>
      </c>
      <c r="E181" s="121">
        <v>189.0756960730161</v>
      </c>
      <c r="F181" s="122">
        <f t="shared" ref="F181:F196" si="55">SUM(C181:E181)</f>
        <v>2294.9958711124455</v>
      </c>
      <c r="G181" s="6">
        <v>178</v>
      </c>
      <c r="H181" s="6">
        <f t="shared" ref="H181:H196" si="56">ROUNDUP(G181/7,0)</f>
        <v>26</v>
      </c>
      <c r="I181" s="7">
        <f t="shared" ref="I181:I196" si="57">MONTH(B181)</f>
        <v>8</v>
      </c>
      <c r="J181" s="7">
        <f t="shared" ref="J181:J196" si="58">ROUNDUP(I181/3,0)</f>
        <v>3</v>
      </c>
      <c r="K181" s="7">
        <f t="shared" ref="K181:K196" si="59">YEAR(B181)</f>
        <v>2012</v>
      </c>
      <c r="L181" s="8"/>
      <c r="M181" s="8"/>
      <c r="N181" s="2"/>
      <c r="AA181" s="2"/>
      <c r="AB181" s="2"/>
      <c r="AC181" s="2"/>
      <c r="AD181" s="2"/>
      <c r="AE181" s="2"/>
      <c r="AF181" s="2"/>
      <c r="AN181" s="5"/>
    </row>
    <row r="182" spans="2:40" outlineLevel="1" x14ac:dyDescent="0.25">
      <c r="B182" s="15">
        <v>41147</v>
      </c>
      <c r="C182" s="121">
        <v>1100.0614612540764</v>
      </c>
      <c r="D182" s="121">
        <v>896.74438191128502</v>
      </c>
      <c r="E182" s="121">
        <v>189.32042240391763</v>
      </c>
      <c r="F182" s="122">
        <f t="shared" si="55"/>
        <v>2186.126265569279</v>
      </c>
      <c r="G182" s="6">
        <v>179</v>
      </c>
      <c r="H182" s="6">
        <f t="shared" si="56"/>
        <v>26</v>
      </c>
      <c r="I182" s="7">
        <f t="shared" si="57"/>
        <v>8</v>
      </c>
      <c r="J182" s="7">
        <f t="shared" si="58"/>
        <v>3</v>
      </c>
      <c r="K182" s="7">
        <f t="shared" si="59"/>
        <v>2012</v>
      </c>
      <c r="L182" s="8"/>
      <c r="M182" s="8"/>
      <c r="N182" s="2"/>
      <c r="AA182" s="2"/>
      <c r="AB182" s="2"/>
      <c r="AC182" s="2"/>
      <c r="AD182" s="2"/>
      <c r="AE182" s="2"/>
      <c r="AF182" s="2"/>
      <c r="AN182" s="5"/>
    </row>
    <row r="183" spans="2:40" outlineLevel="1" x14ac:dyDescent="0.25">
      <c r="B183" s="15">
        <v>41148</v>
      </c>
      <c r="C183" s="121">
        <v>1120.442208023135</v>
      </c>
      <c r="D183" s="121">
        <v>1014.1968573005508</v>
      </c>
      <c r="E183" s="121">
        <v>189.25730545263198</v>
      </c>
      <c r="F183" s="122">
        <f t="shared" si="55"/>
        <v>2323.8963707763178</v>
      </c>
      <c r="G183" s="6">
        <v>180</v>
      </c>
      <c r="H183" s="6">
        <f t="shared" si="56"/>
        <v>26</v>
      </c>
      <c r="I183" s="7">
        <f t="shared" si="57"/>
        <v>8</v>
      </c>
      <c r="J183" s="7">
        <f t="shared" si="58"/>
        <v>3</v>
      </c>
      <c r="K183" s="7">
        <f t="shared" si="59"/>
        <v>2012</v>
      </c>
      <c r="L183" s="8"/>
      <c r="M183" s="8"/>
      <c r="N183" s="2"/>
      <c r="AA183" s="2"/>
      <c r="AB183" s="2"/>
      <c r="AC183" s="2"/>
      <c r="AD183" s="2"/>
      <c r="AE183" s="2"/>
      <c r="AF183" s="2"/>
      <c r="AN183" s="5"/>
    </row>
    <row r="184" spans="2:40" outlineLevel="1" x14ac:dyDescent="0.25">
      <c r="B184" s="15">
        <v>41149</v>
      </c>
      <c r="C184" s="121">
        <v>1109.7936108712852</v>
      </c>
      <c r="D184" s="121">
        <v>1012.9641248214325</v>
      </c>
      <c r="E184" s="121">
        <v>189.04418064558575</v>
      </c>
      <c r="F184" s="122">
        <f t="shared" si="55"/>
        <v>2311.8019163383033</v>
      </c>
      <c r="G184" s="6">
        <v>181</v>
      </c>
      <c r="H184" s="6">
        <f t="shared" si="56"/>
        <v>26</v>
      </c>
      <c r="I184" s="7">
        <f t="shared" si="57"/>
        <v>8</v>
      </c>
      <c r="J184" s="7">
        <f t="shared" si="58"/>
        <v>3</v>
      </c>
      <c r="K184" s="7">
        <f t="shared" si="59"/>
        <v>2012</v>
      </c>
      <c r="L184" s="8"/>
      <c r="M184" s="8"/>
      <c r="N184" s="2"/>
      <c r="AA184" s="2"/>
      <c r="AB184" s="2"/>
      <c r="AC184" s="2"/>
      <c r="AD184" s="2"/>
      <c r="AE184" s="2"/>
      <c r="AF184" s="2"/>
      <c r="AN184" s="5"/>
    </row>
    <row r="185" spans="2:40" outlineLevel="1" x14ac:dyDescent="0.25">
      <c r="B185" s="15">
        <v>41150</v>
      </c>
      <c r="C185" s="121">
        <v>1110.7128749902174</v>
      </c>
      <c r="D185" s="121">
        <v>800.49566578720021</v>
      </c>
      <c r="E185" s="121">
        <v>189.48554966195505</v>
      </c>
      <c r="F185" s="122">
        <f t="shared" si="55"/>
        <v>2100.6940904393728</v>
      </c>
      <c r="G185" s="6">
        <v>182</v>
      </c>
      <c r="H185" s="6">
        <f t="shared" si="56"/>
        <v>26</v>
      </c>
      <c r="I185" s="7">
        <f t="shared" si="57"/>
        <v>8</v>
      </c>
      <c r="J185" s="7">
        <f t="shared" si="58"/>
        <v>3</v>
      </c>
      <c r="K185" s="7">
        <f t="shared" si="59"/>
        <v>2012</v>
      </c>
      <c r="L185" s="8"/>
      <c r="M185" s="8"/>
      <c r="N185" s="2"/>
      <c r="AA185" s="2"/>
      <c r="AB185" s="2"/>
      <c r="AC185" s="2"/>
      <c r="AD185" s="2"/>
      <c r="AE185" s="2"/>
      <c r="AF185" s="2"/>
      <c r="AN185" s="5"/>
    </row>
    <row r="186" spans="2:40" outlineLevel="1" x14ac:dyDescent="0.25">
      <c r="B186" s="15">
        <v>41151</v>
      </c>
      <c r="C186" s="121">
        <v>1111.1952147351392</v>
      </c>
      <c r="D186" s="121">
        <v>925.19341852730145</v>
      </c>
      <c r="E186" s="121">
        <v>189.14911544788927</v>
      </c>
      <c r="F186" s="122">
        <f t="shared" si="55"/>
        <v>2225.5377487103301</v>
      </c>
      <c r="G186" s="6">
        <v>183</v>
      </c>
      <c r="H186" s="6">
        <f t="shared" si="56"/>
        <v>27</v>
      </c>
      <c r="I186" s="7">
        <f t="shared" si="57"/>
        <v>8</v>
      </c>
      <c r="J186" s="7">
        <f t="shared" si="58"/>
        <v>3</v>
      </c>
      <c r="K186" s="7">
        <f t="shared" si="59"/>
        <v>2012</v>
      </c>
      <c r="L186" s="8"/>
      <c r="M186" s="8"/>
      <c r="N186" s="2"/>
      <c r="AA186" s="2"/>
      <c r="AB186" s="2"/>
      <c r="AC186" s="2"/>
      <c r="AD186" s="2"/>
      <c r="AE186" s="2"/>
      <c r="AF186" s="2"/>
      <c r="AN186" s="5"/>
    </row>
    <row r="187" spans="2:40" outlineLevel="1" x14ac:dyDescent="0.25">
      <c r="B187" s="15">
        <v>41152</v>
      </c>
      <c r="C187" s="121">
        <v>1138.5000595818622</v>
      </c>
      <c r="D187" s="121">
        <v>618.59347733220557</v>
      </c>
      <c r="E187" s="121">
        <v>189.22772927474969</v>
      </c>
      <c r="F187" s="122">
        <f t="shared" si="55"/>
        <v>1946.3212661888174</v>
      </c>
      <c r="G187" s="6">
        <v>184</v>
      </c>
      <c r="H187" s="6">
        <f t="shared" si="56"/>
        <v>27</v>
      </c>
      <c r="I187" s="7">
        <f t="shared" si="57"/>
        <v>8</v>
      </c>
      <c r="J187" s="7">
        <f t="shared" si="58"/>
        <v>3</v>
      </c>
      <c r="K187" s="7">
        <f t="shared" si="59"/>
        <v>2012</v>
      </c>
      <c r="L187" s="8"/>
      <c r="M187" s="8"/>
      <c r="N187" s="2"/>
      <c r="AA187" s="2"/>
      <c r="AB187" s="2"/>
      <c r="AC187" s="2"/>
      <c r="AD187" s="2"/>
      <c r="AE187" s="2"/>
      <c r="AF187" s="2"/>
      <c r="AN187" s="5"/>
    </row>
    <row r="188" spans="2:40" outlineLevel="1" x14ac:dyDescent="0.25">
      <c r="B188" s="15">
        <v>41153</v>
      </c>
      <c r="C188" s="121">
        <v>1132.0473480273215</v>
      </c>
      <c r="D188" s="121">
        <v>946.05473128702783</v>
      </c>
      <c r="E188" s="121">
        <v>189.25415370558406</v>
      </c>
      <c r="F188" s="122">
        <f t="shared" si="55"/>
        <v>2267.3562330199334</v>
      </c>
      <c r="G188" s="6">
        <v>185</v>
      </c>
      <c r="H188" s="6">
        <f t="shared" si="56"/>
        <v>27</v>
      </c>
      <c r="I188" s="7">
        <f t="shared" si="57"/>
        <v>9</v>
      </c>
      <c r="J188" s="7">
        <f t="shared" si="58"/>
        <v>3</v>
      </c>
      <c r="K188" s="7">
        <f t="shared" si="59"/>
        <v>2012</v>
      </c>
      <c r="L188" s="8"/>
      <c r="M188" s="8"/>
      <c r="N188" s="2"/>
      <c r="AA188" s="2"/>
      <c r="AB188" s="2"/>
      <c r="AC188" s="2"/>
      <c r="AD188" s="2"/>
      <c r="AE188" s="2"/>
      <c r="AF188" s="2"/>
      <c r="AN188" s="5"/>
    </row>
    <row r="189" spans="2:40" outlineLevel="1" x14ac:dyDescent="0.25">
      <c r="B189" s="15">
        <v>41154</v>
      </c>
      <c r="C189" s="121">
        <v>1142.5393821930554</v>
      </c>
      <c r="D189" s="121">
        <v>799.97828171209051</v>
      </c>
      <c r="E189" s="121">
        <v>189.58171709048827</v>
      </c>
      <c r="F189" s="122">
        <f t="shared" si="55"/>
        <v>2132.0993809956344</v>
      </c>
      <c r="G189" s="6">
        <v>186</v>
      </c>
      <c r="H189" s="6">
        <f t="shared" si="56"/>
        <v>27</v>
      </c>
      <c r="I189" s="7">
        <f t="shared" si="57"/>
        <v>9</v>
      </c>
      <c r="J189" s="7">
        <f t="shared" si="58"/>
        <v>3</v>
      </c>
      <c r="K189" s="7">
        <f t="shared" si="59"/>
        <v>2012</v>
      </c>
      <c r="L189" s="8"/>
      <c r="M189" s="8"/>
      <c r="N189" s="2"/>
      <c r="AA189" s="2"/>
      <c r="AB189" s="2"/>
      <c r="AC189" s="2"/>
      <c r="AD189" s="2"/>
      <c r="AE189" s="2"/>
      <c r="AF189" s="2"/>
      <c r="AN189" s="5"/>
    </row>
    <row r="190" spans="2:40" outlineLevel="1" x14ac:dyDescent="0.25">
      <c r="B190" s="15">
        <v>41155</v>
      </c>
      <c r="C190" s="121">
        <v>1123.010470935219</v>
      </c>
      <c r="D190" s="121">
        <v>871.14444890542802</v>
      </c>
      <c r="E190" s="121">
        <v>189.61724735167931</v>
      </c>
      <c r="F190" s="122">
        <f t="shared" si="55"/>
        <v>2183.7721671923264</v>
      </c>
      <c r="G190" s="6">
        <v>187</v>
      </c>
      <c r="H190" s="6">
        <f t="shared" si="56"/>
        <v>27</v>
      </c>
      <c r="I190" s="7">
        <f t="shared" si="57"/>
        <v>9</v>
      </c>
      <c r="J190" s="7">
        <f t="shared" si="58"/>
        <v>3</v>
      </c>
      <c r="K190" s="7">
        <f t="shared" si="59"/>
        <v>2012</v>
      </c>
      <c r="L190" s="8"/>
      <c r="M190" s="8"/>
      <c r="N190" s="2"/>
      <c r="AA190" s="2"/>
      <c r="AB190" s="2"/>
      <c r="AC190" s="2"/>
      <c r="AD190" s="2"/>
      <c r="AE190" s="2"/>
      <c r="AF190" s="2"/>
      <c r="AN190" s="5"/>
    </row>
    <row r="191" spans="2:40" outlineLevel="1" x14ac:dyDescent="0.25">
      <c r="B191" s="15">
        <v>41156</v>
      </c>
      <c r="C191" s="121">
        <v>1109.7881413323064</v>
      </c>
      <c r="D191" s="121">
        <v>679.78217526034928</v>
      </c>
      <c r="E191" s="121">
        <v>189.92365543575502</v>
      </c>
      <c r="F191" s="122">
        <f t="shared" si="55"/>
        <v>1979.4939720284108</v>
      </c>
      <c r="G191" s="6">
        <v>188</v>
      </c>
      <c r="H191" s="6">
        <f t="shared" si="56"/>
        <v>27</v>
      </c>
      <c r="I191" s="7">
        <f t="shared" si="57"/>
        <v>9</v>
      </c>
      <c r="J191" s="7">
        <f t="shared" si="58"/>
        <v>3</v>
      </c>
      <c r="K191" s="7">
        <f t="shared" si="59"/>
        <v>2012</v>
      </c>
      <c r="L191" s="8"/>
      <c r="M191" s="8"/>
      <c r="N191" s="2"/>
      <c r="AA191" s="2"/>
      <c r="AB191" s="2"/>
      <c r="AC191" s="2"/>
      <c r="AD191" s="2"/>
      <c r="AE191" s="2"/>
      <c r="AF191" s="2"/>
      <c r="AN191" s="5"/>
    </row>
    <row r="192" spans="2:40" outlineLevel="1" x14ac:dyDescent="0.25">
      <c r="B192" s="15">
        <v>41157</v>
      </c>
      <c r="C192" s="121">
        <v>1099.933626211902</v>
      </c>
      <c r="D192" s="121">
        <v>804.70249723650454</v>
      </c>
      <c r="E192" s="121">
        <v>189.64815706813928</v>
      </c>
      <c r="F192" s="122">
        <f t="shared" si="55"/>
        <v>2094.284280516546</v>
      </c>
      <c r="G192" s="6">
        <v>189</v>
      </c>
      <c r="H192" s="6">
        <f t="shared" si="56"/>
        <v>27</v>
      </c>
      <c r="I192" s="7">
        <f t="shared" si="57"/>
        <v>9</v>
      </c>
      <c r="J192" s="7">
        <f t="shared" si="58"/>
        <v>3</v>
      </c>
      <c r="K192" s="7">
        <f t="shared" si="59"/>
        <v>2012</v>
      </c>
      <c r="L192" s="8"/>
      <c r="M192" s="8"/>
      <c r="N192" s="2"/>
      <c r="AA192" s="2"/>
      <c r="AB192" s="2"/>
      <c r="AC192" s="2"/>
      <c r="AD192" s="2"/>
      <c r="AE192" s="2"/>
      <c r="AF192" s="2"/>
      <c r="AN192" s="5"/>
    </row>
    <row r="193" spans="2:40" outlineLevel="1" x14ac:dyDescent="0.25">
      <c r="B193" s="15">
        <v>41158</v>
      </c>
      <c r="C193" s="121">
        <v>1108.849507487017</v>
      </c>
      <c r="D193" s="121">
        <v>828.93578434246251</v>
      </c>
      <c r="E193" s="121">
        <v>189.60042932979462</v>
      </c>
      <c r="F193" s="122">
        <f t="shared" si="55"/>
        <v>2127.385721159274</v>
      </c>
      <c r="G193" s="6">
        <v>190</v>
      </c>
      <c r="H193" s="6">
        <f t="shared" si="56"/>
        <v>28</v>
      </c>
      <c r="I193" s="7">
        <f t="shared" si="57"/>
        <v>9</v>
      </c>
      <c r="J193" s="7">
        <f t="shared" si="58"/>
        <v>3</v>
      </c>
      <c r="K193" s="7">
        <f t="shared" si="59"/>
        <v>2012</v>
      </c>
      <c r="L193" s="8"/>
      <c r="M193" s="8"/>
      <c r="N193" s="2"/>
      <c r="AA193" s="2"/>
      <c r="AB193" s="2"/>
      <c r="AC193" s="2"/>
      <c r="AD193" s="2"/>
      <c r="AE193" s="2"/>
      <c r="AF193" s="2"/>
      <c r="AN193" s="5"/>
    </row>
    <row r="194" spans="2:40" outlineLevel="1" x14ac:dyDescent="0.25">
      <c r="B194" s="15">
        <v>41159</v>
      </c>
      <c r="C194" s="121">
        <v>1116.8552793389199</v>
      </c>
      <c r="D194" s="121">
        <v>683.79634628166173</v>
      </c>
      <c r="E194" s="121">
        <v>189.55158946375767</v>
      </c>
      <c r="F194" s="122">
        <f t="shared" si="55"/>
        <v>1990.2032150843393</v>
      </c>
      <c r="G194" s="6">
        <v>191</v>
      </c>
      <c r="H194" s="6">
        <f t="shared" si="56"/>
        <v>28</v>
      </c>
      <c r="I194" s="7">
        <f t="shared" si="57"/>
        <v>9</v>
      </c>
      <c r="J194" s="7">
        <f t="shared" si="58"/>
        <v>3</v>
      </c>
      <c r="K194" s="7">
        <f t="shared" si="59"/>
        <v>2012</v>
      </c>
      <c r="L194" s="8"/>
      <c r="M194" s="8"/>
      <c r="N194" s="2"/>
      <c r="AA194" s="2"/>
      <c r="AB194" s="2"/>
      <c r="AC194" s="2"/>
      <c r="AD194" s="2"/>
      <c r="AE194" s="2"/>
      <c r="AF194" s="2"/>
      <c r="AN194" s="5"/>
    </row>
    <row r="195" spans="2:40" outlineLevel="1" x14ac:dyDescent="0.25">
      <c r="B195" s="15">
        <v>41160</v>
      </c>
      <c r="C195" s="121">
        <v>1112.630689617607</v>
      </c>
      <c r="D195" s="121">
        <v>756.62800018219889</v>
      </c>
      <c r="E195" s="121">
        <v>189.26459225062524</v>
      </c>
      <c r="F195" s="122">
        <f t="shared" si="55"/>
        <v>2058.5232820504311</v>
      </c>
      <c r="G195" s="6">
        <v>192</v>
      </c>
      <c r="H195" s="6">
        <f t="shared" si="56"/>
        <v>28</v>
      </c>
      <c r="I195" s="7">
        <f t="shared" si="57"/>
        <v>9</v>
      </c>
      <c r="J195" s="7">
        <f t="shared" si="58"/>
        <v>3</v>
      </c>
      <c r="K195" s="7">
        <f t="shared" si="59"/>
        <v>2012</v>
      </c>
      <c r="L195" s="8"/>
      <c r="M195" s="8"/>
      <c r="N195" s="2"/>
      <c r="AA195" s="2"/>
      <c r="AB195" s="2"/>
      <c r="AC195" s="2"/>
      <c r="AD195" s="2"/>
      <c r="AE195" s="2"/>
      <c r="AF195" s="2"/>
      <c r="AN195" s="5"/>
    </row>
    <row r="196" spans="2:40" outlineLevel="1" x14ac:dyDescent="0.25">
      <c r="B196" s="15">
        <v>41161</v>
      </c>
      <c r="C196" s="121">
        <v>1123.6055407605395</v>
      </c>
      <c r="D196" s="121">
        <v>894.47565074200782</v>
      </c>
      <c r="E196" s="121">
        <v>189.36720185714469</v>
      </c>
      <c r="F196" s="122">
        <f t="shared" si="55"/>
        <v>2207.4483933596921</v>
      </c>
      <c r="G196" s="6">
        <v>193</v>
      </c>
      <c r="H196" s="6">
        <f t="shared" si="56"/>
        <v>28</v>
      </c>
      <c r="I196" s="7">
        <f t="shared" si="57"/>
        <v>9</v>
      </c>
      <c r="J196" s="7">
        <f t="shared" si="58"/>
        <v>3</v>
      </c>
      <c r="K196" s="7">
        <f t="shared" si="59"/>
        <v>2012</v>
      </c>
      <c r="L196" s="8"/>
      <c r="M196" s="8"/>
      <c r="N196" s="2"/>
      <c r="AA196" s="2"/>
      <c r="AB196" s="2"/>
      <c r="AC196" s="2"/>
      <c r="AD196" s="2"/>
      <c r="AE196" s="2"/>
      <c r="AF196" s="2"/>
      <c r="AN196" s="5"/>
    </row>
    <row r="197" spans="2:40" outlineLevel="1" x14ac:dyDescent="0.25">
      <c r="B197" s="15">
        <v>41162</v>
      </c>
      <c r="C197" s="121">
        <v>1120.4914376389484</v>
      </c>
      <c r="D197" s="121">
        <v>775.61852197661131</v>
      </c>
      <c r="E197" s="121">
        <v>189.50730673733051</v>
      </c>
      <c r="F197" s="122">
        <f t="shared" ref="F197:F212" si="60">SUM(C197:E197)</f>
        <v>2085.6172663528901</v>
      </c>
      <c r="G197" s="6">
        <v>194</v>
      </c>
      <c r="H197" s="6">
        <f t="shared" ref="H197:H212" si="61">ROUNDUP(G197/7,0)</f>
        <v>28</v>
      </c>
      <c r="I197" s="7">
        <f t="shared" ref="I197:I212" si="62">MONTH(B197)</f>
        <v>9</v>
      </c>
      <c r="J197" s="7">
        <f t="shared" ref="J197:J212" si="63">ROUNDUP(I197/3,0)</f>
        <v>3</v>
      </c>
      <c r="K197" s="7">
        <f t="shared" ref="K197:K212" si="64">YEAR(B197)</f>
        <v>2012</v>
      </c>
      <c r="L197" s="8"/>
      <c r="M197" s="8"/>
      <c r="N197" s="2"/>
      <c r="AA197" s="2"/>
      <c r="AB197" s="2"/>
      <c r="AC197" s="2"/>
      <c r="AD197" s="2"/>
      <c r="AE197" s="2"/>
      <c r="AF197" s="2"/>
      <c r="AN197" s="5"/>
    </row>
    <row r="198" spans="2:40" outlineLevel="1" x14ac:dyDescent="0.25">
      <c r="B198" s="15">
        <v>41163</v>
      </c>
      <c r="C198" s="121">
        <v>1140.1418159372815</v>
      </c>
      <c r="D198" s="121">
        <v>840.97492498440874</v>
      </c>
      <c r="E198" s="121">
        <v>189.56442578534194</v>
      </c>
      <c r="F198" s="122">
        <f t="shared" si="60"/>
        <v>2170.6811667070324</v>
      </c>
      <c r="G198" s="6">
        <v>195</v>
      </c>
      <c r="H198" s="6">
        <f t="shared" si="61"/>
        <v>28</v>
      </c>
      <c r="I198" s="7">
        <f t="shared" si="62"/>
        <v>9</v>
      </c>
      <c r="J198" s="7">
        <f t="shared" si="63"/>
        <v>3</v>
      </c>
      <c r="K198" s="7">
        <f t="shared" si="64"/>
        <v>2012</v>
      </c>
      <c r="L198" s="8"/>
      <c r="M198" s="8"/>
      <c r="N198" s="2"/>
      <c r="AA198" s="2"/>
      <c r="AB198" s="2"/>
      <c r="AC198" s="2"/>
      <c r="AD198" s="2"/>
      <c r="AE198" s="2"/>
      <c r="AF198" s="2"/>
      <c r="AN198" s="5"/>
    </row>
    <row r="199" spans="2:40" outlineLevel="1" x14ac:dyDescent="0.25">
      <c r="B199" s="15">
        <v>41164</v>
      </c>
      <c r="C199" s="121">
        <v>1157.7820249178112</v>
      </c>
      <c r="D199" s="121">
        <v>786.23207561013203</v>
      </c>
      <c r="E199" s="121">
        <v>189.19026235077789</v>
      </c>
      <c r="F199" s="122">
        <f t="shared" si="60"/>
        <v>2133.2043628787214</v>
      </c>
      <c r="G199" s="6">
        <v>196</v>
      </c>
      <c r="H199" s="6">
        <f t="shared" si="61"/>
        <v>28</v>
      </c>
      <c r="I199" s="7">
        <f t="shared" si="62"/>
        <v>9</v>
      </c>
      <c r="J199" s="7">
        <f t="shared" si="63"/>
        <v>3</v>
      </c>
      <c r="K199" s="7">
        <f t="shared" si="64"/>
        <v>2012</v>
      </c>
      <c r="L199" s="8"/>
      <c r="M199" s="8"/>
      <c r="N199" s="2"/>
      <c r="AA199" s="2"/>
      <c r="AB199" s="2"/>
      <c r="AC199" s="2"/>
      <c r="AD199" s="2"/>
      <c r="AE199" s="2"/>
      <c r="AF199" s="2"/>
      <c r="AN199" s="5"/>
    </row>
    <row r="200" spans="2:40" outlineLevel="1" x14ac:dyDescent="0.25">
      <c r="B200" s="15">
        <v>41165</v>
      </c>
      <c r="C200" s="121">
        <v>1170.0477429953576</v>
      </c>
      <c r="D200" s="121">
        <v>642.73509203204935</v>
      </c>
      <c r="E200" s="121">
        <v>189.43248688681248</v>
      </c>
      <c r="F200" s="122">
        <f t="shared" si="60"/>
        <v>2002.2153219142194</v>
      </c>
      <c r="G200" s="6">
        <v>197</v>
      </c>
      <c r="H200" s="6">
        <f t="shared" si="61"/>
        <v>29</v>
      </c>
      <c r="I200" s="7">
        <f t="shared" si="62"/>
        <v>9</v>
      </c>
      <c r="J200" s="7">
        <f t="shared" si="63"/>
        <v>3</v>
      </c>
      <c r="K200" s="7">
        <f t="shared" si="64"/>
        <v>2012</v>
      </c>
      <c r="L200" s="8"/>
      <c r="M200" s="8"/>
      <c r="N200" s="2"/>
      <c r="AA200" s="2"/>
      <c r="AB200" s="2"/>
      <c r="AC200" s="2"/>
      <c r="AD200" s="2"/>
      <c r="AE200" s="2"/>
      <c r="AF200" s="2"/>
      <c r="AN200" s="5"/>
    </row>
    <row r="201" spans="2:40" outlineLevel="1" x14ac:dyDescent="0.25">
      <c r="B201" s="15">
        <v>41166</v>
      </c>
      <c r="C201" s="121">
        <v>1174.4349592735232</v>
      </c>
      <c r="D201" s="121">
        <v>744.03820215538235</v>
      </c>
      <c r="E201" s="121">
        <v>189.35313992195356</v>
      </c>
      <c r="F201" s="122">
        <f t="shared" si="60"/>
        <v>2107.826301350859</v>
      </c>
      <c r="G201" s="6">
        <v>198</v>
      </c>
      <c r="H201" s="6">
        <f t="shared" si="61"/>
        <v>29</v>
      </c>
      <c r="I201" s="7">
        <f t="shared" si="62"/>
        <v>9</v>
      </c>
      <c r="J201" s="7">
        <f t="shared" si="63"/>
        <v>3</v>
      </c>
      <c r="K201" s="7">
        <f t="shared" si="64"/>
        <v>2012</v>
      </c>
      <c r="L201" s="8"/>
      <c r="M201" s="8"/>
      <c r="N201" s="2"/>
      <c r="AA201" s="2"/>
      <c r="AB201" s="2"/>
      <c r="AC201" s="2"/>
      <c r="AD201" s="2"/>
      <c r="AE201" s="2"/>
      <c r="AF201" s="2"/>
      <c r="AN201" s="5"/>
    </row>
    <row r="202" spans="2:40" outlineLevel="1" x14ac:dyDescent="0.25">
      <c r="B202" s="15">
        <v>41167</v>
      </c>
      <c r="C202" s="121">
        <v>1161.7859721470204</v>
      </c>
      <c r="D202" s="121">
        <v>805.71659110137432</v>
      </c>
      <c r="E202" s="121">
        <v>189.60193308769897</v>
      </c>
      <c r="F202" s="122">
        <f t="shared" si="60"/>
        <v>2157.1044963360937</v>
      </c>
      <c r="G202" s="6">
        <v>199</v>
      </c>
      <c r="H202" s="6">
        <f t="shared" si="61"/>
        <v>29</v>
      </c>
      <c r="I202" s="7">
        <f t="shared" si="62"/>
        <v>9</v>
      </c>
      <c r="J202" s="7">
        <f t="shared" si="63"/>
        <v>3</v>
      </c>
      <c r="K202" s="7">
        <f t="shared" si="64"/>
        <v>2012</v>
      </c>
      <c r="L202" s="8"/>
      <c r="M202" s="8"/>
      <c r="N202" s="2"/>
      <c r="AA202" s="2"/>
      <c r="AB202" s="2"/>
      <c r="AC202" s="2"/>
      <c r="AD202" s="2"/>
      <c r="AE202" s="2"/>
      <c r="AF202" s="2"/>
      <c r="AN202" s="5"/>
    </row>
    <row r="203" spans="2:40" outlineLevel="1" x14ac:dyDescent="0.25">
      <c r="B203" s="15">
        <v>41168</v>
      </c>
      <c r="C203" s="121">
        <v>1161.2939144188833</v>
      </c>
      <c r="D203" s="121">
        <v>647.88373672073396</v>
      </c>
      <c r="E203" s="121">
        <v>189.52526206882482</v>
      </c>
      <c r="F203" s="122">
        <f t="shared" si="60"/>
        <v>1998.7029132084422</v>
      </c>
      <c r="G203" s="6">
        <v>200</v>
      </c>
      <c r="H203" s="6">
        <f t="shared" si="61"/>
        <v>29</v>
      </c>
      <c r="I203" s="7">
        <f t="shared" si="62"/>
        <v>9</v>
      </c>
      <c r="J203" s="7">
        <f t="shared" si="63"/>
        <v>3</v>
      </c>
      <c r="K203" s="7">
        <f t="shared" si="64"/>
        <v>2012</v>
      </c>
      <c r="L203" s="8"/>
      <c r="M203" s="8"/>
      <c r="N203" s="2"/>
      <c r="AA203" s="2"/>
      <c r="AB203" s="2"/>
      <c r="AC203" s="2"/>
      <c r="AD203" s="2"/>
      <c r="AE203" s="2"/>
      <c r="AF203" s="2"/>
      <c r="AN203" s="5"/>
    </row>
    <row r="204" spans="2:40" outlineLevel="1" x14ac:dyDescent="0.25">
      <c r="B204" s="15">
        <v>41169</v>
      </c>
      <c r="C204" s="121">
        <v>1176.2144921576871</v>
      </c>
      <c r="D204" s="121">
        <v>709.72175313218327</v>
      </c>
      <c r="E204" s="121">
        <v>189.27894867785128</v>
      </c>
      <c r="F204" s="122">
        <f t="shared" si="60"/>
        <v>2075.2151939677215</v>
      </c>
      <c r="G204" s="6">
        <v>201</v>
      </c>
      <c r="H204" s="6">
        <f t="shared" si="61"/>
        <v>29</v>
      </c>
      <c r="I204" s="7">
        <f t="shared" si="62"/>
        <v>9</v>
      </c>
      <c r="J204" s="7">
        <f t="shared" si="63"/>
        <v>3</v>
      </c>
      <c r="K204" s="7">
        <f t="shared" si="64"/>
        <v>2012</v>
      </c>
      <c r="L204" s="8"/>
      <c r="M204" s="8"/>
      <c r="N204" s="2"/>
      <c r="AA204" s="2"/>
      <c r="AB204" s="2"/>
      <c r="AC204" s="2"/>
      <c r="AD204" s="2"/>
      <c r="AE204" s="2"/>
      <c r="AF204" s="2"/>
      <c r="AN204" s="5"/>
    </row>
    <row r="205" spans="2:40" outlineLevel="1" x14ac:dyDescent="0.25">
      <c r="B205" s="15">
        <v>41170</v>
      </c>
      <c r="C205" s="121">
        <v>1205.7085170496971</v>
      </c>
      <c r="D205" s="121">
        <v>584.51347941817619</v>
      </c>
      <c r="E205" s="121">
        <v>189.58974938364153</v>
      </c>
      <c r="F205" s="122">
        <f t="shared" si="60"/>
        <v>1979.8117458515148</v>
      </c>
      <c r="G205" s="6">
        <v>202</v>
      </c>
      <c r="H205" s="6">
        <f t="shared" si="61"/>
        <v>29</v>
      </c>
      <c r="I205" s="7">
        <f t="shared" si="62"/>
        <v>9</v>
      </c>
      <c r="J205" s="7">
        <f t="shared" si="63"/>
        <v>3</v>
      </c>
      <c r="K205" s="7">
        <f t="shared" si="64"/>
        <v>2012</v>
      </c>
      <c r="L205" s="8"/>
      <c r="M205" s="8"/>
      <c r="N205" s="2"/>
      <c r="AA205" s="2"/>
      <c r="AB205" s="2"/>
      <c r="AC205" s="2"/>
      <c r="AD205" s="2"/>
      <c r="AE205" s="2"/>
      <c r="AF205" s="2"/>
      <c r="AN205" s="5"/>
    </row>
    <row r="206" spans="2:40" outlineLevel="1" x14ac:dyDescent="0.25">
      <c r="B206" s="15">
        <v>41171</v>
      </c>
      <c r="C206" s="121">
        <v>1200.0175149243325</v>
      </c>
      <c r="D206" s="121">
        <v>723.16035308737128</v>
      </c>
      <c r="E206" s="121">
        <v>189.45017549110028</v>
      </c>
      <c r="F206" s="122">
        <f t="shared" si="60"/>
        <v>2112.6280435028043</v>
      </c>
      <c r="G206" s="6">
        <v>203</v>
      </c>
      <c r="H206" s="6">
        <f t="shared" si="61"/>
        <v>29</v>
      </c>
      <c r="I206" s="7">
        <f t="shared" si="62"/>
        <v>9</v>
      </c>
      <c r="J206" s="7">
        <f t="shared" si="63"/>
        <v>3</v>
      </c>
      <c r="K206" s="7">
        <f t="shared" si="64"/>
        <v>2012</v>
      </c>
      <c r="L206" s="8"/>
      <c r="M206" s="8"/>
      <c r="N206" s="2"/>
      <c r="AA206" s="2"/>
      <c r="AB206" s="2"/>
      <c r="AC206" s="2"/>
      <c r="AD206" s="2"/>
      <c r="AE206" s="2"/>
      <c r="AF206" s="2"/>
      <c r="AN206" s="5"/>
    </row>
    <row r="207" spans="2:40" outlineLevel="1" x14ac:dyDescent="0.25">
      <c r="B207" s="15">
        <v>41172</v>
      </c>
      <c r="C207" s="121">
        <v>1210.4254570240878</v>
      </c>
      <c r="D207" s="121">
        <v>807.2977172932774</v>
      </c>
      <c r="E207" s="121">
        <v>189.45001247786769</v>
      </c>
      <c r="F207" s="122">
        <f t="shared" si="60"/>
        <v>2207.1731867952331</v>
      </c>
      <c r="G207" s="6">
        <v>204</v>
      </c>
      <c r="H207" s="6">
        <f t="shared" si="61"/>
        <v>30</v>
      </c>
      <c r="I207" s="7">
        <f t="shared" si="62"/>
        <v>9</v>
      </c>
      <c r="J207" s="7">
        <f t="shared" si="63"/>
        <v>3</v>
      </c>
      <c r="K207" s="7">
        <f t="shared" si="64"/>
        <v>2012</v>
      </c>
      <c r="L207" s="8"/>
      <c r="M207" s="8"/>
      <c r="N207" s="2"/>
      <c r="AA207" s="2"/>
      <c r="AB207" s="2"/>
      <c r="AC207" s="2"/>
      <c r="AD207" s="2"/>
      <c r="AE207" s="2"/>
      <c r="AF207" s="2"/>
      <c r="AN207" s="5"/>
    </row>
    <row r="208" spans="2:40" outlineLevel="1" x14ac:dyDescent="0.25">
      <c r="B208" s="15">
        <v>41173</v>
      </c>
      <c r="C208" s="121">
        <v>1199.8255889095899</v>
      </c>
      <c r="D208" s="121">
        <v>762.17471649951153</v>
      </c>
      <c r="E208" s="121">
        <v>189.39767646269732</v>
      </c>
      <c r="F208" s="122">
        <f t="shared" si="60"/>
        <v>2151.3979818717989</v>
      </c>
      <c r="G208" s="6">
        <v>205</v>
      </c>
      <c r="H208" s="6">
        <f t="shared" si="61"/>
        <v>30</v>
      </c>
      <c r="I208" s="7">
        <f t="shared" si="62"/>
        <v>9</v>
      </c>
      <c r="J208" s="7">
        <f t="shared" si="63"/>
        <v>3</v>
      </c>
      <c r="K208" s="7">
        <f t="shared" si="64"/>
        <v>2012</v>
      </c>
      <c r="L208" s="8"/>
      <c r="M208" s="8"/>
      <c r="N208" s="2"/>
      <c r="AA208" s="2"/>
      <c r="AB208" s="2"/>
      <c r="AC208" s="2"/>
      <c r="AD208" s="2"/>
      <c r="AE208" s="2"/>
      <c r="AF208" s="2"/>
      <c r="AN208" s="5"/>
    </row>
    <row r="209" spans="2:40" outlineLevel="1" x14ac:dyDescent="0.25">
      <c r="B209" s="15">
        <v>41174</v>
      </c>
      <c r="C209" s="121">
        <v>1206.6555213983968</v>
      </c>
      <c r="D209" s="121">
        <v>828.86160518624968</v>
      </c>
      <c r="E209" s="121">
        <v>189.18727381392247</v>
      </c>
      <c r="F209" s="122">
        <f t="shared" si="60"/>
        <v>2224.7044003985689</v>
      </c>
      <c r="G209" s="6">
        <v>206</v>
      </c>
      <c r="H209" s="6">
        <f t="shared" si="61"/>
        <v>30</v>
      </c>
      <c r="I209" s="7">
        <f t="shared" si="62"/>
        <v>9</v>
      </c>
      <c r="J209" s="7">
        <f t="shared" si="63"/>
        <v>3</v>
      </c>
      <c r="K209" s="7">
        <f t="shared" si="64"/>
        <v>2012</v>
      </c>
      <c r="L209" s="8"/>
      <c r="M209" s="8"/>
      <c r="N209" s="2"/>
      <c r="AA209" s="2"/>
      <c r="AB209" s="2"/>
      <c r="AC209" s="2"/>
      <c r="AD209" s="2"/>
      <c r="AE209" s="2"/>
      <c r="AF209" s="2"/>
      <c r="AN209" s="5"/>
    </row>
    <row r="210" spans="2:40" outlineLevel="1" x14ac:dyDescent="0.25">
      <c r="B210" s="15">
        <v>41175</v>
      </c>
      <c r="C210" s="121">
        <v>1222.3857987034519</v>
      </c>
      <c r="D210" s="121">
        <v>795.23688472760603</v>
      </c>
      <c r="E210" s="121">
        <v>189.46685775033231</v>
      </c>
      <c r="F210" s="122">
        <f t="shared" si="60"/>
        <v>2207.0895411813899</v>
      </c>
      <c r="G210" s="6">
        <v>207</v>
      </c>
      <c r="H210" s="6">
        <f t="shared" si="61"/>
        <v>30</v>
      </c>
      <c r="I210" s="7">
        <f t="shared" si="62"/>
        <v>9</v>
      </c>
      <c r="J210" s="7">
        <f t="shared" si="63"/>
        <v>3</v>
      </c>
      <c r="K210" s="7">
        <f t="shared" si="64"/>
        <v>2012</v>
      </c>
      <c r="L210" s="8"/>
      <c r="M210" s="8"/>
      <c r="N210" s="2"/>
      <c r="AA210" s="2"/>
      <c r="AB210" s="2"/>
      <c r="AC210" s="2"/>
      <c r="AD210" s="2"/>
      <c r="AE210" s="2"/>
      <c r="AF210" s="2"/>
      <c r="AN210" s="5"/>
    </row>
    <row r="211" spans="2:40" outlineLevel="1" x14ac:dyDescent="0.25">
      <c r="B211" s="15">
        <v>41176</v>
      </c>
      <c r="C211" s="121">
        <v>1212.9317933184016</v>
      </c>
      <c r="D211" s="121">
        <v>700.73720682157807</v>
      </c>
      <c r="E211" s="121">
        <v>189.17373307117393</v>
      </c>
      <c r="F211" s="122">
        <f t="shared" si="60"/>
        <v>2102.8427332111537</v>
      </c>
      <c r="G211" s="6">
        <v>208</v>
      </c>
      <c r="H211" s="6">
        <f t="shared" si="61"/>
        <v>30</v>
      </c>
      <c r="I211" s="7">
        <f t="shared" si="62"/>
        <v>9</v>
      </c>
      <c r="J211" s="7">
        <f t="shared" si="63"/>
        <v>3</v>
      </c>
      <c r="K211" s="7">
        <f t="shared" si="64"/>
        <v>2012</v>
      </c>
      <c r="L211" s="8"/>
      <c r="M211" s="8"/>
      <c r="N211" s="2"/>
      <c r="AA211" s="2"/>
      <c r="AB211" s="2"/>
      <c r="AC211" s="2"/>
      <c r="AD211" s="2"/>
      <c r="AE211" s="2"/>
      <c r="AF211" s="2"/>
      <c r="AN211" s="5"/>
    </row>
    <row r="212" spans="2:40" outlineLevel="1" x14ac:dyDescent="0.25">
      <c r="B212" s="15">
        <v>41177</v>
      </c>
      <c r="C212" s="121">
        <v>1204.476452420457</v>
      </c>
      <c r="D212" s="121">
        <v>755.32236598286488</v>
      </c>
      <c r="E212" s="121">
        <v>189.60170717080823</v>
      </c>
      <c r="F212" s="122">
        <f t="shared" si="60"/>
        <v>2149.4005255741304</v>
      </c>
      <c r="G212" s="6">
        <v>209</v>
      </c>
      <c r="H212" s="6">
        <f t="shared" si="61"/>
        <v>30</v>
      </c>
      <c r="I212" s="7">
        <f t="shared" si="62"/>
        <v>9</v>
      </c>
      <c r="J212" s="7">
        <f t="shared" si="63"/>
        <v>3</v>
      </c>
      <c r="K212" s="7">
        <f t="shared" si="64"/>
        <v>2012</v>
      </c>
      <c r="L212" s="8"/>
      <c r="M212" s="8"/>
      <c r="N212" s="2"/>
      <c r="AA212" s="2"/>
      <c r="AB212" s="2"/>
      <c r="AC212" s="2"/>
      <c r="AD212" s="2"/>
      <c r="AE212" s="2"/>
      <c r="AF212" s="2"/>
      <c r="AN212" s="5"/>
    </row>
    <row r="213" spans="2:40" outlineLevel="1" x14ac:dyDescent="0.25">
      <c r="B213" s="15">
        <v>41178</v>
      </c>
      <c r="C213" s="121">
        <v>1212.4010363793157</v>
      </c>
      <c r="D213" s="121">
        <v>931.8875416492192</v>
      </c>
      <c r="E213" s="121">
        <v>189.23000736008692</v>
      </c>
      <c r="F213" s="122">
        <f t="shared" ref="F213:F228" si="65">SUM(C213:E213)</f>
        <v>2333.5185853886219</v>
      </c>
      <c r="G213" s="6">
        <v>210</v>
      </c>
      <c r="H213" s="6">
        <f t="shared" ref="H213:H228" si="66">ROUNDUP(G213/7,0)</f>
        <v>30</v>
      </c>
      <c r="I213" s="7">
        <f t="shared" ref="I213:I228" si="67">MONTH(B213)</f>
        <v>9</v>
      </c>
      <c r="J213" s="7">
        <f t="shared" ref="J213:J228" si="68">ROUNDUP(I213/3,0)</f>
        <v>3</v>
      </c>
      <c r="K213" s="7">
        <f t="shared" ref="K213:K228" si="69">YEAR(B213)</f>
        <v>2012</v>
      </c>
      <c r="L213" s="8"/>
      <c r="M213" s="8"/>
      <c r="N213" s="2"/>
      <c r="AA213" s="2"/>
      <c r="AB213" s="2"/>
      <c r="AC213" s="2"/>
      <c r="AD213" s="2"/>
      <c r="AE213" s="2"/>
      <c r="AF213" s="2"/>
      <c r="AN213" s="5"/>
    </row>
    <row r="214" spans="2:40" outlineLevel="1" x14ac:dyDescent="0.25">
      <c r="B214" s="15">
        <v>41179</v>
      </c>
      <c r="C214" s="121">
        <v>1201.850821394687</v>
      </c>
      <c r="D214" s="121">
        <v>839.66229893115894</v>
      </c>
      <c r="E214" s="121">
        <v>189.18813100311652</v>
      </c>
      <c r="F214" s="122">
        <f t="shared" si="65"/>
        <v>2230.7012513289628</v>
      </c>
      <c r="G214" s="6">
        <v>211</v>
      </c>
      <c r="H214" s="6">
        <f t="shared" si="66"/>
        <v>31</v>
      </c>
      <c r="I214" s="7">
        <f t="shared" si="67"/>
        <v>9</v>
      </c>
      <c r="J214" s="7">
        <f t="shared" si="68"/>
        <v>3</v>
      </c>
      <c r="K214" s="7">
        <f t="shared" si="69"/>
        <v>2012</v>
      </c>
      <c r="L214" s="8"/>
      <c r="M214" s="8"/>
      <c r="N214" s="2"/>
      <c r="AA214" s="2"/>
      <c r="AB214" s="2"/>
      <c r="AC214" s="2"/>
      <c r="AD214" s="2"/>
      <c r="AE214" s="2"/>
      <c r="AF214" s="2"/>
      <c r="AN214" s="5"/>
    </row>
    <row r="215" spans="2:40" outlineLevel="1" x14ac:dyDescent="0.25">
      <c r="B215" s="15">
        <v>41180</v>
      </c>
      <c r="C215" s="121">
        <v>1213.0830727987043</v>
      </c>
      <c r="D215" s="121">
        <v>982.37809610739907</v>
      </c>
      <c r="E215" s="121">
        <v>189.56605589344562</v>
      </c>
      <c r="F215" s="122">
        <f t="shared" si="65"/>
        <v>2385.027224799549</v>
      </c>
      <c r="G215" s="6">
        <v>212</v>
      </c>
      <c r="H215" s="6">
        <f t="shared" si="66"/>
        <v>31</v>
      </c>
      <c r="I215" s="7">
        <f t="shared" si="67"/>
        <v>9</v>
      </c>
      <c r="J215" s="7">
        <f t="shared" si="68"/>
        <v>3</v>
      </c>
      <c r="K215" s="7">
        <f t="shared" si="69"/>
        <v>2012</v>
      </c>
      <c r="L215" s="8"/>
      <c r="M215" s="8"/>
      <c r="N215" s="2"/>
      <c r="AA215" s="2"/>
      <c r="AB215" s="2"/>
      <c r="AC215" s="2"/>
      <c r="AD215" s="2"/>
      <c r="AE215" s="2"/>
      <c r="AF215" s="2"/>
      <c r="AN215" s="5"/>
    </row>
    <row r="216" spans="2:40" outlineLevel="1" x14ac:dyDescent="0.25">
      <c r="B216" s="15">
        <v>41181</v>
      </c>
      <c r="C216" s="121">
        <v>1207.5566345840543</v>
      </c>
      <c r="D216" s="121">
        <v>927.80990084087398</v>
      </c>
      <c r="E216" s="121">
        <v>189.33393336428711</v>
      </c>
      <c r="F216" s="122">
        <f t="shared" si="65"/>
        <v>2324.7004687892154</v>
      </c>
      <c r="G216" s="6">
        <v>213</v>
      </c>
      <c r="H216" s="6">
        <f t="shared" si="66"/>
        <v>31</v>
      </c>
      <c r="I216" s="7">
        <f t="shared" si="67"/>
        <v>9</v>
      </c>
      <c r="J216" s="7">
        <f t="shared" si="68"/>
        <v>3</v>
      </c>
      <c r="K216" s="7">
        <f t="shared" si="69"/>
        <v>2012</v>
      </c>
      <c r="L216" s="8"/>
      <c r="M216" s="8"/>
      <c r="N216" s="2"/>
      <c r="AA216" s="2"/>
      <c r="AB216" s="2"/>
      <c r="AC216" s="2"/>
      <c r="AD216" s="2"/>
      <c r="AE216" s="2"/>
      <c r="AF216" s="2"/>
      <c r="AN216" s="5"/>
    </row>
    <row r="217" spans="2:40" outlineLevel="1" x14ac:dyDescent="0.25">
      <c r="B217" s="15">
        <v>41182</v>
      </c>
      <c r="C217" s="121">
        <v>1211.6889031750593</v>
      </c>
      <c r="D217" s="121">
        <v>808.41330853863246</v>
      </c>
      <c r="E217" s="121">
        <v>189.30838085577011</v>
      </c>
      <c r="F217" s="122">
        <f t="shared" si="65"/>
        <v>2209.4105925694621</v>
      </c>
      <c r="G217" s="6">
        <v>214</v>
      </c>
      <c r="H217" s="6">
        <f t="shared" si="66"/>
        <v>31</v>
      </c>
      <c r="I217" s="7">
        <f t="shared" si="67"/>
        <v>9</v>
      </c>
      <c r="J217" s="7">
        <f t="shared" si="68"/>
        <v>3</v>
      </c>
      <c r="K217" s="7">
        <f t="shared" si="69"/>
        <v>2012</v>
      </c>
      <c r="L217" s="8"/>
      <c r="M217" s="8"/>
      <c r="N217" s="2"/>
      <c r="AA217" s="2"/>
      <c r="AB217" s="2"/>
      <c r="AC217" s="2"/>
      <c r="AD217" s="2"/>
      <c r="AE217" s="2"/>
      <c r="AF217" s="2"/>
      <c r="AN217" s="5"/>
    </row>
    <row r="218" spans="2:40" outlineLevel="1" x14ac:dyDescent="0.25">
      <c r="B218" s="15">
        <v>41183</v>
      </c>
      <c r="C218" s="121">
        <v>1210.8334797421876</v>
      </c>
      <c r="D218" s="121">
        <v>996.82353071425223</v>
      </c>
      <c r="E218" s="121">
        <v>189.38834161363766</v>
      </c>
      <c r="F218" s="122">
        <f t="shared" si="65"/>
        <v>2397.0453520700776</v>
      </c>
      <c r="G218" s="6">
        <v>215</v>
      </c>
      <c r="H218" s="6">
        <f t="shared" si="66"/>
        <v>31</v>
      </c>
      <c r="I218" s="7">
        <f t="shared" si="67"/>
        <v>10</v>
      </c>
      <c r="J218" s="7">
        <f t="shared" si="68"/>
        <v>4</v>
      </c>
      <c r="K218" s="7">
        <f t="shared" si="69"/>
        <v>2012</v>
      </c>
      <c r="L218" s="8"/>
      <c r="M218" s="8"/>
      <c r="N218" s="2"/>
      <c r="AA218" s="2"/>
      <c r="AB218" s="2"/>
      <c r="AC218" s="2"/>
      <c r="AD218" s="2"/>
      <c r="AE218" s="2"/>
      <c r="AF218" s="2"/>
      <c r="AN218" s="5"/>
    </row>
    <row r="219" spans="2:40" outlineLevel="1" x14ac:dyDescent="0.25">
      <c r="B219" s="15">
        <v>41184</v>
      </c>
      <c r="C219" s="121">
        <v>1214.992846252997</v>
      </c>
      <c r="D219" s="121">
        <v>738.49006898236871</v>
      </c>
      <c r="E219" s="121">
        <v>189.25703046062551</v>
      </c>
      <c r="F219" s="122">
        <f t="shared" si="65"/>
        <v>2142.7399456959911</v>
      </c>
      <c r="G219" s="6">
        <v>216</v>
      </c>
      <c r="H219" s="6">
        <f t="shared" si="66"/>
        <v>31</v>
      </c>
      <c r="I219" s="7">
        <f t="shared" si="67"/>
        <v>10</v>
      </c>
      <c r="J219" s="7">
        <f t="shared" si="68"/>
        <v>4</v>
      </c>
      <c r="K219" s="7">
        <f t="shared" si="69"/>
        <v>2012</v>
      </c>
      <c r="L219" s="8"/>
      <c r="M219" s="8"/>
      <c r="N219" s="2"/>
      <c r="AA219" s="2"/>
      <c r="AB219" s="2"/>
      <c r="AC219" s="2"/>
      <c r="AD219" s="2"/>
      <c r="AE219" s="2"/>
      <c r="AF219" s="2"/>
      <c r="AN219" s="5"/>
    </row>
    <row r="220" spans="2:40" outlineLevel="1" x14ac:dyDescent="0.25">
      <c r="B220" s="15">
        <v>41185</v>
      </c>
      <c r="C220" s="121">
        <v>1224.5787453659254</v>
      </c>
      <c r="D220" s="121">
        <v>973.28269054772704</v>
      </c>
      <c r="E220" s="121">
        <v>189.50078432681806</v>
      </c>
      <c r="F220" s="122">
        <f t="shared" si="65"/>
        <v>2387.3622202404708</v>
      </c>
      <c r="G220" s="6">
        <v>217</v>
      </c>
      <c r="H220" s="6">
        <f t="shared" si="66"/>
        <v>31</v>
      </c>
      <c r="I220" s="7">
        <f t="shared" si="67"/>
        <v>10</v>
      </c>
      <c r="J220" s="7">
        <f t="shared" si="68"/>
        <v>4</v>
      </c>
      <c r="K220" s="7">
        <f t="shared" si="69"/>
        <v>2012</v>
      </c>
      <c r="L220" s="8"/>
      <c r="M220" s="8"/>
      <c r="N220" s="2"/>
      <c r="AA220" s="2"/>
      <c r="AB220" s="2"/>
      <c r="AC220" s="2"/>
      <c r="AD220" s="2"/>
      <c r="AE220" s="2"/>
      <c r="AF220" s="2"/>
      <c r="AN220" s="5"/>
    </row>
    <row r="221" spans="2:40" outlineLevel="1" x14ac:dyDescent="0.25">
      <c r="B221" s="15">
        <v>41186</v>
      </c>
      <c r="C221" s="121">
        <v>1227.3959223519182</v>
      </c>
      <c r="D221" s="121">
        <v>772.25821964036186</v>
      </c>
      <c r="E221" s="121">
        <v>189.42130046615694</v>
      </c>
      <c r="F221" s="122">
        <f t="shared" si="65"/>
        <v>2189.075442458437</v>
      </c>
      <c r="G221" s="6">
        <v>218</v>
      </c>
      <c r="H221" s="6">
        <f t="shared" si="66"/>
        <v>32</v>
      </c>
      <c r="I221" s="7">
        <f t="shared" si="67"/>
        <v>10</v>
      </c>
      <c r="J221" s="7">
        <f t="shared" si="68"/>
        <v>4</v>
      </c>
      <c r="K221" s="7">
        <f t="shared" si="69"/>
        <v>2012</v>
      </c>
      <c r="L221" s="8"/>
      <c r="M221" s="8"/>
      <c r="N221" s="2"/>
      <c r="AA221" s="2"/>
      <c r="AB221" s="2"/>
      <c r="AC221" s="2"/>
      <c r="AD221" s="2"/>
      <c r="AE221" s="2"/>
      <c r="AF221" s="2"/>
      <c r="AN221" s="5"/>
    </row>
    <row r="222" spans="2:40" outlineLevel="1" x14ac:dyDescent="0.25">
      <c r="B222" s="15">
        <v>41187</v>
      </c>
      <c r="C222" s="121">
        <v>1210.6821797915759</v>
      </c>
      <c r="D222" s="121">
        <v>1023.0097119841776</v>
      </c>
      <c r="E222" s="121">
        <v>189.38628819476853</v>
      </c>
      <c r="F222" s="122">
        <f t="shared" si="65"/>
        <v>2423.0781799705219</v>
      </c>
      <c r="G222" s="6">
        <v>219</v>
      </c>
      <c r="H222" s="6">
        <f t="shared" si="66"/>
        <v>32</v>
      </c>
      <c r="I222" s="7">
        <f t="shared" si="67"/>
        <v>10</v>
      </c>
      <c r="J222" s="7">
        <f t="shared" si="68"/>
        <v>4</v>
      </c>
      <c r="K222" s="7">
        <f t="shared" si="69"/>
        <v>2012</v>
      </c>
      <c r="L222" s="8"/>
      <c r="M222" s="8"/>
      <c r="N222" s="2"/>
      <c r="AA222" s="2"/>
      <c r="AB222" s="2"/>
      <c r="AC222" s="2"/>
      <c r="AD222" s="2"/>
      <c r="AE222" s="2"/>
      <c r="AF222" s="2"/>
      <c r="AN222" s="5"/>
    </row>
    <row r="223" spans="2:40" outlineLevel="1" x14ac:dyDescent="0.25">
      <c r="B223" s="15">
        <v>41188</v>
      </c>
      <c r="C223" s="121">
        <v>1194.9674832198243</v>
      </c>
      <c r="D223" s="121">
        <v>833.75749979519458</v>
      </c>
      <c r="E223" s="121">
        <v>189.25480311789707</v>
      </c>
      <c r="F223" s="122">
        <f t="shared" si="65"/>
        <v>2217.9797861329162</v>
      </c>
      <c r="G223" s="6">
        <v>220</v>
      </c>
      <c r="H223" s="6">
        <f t="shared" si="66"/>
        <v>32</v>
      </c>
      <c r="I223" s="7">
        <f t="shared" si="67"/>
        <v>10</v>
      </c>
      <c r="J223" s="7">
        <f t="shared" si="68"/>
        <v>4</v>
      </c>
      <c r="K223" s="7">
        <f t="shared" si="69"/>
        <v>2012</v>
      </c>
      <c r="L223" s="8"/>
      <c r="M223" s="8"/>
      <c r="N223" s="2"/>
      <c r="AA223" s="2"/>
      <c r="AB223" s="2"/>
      <c r="AC223" s="2"/>
      <c r="AD223" s="2"/>
      <c r="AE223" s="2"/>
      <c r="AF223" s="2"/>
      <c r="AN223" s="5"/>
    </row>
    <row r="224" spans="2:40" outlineLevel="1" x14ac:dyDescent="0.25">
      <c r="B224" s="15">
        <v>41189</v>
      </c>
      <c r="C224" s="121">
        <v>1196.8006852760843</v>
      </c>
      <c r="D224" s="121">
        <v>814.33657275389874</v>
      </c>
      <c r="E224" s="121">
        <v>189.35405932643377</v>
      </c>
      <c r="F224" s="122">
        <f t="shared" si="65"/>
        <v>2200.4913173564169</v>
      </c>
      <c r="G224" s="6">
        <v>221</v>
      </c>
      <c r="H224" s="6">
        <f t="shared" si="66"/>
        <v>32</v>
      </c>
      <c r="I224" s="7">
        <f t="shared" si="67"/>
        <v>10</v>
      </c>
      <c r="J224" s="7">
        <f t="shared" si="68"/>
        <v>4</v>
      </c>
      <c r="K224" s="7">
        <f t="shared" si="69"/>
        <v>2012</v>
      </c>
      <c r="L224" s="8"/>
      <c r="M224" s="8"/>
      <c r="N224" s="2"/>
      <c r="AA224" s="2"/>
      <c r="AB224" s="2"/>
      <c r="AC224" s="2"/>
      <c r="AD224" s="2"/>
      <c r="AE224" s="2"/>
      <c r="AF224" s="2"/>
      <c r="AN224" s="5"/>
    </row>
    <row r="225" spans="2:40" outlineLevel="1" x14ac:dyDescent="0.25">
      <c r="B225" s="15">
        <v>41190</v>
      </c>
      <c r="C225" s="121">
        <v>1189.5337936862513</v>
      </c>
      <c r="D225" s="121">
        <v>905.71850468645857</v>
      </c>
      <c r="E225" s="121">
        <v>189.27077716492323</v>
      </c>
      <c r="F225" s="122">
        <f t="shared" si="65"/>
        <v>2284.5230755376333</v>
      </c>
      <c r="G225" s="6">
        <v>222</v>
      </c>
      <c r="H225" s="6">
        <f t="shared" si="66"/>
        <v>32</v>
      </c>
      <c r="I225" s="7">
        <f t="shared" si="67"/>
        <v>10</v>
      </c>
      <c r="J225" s="7">
        <f t="shared" si="68"/>
        <v>4</v>
      </c>
      <c r="K225" s="7">
        <f t="shared" si="69"/>
        <v>2012</v>
      </c>
      <c r="L225" s="8"/>
      <c r="M225" s="8"/>
      <c r="N225" s="2"/>
      <c r="AA225" s="2"/>
      <c r="AB225" s="2"/>
      <c r="AC225" s="2"/>
      <c r="AD225" s="2"/>
      <c r="AE225" s="2"/>
      <c r="AF225" s="2"/>
      <c r="AN225" s="5"/>
    </row>
    <row r="226" spans="2:40" outlineLevel="1" x14ac:dyDescent="0.25">
      <c r="B226" s="15">
        <v>41191</v>
      </c>
      <c r="C226" s="121">
        <v>1185.201658996285</v>
      </c>
      <c r="D226" s="121">
        <v>1019.129469820421</v>
      </c>
      <c r="E226" s="121">
        <v>188.99856785432465</v>
      </c>
      <c r="F226" s="122">
        <f t="shared" si="65"/>
        <v>2393.3296966710309</v>
      </c>
      <c r="G226" s="6">
        <v>223</v>
      </c>
      <c r="H226" s="6">
        <f t="shared" si="66"/>
        <v>32</v>
      </c>
      <c r="I226" s="7">
        <f t="shared" si="67"/>
        <v>10</v>
      </c>
      <c r="J226" s="7">
        <f t="shared" si="68"/>
        <v>4</v>
      </c>
      <c r="K226" s="7">
        <f t="shared" si="69"/>
        <v>2012</v>
      </c>
      <c r="L226" s="8"/>
      <c r="M226" s="8"/>
      <c r="N226" s="2"/>
      <c r="AA226" s="2"/>
      <c r="AB226" s="2"/>
      <c r="AC226" s="2"/>
      <c r="AD226" s="2"/>
      <c r="AE226" s="2"/>
      <c r="AF226" s="2"/>
      <c r="AN226" s="5"/>
    </row>
    <row r="227" spans="2:40" outlineLevel="1" x14ac:dyDescent="0.25">
      <c r="B227" s="15">
        <v>41192</v>
      </c>
      <c r="C227" s="121">
        <v>1201.7993935354252</v>
      </c>
      <c r="D227" s="121">
        <v>727.16901427684286</v>
      </c>
      <c r="E227" s="121">
        <v>189.19661493238894</v>
      </c>
      <c r="F227" s="122">
        <f t="shared" si="65"/>
        <v>2118.1650227446571</v>
      </c>
      <c r="G227" s="6">
        <v>224</v>
      </c>
      <c r="H227" s="6">
        <f t="shared" si="66"/>
        <v>32</v>
      </c>
      <c r="I227" s="7">
        <f t="shared" si="67"/>
        <v>10</v>
      </c>
      <c r="J227" s="7">
        <f t="shared" si="68"/>
        <v>4</v>
      </c>
      <c r="K227" s="7">
        <f t="shared" si="69"/>
        <v>2012</v>
      </c>
      <c r="L227" s="8"/>
      <c r="M227" s="8"/>
      <c r="N227" s="2"/>
      <c r="AA227" s="2"/>
      <c r="AB227" s="2"/>
      <c r="AC227" s="2"/>
      <c r="AD227" s="2"/>
      <c r="AE227" s="2"/>
      <c r="AF227" s="2"/>
      <c r="AN227" s="5"/>
    </row>
    <row r="228" spans="2:40" outlineLevel="1" x14ac:dyDescent="0.25">
      <c r="B228" s="15">
        <v>41193</v>
      </c>
      <c r="C228" s="121">
        <v>1216.7309460073752</v>
      </c>
      <c r="D228" s="121">
        <v>864.95814690625457</v>
      </c>
      <c r="E228" s="121">
        <v>189.09420365768614</v>
      </c>
      <c r="F228" s="122">
        <f t="shared" si="65"/>
        <v>2270.783296571316</v>
      </c>
      <c r="G228" s="6">
        <v>225</v>
      </c>
      <c r="H228" s="6">
        <f t="shared" si="66"/>
        <v>33</v>
      </c>
      <c r="I228" s="7">
        <f t="shared" si="67"/>
        <v>10</v>
      </c>
      <c r="J228" s="7">
        <f t="shared" si="68"/>
        <v>4</v>
      </c>
      <c r="K228" s="7">
        <f t="shared" si="69"/>
        <v>2012</v>
      </c>
      <c r="L228" s="8"/>
      <c r="M228" s="8"/>
      <c r="N228" s="2"/>
      <c r="AA228" s="2"/>
      <c r="AB228" s="2"/>
      <c r="AC228" s="2"/>
      <c r="AD228" s="2"/>
      <c r="AE228" s="2"/>
      <c r="AF228" s="2"/>
      <c r="AN228" s="5"/>
    </row>
    <row r="229" spans="2:40" outlineLevel="1" x14ac:dyDescent="0.25">
      <c r="B229" s="15">
        <v>41194</v>
      </c>
      <c r="C229" s="121">
        <v>1202.2182172877322</v>
      </c>
      <c r="D229" s="121">
        <v>858.16903652934752</v>
      </c>
      <c r="E229" s="121">
        <v>189.18001695668175</v>
      </c>
      <c r="F229" s="122">
        <f t="shared" ref="F229:F244" si="70">SUM(C229:E229)</f>
        <v>2249.5672707737617</v>
      </c>
      <c r="G229" s="6">
        <v>226</v>
      </c>
      <c r="H229" s="6">
        <f t="shared" ref="H229:H244" si="71">ROUNDUP(G229/7,0)</f>
        <v>33</v>
      </c>
      <c r="I229" s="7">
        <f t="shared" ref="I229:I244" si="72">MONTH(B229)</f>
        <v>10</v>
      </c>
      <c r="J229" s="7">
        <f t="shared" ref="J229:J244" si="73">ROUNDUP(I229/3,0)</f>
        <v>4</v>
      </c>
      <c r="K229" s="7">
        <f t="shared" ref="K229:K244" si="74">YEAR(B229)</f>
        <v>2012</v>
      </c>
      <c r="L229" s="8"/>
      <c r="M229" s="8"/>
      <c r="N229" s="2"/>
      <c r="AA229" s="2"/>
      <c r="AB229" s="2"/>
      <c r="AC229" s="2"/>
      <c r="AD229" s="2"/>
      <c r="AE229" s="2"/>
      <c r="AF229" s="2"/>
      <c r="AN229" s="5"/>
    </row>
    <row r="230" spans="2:40" outlineLevel="1" x14ac:dyDescent="0.25">
      <c r="B230" s="15">
        <v>41195</v>
      </c>
      <c r="C230" s="121">
        <v>1212.9646702810203</v>
      </c>
      <c r="D230" s="121">
        <v>808.14618926194612</v>
      </c>
      <c r="E230" s="121">
        <v>188.72233550985206</v>
      </c>
      <c r="F230" s="122">
        <f t="shared" si="70"/>
        <v>2209.8331950528186</v>
      </c>
      <c r="G230" s="6">
        <v>227</v>
      </c>
      <c r="H230" s="6">
        <f t="shared" si="71"/>
        <v>33</v>
      </c>
      <c r="I230" s="7">
        <f t="shared" si="72"/>
        <v>10</v>
      </c>
      <c r="J230" s="7">
        <f t="shared" si="73"/>
        <v>4</v>
      </c>
      <c r="K230" s="7">
        <f t="shared" si="74"/>
        <v>2012</v>
      </c>
      <c r="L230" s="8"/>
      <c r="M230" s="8"/>
      <c r="N230" s="2"/>
      <c r="AA230" s="2"/>
      <c r="AB230" s="2"/>
      <c r="AC230" s="2"/>
      <c r="AD230" s="2"/>
      <c r="AE230" s="2"/>
      <c r="AF230" s="2"/>
      <c r="AN230" s="5"/>
    </row>
    <row r="231" spans="2:40" outlineLevel="1" x14ac:dyDescent="0.25">
      <c r="B231" s="15">
        <v>41196</v>
      </c>
      <c r="C231" s="121">
        <v>1195.8450795401998</v>
      </c>
      <c r="D231" s="121">
        <v>909.98474510156757</v>
      </c>
      <c r="E231" s="121">
        <v>188.68093493693044</v>
      </c>
      <c r="F231" s="122">
        <f t="shared" si="70"/>
        <v>2294.5107595786976</v>
      </c>
      <c r="G231" s="6">
        <v>228</v>
      </c>
      <c r="H231" s="6">
        <f t="shared" si="71"/>
        <v>33</v>
      </c>
      <c r="I231" s="7">
        <f t="shared" si="72"/>
        <v>10</v>
      </c>
      <c r="J231" s="7">
        <f t="shared" si="73"/>
        <v>4</v>
      </c>
      <c r="K231" s="7">
        <f t="shared" si="74"/>
        <v>2012</v>
      </c>
      <c r="L231" s="8"/>
      <c r="M231" s="8"/>
      <c r="N231" s="2"/>
      <c r="AA231" s="2"/>
      <c r="AB231" s="2"/>
      <c r="AC231" s="2"/>
      <c r="AD231" s="2"/>
      <c r="AE231" s="2"/>
      <c r="AF231" s="2"/>
      <c r="AN231" s="5"/>
    </row>
    <row r="232" spans="2:40" outlineLevel="1" x14ac:dyDescent="0.25">
      <c r="B232" s="15">
        <v>41197</v>
      </c>
      <c r="C232" s="121">
        <v>1201.3112790992625</v>
      </c>
      <c r="D232" s="121">
        <v>888.69536880380451</v>
      </c>
      <c r="E232" s="121">
        <v>188.80202388520334</v>
      </c>
      <c r="F232" s="122">
        <f t="shared" si="70"/>
        <v>2278.8086717882702</v>
      </c>
      <c r="G232" s="6">
        <v>229</v>
      </c>
      <c r="H232" s="6">
        <f t="shared" si="71"/>
        <v>33</v>
      </c>
      <c r="I232" s="7">
        <f t="shared" si="72"/>
        <v>10</v>
      </c>
      <c r="J232" s="7">
        <f t="shared" si="73"/>
        <v>4</v>
      </c>
      <c r="K232" s="7">
        <f t="shared" si="74"/>
        <v>2012</v>
      </c>
      <c r="L232" s="8"/>
      <c r="M232" s="8"/>
      <c r="N232" s="2"/>
      <c r="AA232" s="2"/>
      <c r="AB232" s="2"/>
      <c r="AC232" s="2"/>
      <c r="AD232" s="2"/>
      <c r="AE232" s="2"/>
      <c r="AF232" s="2"/>
      <c r="AN232" s="5"/>
    </row>
    <row r="233" spans="2:40" outlineLevel="1" x14ac:dyDescent="0.25">
      <c r="B233" s="15">
        <v>41198</v>
      </c>
      <c r="C233" s="121">
        <v>1222.1789898391189</v>
      </c>
      <c r="D233" s="121">
        <v>783.48574907978673</v>
      </c>
      <c r="E233" s="121">
        <v>188.64252621054962</v>
      </c>
      <c r="F233" s="122">
        <f t="shared" si="70"/>
        <v>2194.3072651294551</v>
      </c>
      <c r="G233" s="6">
        <v>230</v>
      </c>
      <c r="H233" s="6">
        <f t="shared" si="71"/>
        <v>33</v>
      </c>
      <c r="I233" s="7">
        <f t="shared" si="72"/>
        <v>10</v>
      </c>
      <c r="J233" s="7">
        <f t="shared" si="73"/>
        <v>4</v>
      </c>
      <c r="K233" s="7">
        <f t="shared" si="74"/>
        <v>2012</v>
      </c>
      <c r="L233" s="8"/>
      <c r="M233" s="8"/>
      <c r="N233" s="2"/>
      <c r="AA233" s="2"/>
      <c r="AB233" s="2"/>
      <c r="AC233" s="2"/>
      <c r="AD233" s="2"/>
      <c r="AE233" s="2"/>
      <c r="AF233" s="2"/>
      <c r="AN233" s="5"/>
    </row>
    <row r="234" spans="2:40" outlineLevel="1" x14ac:dyDescent="0.25">
      <c r="B234" s="15">
        <v>41199</v>
      </c>
      <c r="C234" s="121">
        <v>1220.0391751897828</v>
      </c>
      <c r="D234" s="121">
        <v>754.12214596816409</v>
      </c>
      <c r="E234" s="121">
        <v>188.7232147488744</v>
      </c>
      <c r="F234" s="122">
        <f t="shared" si="70"/>
        <v>2162.8845359068214</v>
      </c>
      <c r="G234" s="6">
        <v>231</v>
      </c>
      <c r="H234" s="6">
        <f t="shared" si="71"/>
        <v>33</v>
      </c>
      <c r="I234" s="7">
        <f t="shared" si="72"/>
        <v>10</v>
      </c>
      <c r="J234" s="7">
        <f t="shared" si="73"/>
        <v>4</v>
      </c>
      <c r="K234" s="7">
        <f t="shared" si="74"/>
        <v>2012</v>
      </c>
      <c r="L234" s="8"/>
      <c r="M234" s="8"/>
      <c r="N234" s="2"/>
      <c r="AA234" s="2"/>
      <c r="AB234" s="2"/>
      <c r="AC234" s="2"/>
      <c r="AD234" s="2"/>
      <c r="AE234" s="2"/>
      <c r="AF234" s="2"/>
      <c r="AN234" s="5"/>
    </row>
    <row r="235" spans="2:40" outlineLevel="1" x14ac:dyDescent="0.25">
      <c r="B235" s="15">
        <v>41200</v>
      </c>
      <c r="C235" s="121">
        <v>1215.3605518288891</v>
      </c>
      <c r="D235" s="121">
        <v>884.25961816708991</v>
      </c>
      <c r="E235" s="121">
        <v>188.81006581360955</v>
      </c>
      <c r="F235" s="122">
        <f t="shared" si="70"/>
        <v>2288.4302358095888</v>
      </c>
      <c r="G235" s="6">
        <v>232</v>
      </c>
      <c r="H235" s="6">
        <f t="shared" si="71"/>
        <v>34</v>
      </c>
      <c r="I235" s="7">
        <f t="shared" si="72"/>
        <v>10</v>
      </c>
      <c r="J235" s="7">
        <f t="shared" si="73"/>
        <v>4</v>
      </c>
      <c r="K235" s="7">
        <f t="shared" si="74"/>
        <v>2012</v>
      </c>
      <c r="L235" s="8"/>
      <c r="M235" s="8"/>
      <c r="N235" s="2"/>
      <c r="AA235" s="2"/>
      <c r="AB235" s="2"/>
      <c r="AC235" s="2"/>
      <c r="AD235" s="2"/>
      <c r="AE235" s="2"/>
      <c r="AF235" s="2"/>
      <c r="AN235" s="5"/>
    </row>
    <row r="236" spans="2:40" outlineLevel="1" x14ac:dyDescent="0.25">
      <c r="B236" s="15">
        <v>41201</v>
      </c>
      <c r="C236" s="121">
        <v>1222.5035760277024</v>
      </c>
      <c r="D236" s="121">
        <v>762.62885714481513</v>
      </c>
      <c r="E236" s="121">
        <v>188.69957506988698</v>
      </c>
      <c r="F236" s="122">
        <f t="shared" si="70"/>
        <v>2173.8320082424043</v>
      </c>
      <c r="G236" s="6">
        <v>233</v>
      </c>
      <c r="H236" s="6">
        <f t="shared" si="71"/>
        <v>34</v>
      </c>
      <c r="I236" s="7">
        <f t="shared" si="72"/>
        <v>10</v>
      </c>
      <c r="J236" s="7">
        <f t="shared" si="73"/>
        <v>4</v>
      </c>
      <c r="K236" s="7">
        <f t="shared" si="74"/>
        <v>2012</v>
      </c>
      <c r="L236" s="8"/>
      <c r="M236" s="8"/>
      <c r="N236" s="2"/>
      <c r="AA236" s="2"/>
      <c r="AB236" s="2"/>
      <c r="AC236" s="2"/>
      <c r="AD236" s="2"/>
      <c r="AE236" s="2"/>
      <c r="AF236" s="2"/>
      <c r="AN236" s="5"/>
    </row>
    <row r="237" spans="2:40" outlineLevel="1" x14ac:dyDescent="0.25">
      <c r="B237" s="15">
        <v>41202</v>
      </c>
      <c r="C237" s="121">
        <v>1194.2037511685878</v>
      </c>
      <c r="D237" s="121">
        <v>939.0610422469548</v>
      </c>
      <c r="E237" s="121">
        <v>188.26243226023504</v>
      </c>
      <c r="F237" s="122">
        <f t="shared" si="70"/>
        <v>2321.5272256757776</v>
      </c>
      <c r="G237" s="6">
        <v>234</v>
      </c>
      <c r="H237" s="6">
        <f t="shared" si="71"/>
        <v>34</v>
      </c>
      <c r="I237" s="7">
        <f t="shared" si="72"/>
        <v>10</v>
      </c>
      <c r="J237" s="7">
        <f t="shared" si="73"/>
        <v>4</v>
      </c>
      <c r="K237" s="7">
        <f t="shared" si="74"/>
        <v>2012</v>
      </c>
      <c r="L237" s="8"/>
      <c r="M237" s="8"/>
      <c r="N237" s="2"/>
      <c r="AA237" s="2"/>
      <c r="AB237" s="2"/>
      <c r="AC237" s="2"/>
      <c r="AD237" s="2"/>
      <c r="AE237" s="2"/>
      <c r="AF237" s="2"/>
      <c r="AN237" s="5"/>
    </row>
    <row r="238" spans="2:40" outlineLevel="1" x14ac:dyDescent="0.25">
      <c r="B238" s="15">
        <v>41203</v>
      </c>
      <c r="C238" s="121">
        <v>1187.4013381749387</v>
      </c>
      <c r="D238" s="121">
        <v>826.4566007665876</v>
      </c>
      <c r="E238" s="121">
        <v>188.7898491256974</v>
      </c>
      <c r="F238" s="122">
        <f t="shared" si="70"/>
        <v>2202.6477880672237</v>
      </c>
      <c r="G238" s="6">
        <v>235</v>
      </c>
      <c r="H238" s="6">
        <f t="shared" si="71"/>
        <v>34</v>
      </c>
      <c r="I238" s="7">
        <f t="shared" si="72"/>
        <v>10</v>
      </c>
      <c r="J238" s="7">
        <f t="shared" si="73"/>
        <v>4</v>
      </c>
      <c r="K238" s="7">
        <f t="shared" si="74"/>
        <v>2012</v>
      </c>
      <c r="L238" s="8"/>
      <c r="M238" s="8"/>
      <c r="N238" s="2"/>
      <c r="AA238" s="2"/>
      <c r="AB238" s="2"/>
      <c r="AC238" s="2"/>
      <c r="AD238" s="2"/>
      <c r="AE238" s="2"/>
      <c r="AF238" s="2"/>
      <c r="AN238" s="5"/>
    </row>
    <row r="239" spans="2:40" outlineLevel="1" x14ac:dyDescent="0.25">
      <c r="B239" s="15">
        <v>41204</v>
      </c>
      <c r="C239" s="121">
        <v>1180.1939237921167</v>
      </c>
      <c r="D239" s="121">
        <v>976.22364412023364</v>
      </c>
      <c r="E239" s="121">
        <v>188.29416172089637</v>
      </c>
      <c r="F239" s="122">
        <f t="shared" si="70"/>
        <v>2344.7117296332467</v>
      </c>
      <c r="G239" s="6">
        <v>236</v>
      </c>
      <c r="H239" s="6">
        <f t="shared" si="71"/>
        <v>34</v>
      </c>
      <c r="I239" s="7">
        <f t="shared" si="72"/>
        <v>10</v>
      </c>
      <c r="J239" s="7">
        <f t="shared" si="73"/>
        <v>4</v>
      </c>
      <c r="K239" s="7">
        <f t="shared" si="74"/>
        <v>2012</v>
      </c>
      <c r="L239" s="8"/>
      <c r="M239" s="8"/>
      <c r="N239" s="2"/>
      <c r="AA239" s="2"/>
      <c r="AB239" s="2"/>
      <c r="AC239" s="2"/>
      <c r="AD239" s="2"/>
      <c r="AE239" s="2"/>
      <c r="AF239" s="2"/>
      <c r="AN239" s="5"/>
    </row>
    <row r="240" spans="2:40" outlineLevel="1" x14ac:dyDescent="0.25">
      <c r="B240" s="15">
        <v>41205</v>
      </c>
      <c r="C240" s="121">
        <v>1209.4804715699306</v>
      </c>
      <c r="D240" s="121">
        <v>1010.7238780917339</v>
      </c>
      <c r="E240" s="121">
        <v>188.41957275101277</v>
      </c>
      <c r="F240" s="122">
        <f t="shared" si="70"/>
        <v>2408.6239224126771</v>
      </c>
      <c r="G240" s="6">
        <v>237</v>
      </c>
      <c r="H240" s="6">
        <f t="shared" si="71"/>
        <v>34</v>
      </c>
      <c r="I240" s="7">
        <f t="shared" si="72"/>
        <v>10</v>
      </c>
      <c r="J240" s="7">
        <f t="shared" si="73"/>
        <v>4</v>
      </c>
      <c r="K240" s="7">
        <f t="shared" si="74"/>
        <v>2012</v>
      </c>
      <c r="L240" s="8"/>
      <c r="M240" s="8"/>
      <c r="N240" s="2"/>
      <c r="AA240" s="2"/>
      <c r="AB240" s="2"/>
      <c r="AC240" s="2"/>
      <c r="AD240" s="2"/>
      <c r="AE240" s="2"/>
      <c r="AF240" s="2"/>
      <c r="AN240" s="5"/>
    </row>
    <row r="241" spans="2:40" outlineLevel="1" x14ac:dyDescent="0.25">
      <c r="B241" s="15">
        <v>41206</v>
      </c>
      <c r="C241" s="121">
        <v>1213.0247035828002</v>
      </c>
      <c r="D241" s="121">
        <v>866.89845817524531</v>
      </c>
      <c r="E241" s="121">
        <v>188.45791614050398</v>
      </c>
      <c r="F241" s="122">
        <f t="shared" si="70"/>
        <v>2268.3810778985494</v>
      </c>
      <c r="G241" s="6">
        <v>238</v>
      </c>
      <c r="H241" s="6">
        <f t="shared" si="71"/>
        <v>34</v>
      </c>
      <c r="I241" s="7">
        <f t="shared" si="72"/>
        <v>10</v>
      </c>
      <c r="J241" s="7">
        <f t="shared" si="73"/>
        <v>4</v>
      </c>
      <c r="K241" s="7">
        <f t="shared" si="74"/>
        <v>2012</v>
      </c>
      <c r="L241" s="8"/>
      <c r="M241" s="8"/>
      <c r="N241" s="2"/>
      <c r="AA241" s="2"/>
      <c r="AB241" s="2"/>
      <c r="AC241" s="2"/>
      <c r="AD241" s="2"/>
      <c r="AE241" s="2"/>
      <c r="AF241" s="2"/>
      <c r="AN241" s="5"/>
    </row>
    <row r="242" spans="2:40" outlineLevel="1" x14ac:dyDescent="0.25">
      <c r="B242" s="15">
        <v>41207</v>
      </c>
      <c r="C242" s="121">
        <v>1217.1138176159534</v>
      </c>
      <c r="D242" s="121">
        <v>935.54350408629875</v>
      </c>
      <c r="E242" s="121">
        <v>188.78758905626515</v>
      </c>
      <c r="F242" s="122">
        <f t="shared" si="70"/>
        <v>2341.4449107585174</v>
      </c>
      <c r="G242" s="6">
        <v>239</v>
      </c>
      <c r="H242" s="6">
        <f t="shared" si="71"/>
        <v>35</v>
      </c>
      <c r="I242" s="7">
        <f t="shared" si="72"/>
        <v>10</v>
      </c>
      <c r="J242" s="7">
        <f t="shared" si="73"/>
        <v>4</v>
      </c>
      <c r="K242" s="7">
        <f t="shared" si="74"/>
        <v>2012</v>
      </c>
      <c r="L242" s="8"/>
      <c r="M242" s="8"/>
      <c r="N242" s="2"/>
      <c r="AA242" s="2"/>
      <c r="AB242" s="2"/>
      <c r="AC242" s="2"/>
      <c r="AD242" s="2"/>
      <c r="AE242" s="2"/>
      <c r="AF242" s="2"/>
      <c r="AN242" s="5"/>
    </row>
    <row r="243" spans="2:40" outlineLevel="1" x14ac:dyDescent="0.25">
      <c r="B243" s="15">
        <v>41208</v>
      </c>
      <c r="C243" s="121">
        <v>1230.2659272187909</v>
      </c>
      <c r="D243" s="121">
        <v>929.41265847374052</v>
      </c>
      <c r="E243" s="121">
        <v>188.57915903883352</v>
      </c>
      <c r="F243" s="122">
        <f t="shared" si="70"/>
        <v>2348.2577447313652</v>
      </c>
      <c r="G243" s="6">
        <v>240</v>
      </c>
      <c r="H243" s="6">
        <f t="shared" si="71"/>
        <v>35</v>
      </c>
      <c r="I243" s="7">
        <f t="shared" si="72"/>
        <v>10</v>
      </c>
      <c r="J243" s="7">
        <f t="shared" si="73"/>
        <v>4</v>
      </c>
      <c r="K243" s="7">
        <f t="shared" si="74"/>
        <v>2012</v>
      </c>
      <c r="L243" s="8"/>
      <c r="M243" s="8"/>
      <c r="N243" s="2"/>
      <c r="AA243" s="2"/>
      <c r="AB243" s="2"/>
      <c r="AC243" s="2"/>
      <c r="AD243" s="2"/>
      <c r="AE243" s="2"/>
      <c r="AF243" s="2"/>
      <c r="AN243" s="5"/>
    </row>
    <row r="244" spans="2:40" outlineLevel="1" x14ac:dyDescent="0.25">
      <c r="B244" s="15">
        <v>41209</v>
      </c>
      <c r="C244" s="121">
        <v>1244.700876250555</v>
      </c>
      <c r="D244" s="121">
        <v>1006.4070893627988</v>
      </c>
      <c r="E244" s="121">
        <v>188.59341015350503</v>
      </c>
      <c r="F244" s="122">
        <f t="shared" si="70"/>
        <v>2439.7013757668587</v>
      </c>
      <c r="G244" s="6">
        <v>241</v>
      </c>
      <c r="H244" s="6">
        <f t="shared" si="71"/>
        <v>35</v>
      </c>
      <c r="I244" s="7">
        <f t="shared" si="72"/>
        <v>10</v>
      </c>
      <c r="J244" s="7">
        <f t="shared" si="73"/>
        <v>4</v>
      </c>
      <c r="K244" s="7">
        <f t="shared" si="74"/>
        <v>2012</v>
      </c>
      <c r="L244" s="8"/>
      <c r="M244" s="8"/>
      <c r="N244" s="2"/>
      <c r="AA244" s="2"/>
      <c r="AB244" s="2"/>
      <c r="AC244" s="2"/>
      <c r="AD244" s="2"/>
      <c r="AE244" s="2"/>
      <c r="AF244" s="2"/>
      <c r="AN244" s="5"/>
    </row>
    <row r="245" spans="2:40" outlineLevel="1" x14ac:dyDescent="0.25">
      <c r="B245" s="15">
        <v>41210</v>
      </c>
      <c r="C245" s="121">
        <v>1250.1730671767627</v>
      </c>
      <c r="D245" s="121">
        <v>907.61365088601633</v>
      </c>
      <c r="E245" s="121">
        <v>188.33442089751568</v>
      </c>
      <c r="F245" s="122">
        <f t="shared" ref="F245:F260" si="75">SUM(C245:E245)</f>
        <v>2346.121138960295</v>
      </c>
      <c r="G245" s="6">
        <v>242</v>
      </c>
      <c r="H245" s="6">
        <f t="shared" ref="H245:H260" si="76">ROUNDUP(G245/7,0)</f>
        <v>35</v>
      </c>
      <c r="I245" s="7">
        <f t="shared" ref="I245:I260" si="77">MONTH(B245)</f>
        <v>10</v>
      </c>
      <c r="J245" s="7">
        <f t="shared" ref="J245:J260" si="78">ROUNDUP(I245/3,0)</f>
        <v>4</v>
      </c>
      <c r="K245" s="7">
        <f t="shared" ref="K245:K260" si="79">YEAR(B245)</f>
        <v>2012</v>
      </c>
      <c r="L245" s="8"/>
      <c r="M245" s="8"/>
      <c r="N245" s="2"/>
      <c r="AA245" s="2"/>
      <c r="AB245" s="2"/>
      <c r="AC245" s="2"/>
      <c r="AD245" s="2"/>
      <c r="AE245" s="2"/>
      <c r="AF245" s="2"/>
      <c r="AN245" s="5"/>
    </row>
    <row r="246" spans="2:40" outlineLevel="1" x14ac:dyDescent="0.25">
      <c r="B246" s="15">
        <v>41211</v>
      </c>
      <c r="C246" s="121">
        <v>1238.2835933772069</v>
      </c>
      <c r="D246" s="121">
        <v>850.62148895678797</v>
      </c>
      <c r="E246" s="121">
        <v>188.63632036871917</v>
      </c>
      <c r="F246" s="122">
        <f t="shared" si="75"/>
        <v>2277.5414027027141</v>
      </c>
      <c r="G246" s="6">
        <v>243</v>
      </c>
      <c r="H246" s="6">
        <f t="shared" si="76"/>
        <v>35</v>
      </c>
      <c r="I246" s="7">
        <f t="shared" si="77"/>
        <v>10</v>
      </c>
      <c r="J246" s="7">
        <f t="shared" si="78"/>
        <v>4</v>
      </c>
      <c r="K246" s="7">
        <f t="shared" si="79"/>
        <v>2012</v>
      </c>
      <c r="L246" s="8"/>
      <c r="M246" s="8"/>
      <c r="N246" s="2"/>
      <c r="AA246" s="2"/>
      <c r="AB246" s="2"/>
      <c r="AC246" s="2"/>
      <c r="AD246" s="2"/>
      <c r="AE246" s="2"/>
      <c r="AF246" s="2"/>
      <c r="AN246" s="5"/>
    </row>
    <row r="247" spans="2:40" outlineLevel="1" x14ac:dyDescent="0.25">
      <c r="B247" s="15">
        <v>41212</v>
      </c>
      <c r="C247" s="121">
        <v>1221.0815049934718</v>
      </c>
      <c r="D247" s="121">
        <v>825.48898189495719</v>
      </c>
      <c r="E247" s="121">
        <v>188.25479984291061</v>
      </c>
      <c r="F247" s="122">
        <f t="shared" si="75"/>
        <v>2234.8252867313395</v>
      </c>
      <c r="G247" s="6">
        <v>244</v>
      </c>
      <c r="H247" s="6">
        <f t="shared" si="76"/>
        <v>35</v>
      </c>
      <c r="I247" s="7">
        <f t="shared" si="77"/>
        <v>10</v>
      </c>
      <c r="J247" s="7">
        <f t="shared" si="78"/>
        <v>4</v>
      </c>
      <c r="K247" s="7">
        <f t="shared" si="79"/>
        <v>2012</v>
      </c>
      <c r="L247" s="8"/>
      <c r="M247" s="8"/>
      <c r="N247" s="2"/>
      <c r="AA247" s="2"/>
      <c r="AB247" s="2"/>
      <c r="AC247" s="2"/>
      <c r="AD247" s="2"/>
      <c r="AE247" s="2"/>
      <c r="AF247" s="2"/>
      <c r="AN247" s="5"/>
    </row>
    <row r="248" spans="2:40" outlineLevel="1" x14ac:dyDescent="0.25">
      <c r="B248" s="15">
        <v>41213</v>
      </c>
      <c r="C248" s="121">
        <v>1226.7441597302723</v>
      </c>
      <c r="D248" s="121">
        <v>1141.4290365469765</v>
      </c>
      <c r="E248" s="121">
        <v>188.65897863630502</v>
      </c>
      <c r="F248" s="122">
        <f t="shared" si="75"/>
        <v>2556.8321749135539</v>
      </c>
      <c r="G248" s="6">
        <v>245</v>
      </c>
      <c r="H248" s="6">
        <f t="shared" si="76"/>
        <v>35</v>
      </c>
      <c r="I248" s="7">
        <f t="shared" si="77"/>
        <v>10</v>
      </c>
      <c r="J248" s="7">
        <f t="shared" si="78"/>
        <v>4</v>
      </c>
      <c r="K248" s="7">
        <f t="shared" si="79"/>
        <v>2012</v>
      </c>
      <c r="L248" s="8"/>
      <c r="M248" s="8"/>
      <c r="N248" s="2"/>
      <c r="AA248" s="2"/>
      <c r="AB248" s="2"/>
      <c r="AC248" s="2"/>
      <c r="AD248" s="2"/>
      <c r="AE248" s="2"/>
      <c r="AF248" s="2"/>
      <c r="AN248" s="5"/>
    </row>
    <row r="249" spans="2:40" outlineLevel="1" x14ac:dyDescent="0.25">
      <c r="B249" s="15">
        <v>41214</v>
      </c>
      <c r="C249" s="121">
        <v>1227.1788975196448</v>
      </c>
      <c r="D249" s="121">
        <v>918.67830789683114</v>
      </c>
      <c r="E249" s="121">
        <v>188.3610659073278</v>
      </c>
      <c r="F249" s="122">
        <f t="shared" si="75"/>
        <v>2334.2182713238039</v>
      </c>
      <c r="G249" s="6">
        <v>246</v>
      </c>
      <c r="H249" s="6">
        <f t="shared" si="76"/>
        <v>36</v>
      </c>
      <c r="I249" s="7">
        <f t="shared" si="77"/>
        <v>11</v>
      </c>
      <c r="J249" s="7">
        <f t="shared" si="78"/>
        <v>4</v>
      </c>
      <c r="K249" s="7">
        <f t="shared" si="79"/>
        <v>2012</v>
      </c>
      <c r="L249" s="8"/>
      <c r="M249" s="8"/>
      <c r="N249" s="2"/>
      <c r="AA249" s="2"/>
      <c r="AB249" s="2"/>
      <c r="AC249" s="2"/>
      <c r="AD249" s="2"/>
      <c r="AE249" s="2"/>
      <c r="AF249" s="2"/>
      <c r="AN249" s="5"/>
    </row>
    <row r="250" spans="2:40" outlineLevel="1" x14ac:dyDescent="0.25">
      <c r="B250" s="15">
        <v>41215</v>
      </c>
      <c r="C250" s="121">
        <v>1236.8605348382141</v>
      </c>
      <c r="D250" s="121">
        <v>1046.6862341465733</v>
      </c>
      <c r="E250" s="121">
        <v>188.22405190250549</v>
      </c>
      <c r="F250" s="122">
        <f t="shared" si="75"/>
        <v>2471.7708208872928</v>
      </c>
      <c r="G250" s="6">
        <v>247</v>
      </c>
      <c r="H250" s="6">
        <f t="shared" si="76"/>
        <v>36</v>
      </c>
      <c r="I250" s="7">
        <f t="shared" si="77"/>
        <v>11</v>
      </c>
      <c r="J250" s="7">
        <f t="shared" si="78"/>
        <v>4</v>
      </c>
      <c r="K250" s="7">
        <f t="shared" si="79"/>
        <v>2012</v>
      </c>
      <c r="L250" s="8"/>
      <c r="M250" s="8"/>
      <c r="N250" s="2"/>
      <c r="AA250" s="2"/>
      <c r="AB250" s="2"/>
      <c r="AC250" s="2"/>
      <c r="AD250" s="2"/>
      <c r="AE250" s="2"/>
      <c r="AF250" s="2"/>
      <c r="AN250" s="5"/>
    </row>
    <row r="251" spans="2:40" outlineLevel="1" x14ac:dyDescent="0.25">
      <c r="B251" s="15">
        <v>41216</v>
      </c>
      <c r="C251" s="121">
        <v>1254.6078953052386</v>
      </c>
      <c r="D251" s="121">
        <v>828.47843213156239</v>
      </c>
      <c r="E251" s="121">
        <v>188.56690739541526</v>
      </c>
      <c r="F251" s="122">
        <f t="shared" si="75"/>
        <v>2271.6532348322166</v>
      </c>
      <c r="G251" s="6">
        <v>248</v>
      </c>
      <c r="H251" s="6">
        <f t="shared" si="76"/>
        <v>36</v>
      </c>
      <c r="I251" s="7">
        <f t="shared" si="77"/>
        <v>11</v>
      </c>
      <c r="J251" s="7">
        <f t="shared" si="78"/>
        <v>4</v>
      </c>
      <c r="K251" s="7">
        <f t="shared" si="79"/>
        <v>2012</v>
      </c>
      <c r="L251" s="8"/>
      <c r="M251" s="8"/>
      <c r="N251" s="2"/>
      <c r="AA251" s="2"/>
      <c r="AB251" s="2"/>
      <c r="AC251" s="2"/>
      <c r="AD251" s="2"/>
      <c r="AE251" s="2"/>
      <c r="AF251" s="2"/>
      <c r="AN251" s="5"/>
    </row>
    <row r="252" spans="2:40" outlineLevel="1" x14ac:dyDescent="0.25">
      <c r="B252" s="15">
        <v>41217</v>
      </c>
      <c r="C252" s="121">
        <v>1256.412421880711</v>
      </c>
      <c r="D252" s="121">
        <v>878.09964588326932</v>
      </c>
      <c r="E252" s="121">
        <v>188.7572400481202</v>
      </c>
      <c r="F252" s="122">
        <f t="shared" si="75"/>
        <v>2323.2693078121006</v>
      </c>
      <c r="G252" s="6">
        <v>249</v>
      </c>
      <c r="H252" s="6">
        <f t="shared" si="76"/>
        <v>36</v>
      </c>
      <c r="I252" s="7">
        <f t="shared" si="77"/>
        <v>11</v>
      </c>
      <c r="J252" s="7">
        <f t="shared" si="78"/>
        <v>4</v>
      </c>
      <c r="K252" s="7">
        <f t="shared" si="79"/>
        <v>2012</v>
      </c>
      <c r="L252" s="8"/>
      <c r="M252" s="8"/>
      <c r="N252" s="2"/>
      <c r="AA252" s="2"/>
      <c r="AB252" s="2"/>
      <c r="AC252" s="2"/>
      <c r="AD252" s="2"/>
      <c r="AE252" s="2"/>
      <c r="AF252" s="2"/>
      <c r="AN252" s="5"/>
    </row>
    <row r="253" spans="2:40" outlineLevel="1" x14ac:dyDescent="0.25">
      <c r="B253" s="15">
        <v>41218</v>
      </c>
      <c r="C253" s="121">
        <v>1261.7440660675463</v>
      </c>
      <c r="D253" s="121">
        <v>830.93775479873852</v>
      </c>
      <c r="E253" s="121">
        <v>188.32758342298465</v>
      </c>
      <c r="F253" s="122">
        <f t="shared" si="75"/>
        <v>2281.0094042892697</v>
      </c>
      <c r="G253" s="6">
        <v>250</v>
      </c>
      <c r="H253" s="6">
        <f t="shared" si="76"/>
        <v>36</v>
      </c>
      <c r="I253" s="7">
        <f t="shared" si="77"/>
        <v>11</v>
      </c>
      <c r="J253" s="7">
        <f t="shared" si="78"/>
        <v>4</v>
      </c>
      <c r="K253" s="7">
        <f t="shared" si="79"/>
        <v>2012</v>
      </c>
      <c r="L253" s="8"/>
      <c r="M253" s="8"/>
      <c r="N253" s="2"/>
      <c r="AA253" s="2"/>
      <c r="AB253" s="2"/>
      <c r="AC253" s="2"/>
      <c r="AD253" s="2"/>
      <c r="AE253" s="2"/>
      <c r="AF253" s="2"/>
      <c r="AN253" s="5"/>
    </row>
    <row r="254" spans="2:40" outlineLevel="1" x14ac:dyDescent="0.25">
      <c r="B254" s="15">
        <v>41219</v>
      </c>
      <c r="C254" s="121">
        <v>1274.0431405288148</v>
      </c>
      <c r="D254" s="121">
        <v>916.66582553276203</v>
      </c>
      <c r="E254" s="121">
        <v>188.32774558560808</v>
      </c>
      <c r="F254" s="122">
        <f t="shared" si="75"/>
        <v>2379.0367116471848</v>
      </c>
      <c r="G254" s="6">
        <v>251</v>
      </c>
      <c r="H254" s="6">
        <f t="shared" si="76"/>
        <v>36</v>
      </c>
      <c r="I254" s="7">
        <f t="shared" si="77"/>
        <v>11</v>
      </c>
      <c r="J254" s="7">
        <f t="shared" si="78"/>
        <v>4</v>
      </c>
      <c r="K254" s="7">
        <f t="shared" si="79"/>
        <v>2012</v>
      </c>
      <c r="L254" s="8"/>
      <c r="M254" s="8"/>
      <c r="N254" s="2"/>
      <c r="AA254" s="2"/>
      <c r="AB254" s="2"/>
      <c r="AC254" s="2"/>
      <c r="AD254" s="2"/>
      <c r="AE254" s="2"/>
      <c r="AF254" s="2"/>
      <c r="AN254" s="5"/>
    </row>
    <row r="255" spans="2:40" outlineLevel="1" x14ac:dyDescent="0.25">
      <c r="B255" s="15">
        <v>41220</v>
      </c>
      <c r="C255" s="121">
        <v>1287.3096148617742</v>
      </c>
      <c r="D255" s="121">
        <v>868.65433401711152</v>
      </c>
      <c r="E255" s="121">
        <v>187.96052600665098</v>
      </c>
      <c r="F255" s="122">
        <f t="shared" si="75"/>
        <v>2343.9244748855367</v>
      </c>
      <c r="G255" s="6">
        <v>252</v>
      </c>
      <c r="H255" s="6">
        <f t="shared" si="76"/>
        <v>36</v>
      </c>
      <c r="I255" s="7">
        <f t="shared" si="77"/>
        <v>11</v>
      </c>
      <c r="J255" s="7">
        <f t="shared" si="78"/>
        <v>4</v>
      </c>
      <c r="K255" s="7">
        <f t="shared" si="79"/>
        <v>2012</v>
      </c>
      <c r="L255" s="8"/>
      <c r="M255" s="8"/>
      <c r="N255" s="2"/>
      <c r="AA255" s="2"/>
      <c r="AB255" s="2"/>
      <c r="AC255" s="2"/>
      <c r="AD255" s="2"/>
      <c r="AE255" s="2"/>
      <c r="AF255" s="2"/>
      <c r="AN255" s="5"/>
    </row>
    <row r="256" spans="2:40" outlineLevel="1" x14ac:dyDescent="0.25">
      <c r="B256" s="15">
        <v>41221</v>
      </c>
      <c r="C256" s="121">
        <v>1305.5601160424678</v>
      </c>
      <c r="D256" s="121">
        <v>833.07094527052425</v>
      </c>
      <c r="E256" s="121">
        <v>188.47037882896336</v>
      </c>
      <c r="F256" s="122">
        <f t="shared" si="75"/>
        <v>2327.1014401419557</v>
      </c>
      <c r="G256" s="6">
        <v>253</v>
      </c>
      <c r="H256" s="6">
        <f t="shared" si="76"/>
        <v>37</v>
      </c>
      <c r="I256" s="7">
        <f t="shared" si="77"/>
        <v>11</v>
      </c>
      <c r="J256" s="7">
        <f t="shared" si="78"/>
        <v>4</v>
      </c>
      <c r="K256" s="7">
        <f t="shared" si="79"/>
        <v>2012</v>
      </c>
      <c r="L256" s="8"/>
      <c r="M256" s="8"/>
      <c r="N256" s="2"/>
      <c r="AA256" s="2"/>
      <c r="AB256" s="2"/>
      <c r="AC256" s="2"/>
      <c r="AD256" s="2"/>
      <c r="AE256" s="2"/>
      <c r="AF256" s="2"/>
      <c r="AN256" s="5"/>
    </row>
    <row r="257" spans="2:40" outlineLevel="1" x14ac:dyDescent="0.25">
      <c r="B257" s="15">
        <v>41222</v>
      </c>
      <c r="C257" s="121">
        <v>1309.3705847752451</v>
      </c>
      <c r="D257" s="121">
        <v>766.8276274791682</v>
      </c>
      <c r="E257" s="121">
        <v>188.21908820077331</v>
      </c>
      <c r="F257" s="122">
        <f t="shared" si="75"/>
        <v>2264.4173004551867</v>
      </c>
      <c r="G257" s="6">
        <v>254</v>
      </c>
      <c r="H257" s="6">
        <f t="shared" si="76"/>
        <v>37</v>
      </c>
      <c r="I257" s="7">
        <f t="shared" si="77"/>
        <v>11</v>
      </c>
      <c r="J257" s="7">
        <f t="shared" si="78"/>
        <v>4</v>
      </c>
      <c r="K257" s="7">
        <f t="shared" si="79"/>
        <v>2012</v>
      </c>
      <c r="L257" s="8"/>
      <c r="M257" s="8"/>
      <c r="N257" s="2"/>
      <c r="AA257" s="2"/>
      <c r="AB257" s="2"/>
      <c r="AC257" s="2"/>
      <c r="AD257" s="2"/>
      <c r="AE257" s="2"/>
      <c r="AF257" s="2"/>
      <c r="AN257" s="5"/>
    </row>
    <row r="258" spans="2:40" outlineLevel="1" x14ac:dyDescent="0.25">
      <c r="B258" s="15">
        <v>41223</v>
      </c>
      <c r="C258" s="121">
        <v>1295.6032423394759</v>
      </c>
      <c r="D258" s="121">
        <v>976.85962562702127</v>
      </c>
      <c r="E258" s="121">
        <v>188.45799596820839</v>
      </c>
      <c r="F258" s="122">
        <f t="shared" si="75"/>
        <v>2460.9208639347053</v>
      </c>
      <c r="G258" s="6">
        <v>255</v>
      </c>
      <c r="H258" s="6">
        <f t="shared" si="76"/>
        <v>37</v>
      </c>
      <c r="I258" s="7">
        <f t="shared" si="77"/>
        <v>11</v>
      </c>
      <c r="J258" s="7">
        <f t="shared" si="78"/>
        <v>4</v>
      </c>
      <c r="K258" s="7">
        <f t="shared" si="79"/>
        <v>2012</v>
      </c>
      <c r="L258" s="8"/>
      <c r="M258" s="8"/>
      <c r="N258" s="2"/>
      <c r="AA258" s="2"/>
      <c r="AB258" s="2"/>
      <c r="AC258" s="2"/>
      <c r="AD258" s="2"/>
      <c r="AE258" s="2"/>
      <c r="AF258" s="2"/>
      <c r="AN258" s="5"/>
    </row>
    <row r="259" spans="2:40" outlineLevel="1" x14ac:dyDescent="0.25">
      <c r="B259" s="15">
        <v>41224</v>
      </c>
      <c r="C259" s="121">
        <v>1293.465081551147</v>
      </c>
      <c r="D259" s="121">
        <v>861.5418531530737</v>
      </c>
      <c r="E259" s="121">
        <v>188.73450834089954</v>
      </c>
      <c r="F259" s="122">
        <f t="shared" si="75"/>
        <v>2343.7414430451204</v>
      </c>
      <c r="G259" s="6">
        <v>256</v>
      </c>
      <c r="H259" s="6">
        <f t="shared" si="76"/>
        <v>37</v>
      </c>
      <c r="I259" s="7">
        <f t="shared" si="77"/>
        <v>11</v>
      </c>
      <c r="J259" s="7">
        <f t="shared" si="78"/>
        <v>4</v>
      </c>
      <c r="K259" s="7">
        <f t="shared" si="79"/>
        <v>2012</v>
      </c>
      <c r="L259" s="8"/>
      <c r="M259" s="8"/>
      <c r="N259" s="2"/>
      <c r="AA259" s="2"/>
      <c r="AB259" s="2"/>
      <c r="AC259" s="2"/>
      <c r="AD259" s="2"/>
      <c r="AE259" s="2"/>
      <c r="AF259" s="2"/>
      <c r="AN259" s="5"/>
    </row>
    <row r="260" spans="2:40" outlineLevel="1" x14ac:dyDescent="0.25">
      <c r="B260" s="15">
        <v>41225</v>
      </c>
      <c r="C260" s="121">
        <v>1299.6217644132007</v>
      </c>
      <c r="D260" s="121">
        <v>983.32660341940368</v>
      </c>
      <c r="E260" s="121">
        <v>188.33436068545163</v>
      </c>
      <c r="F260" s="122">
        <f t="shared" si="75"/>
        <v>2471.2827285180556</v>
      </c>
      <c r="G260" s="6">
        <v>257</v>
      </c>
      <c r="H260" s="6">
        <f t="shared" si="76"/>
        <v>37</v>
      </c>
      <c r="I260" s="7">
        <f t="shared" si="77"/>
        <v>11</v>
      </c>
      <c r="J260" s="7">
        <f t="shared" si="78"/>
        <v>4</v>
      </c>
      <c r="K260" s="7">
        <f t="shared" si="79"/>
        <v>2012</v>
      </c>
      <c r="L260" s="8"/>
      <c r="M260" s="8"/>
      <c r="N260" s="2"/>
      <c r="AA260" s="2"/>
      <c r="AB260" s="2"/>
      <c r="AC260" s="2"/>
      <c r="AD260" s="2"/>
      <c r="AE260" s="2"/>
      <c r="AF260" s="2"/>
      <c r="AN260" s="5"/>
    </row>
    <row r="261" spans="2:40" outlineLevel="1" x14ac:dyDescent="0.25">
      <c r="B261" s="15">
        <v>41226</v>
      </c>
      <c r="C261" s="121">
        <v>1312.155664198126</v>
      </c>
      <c r="D261" s="121">
        <v>900.25306793710911</v>
      </c>
      <c r="E261" s="121">
        <v>188.41187328948061</v>
      </c>
      <c r="F261" s="122">
        <f t="shared" ref="F261:F276" si="80">SUM(C261:E261)</f>
        <v>2400.8206054247162</v>
      </c>
      <c r="G261" s="6">
        <v>258</v>
      </c>
      <c r="H261" s="6">
        <f t="shared" ref="H261:H276" si="81">ROUNDUP(G261/7,0)</f>
        <v>37</v>
      </c>
      <c r="I261" s="7">
        <f t="shared" ref="I261:I276" si="82">MONTH(B261)</f>
        <v>11</v>
      </c>
      <c r="J261" s="7">
        <f t="shared" ref="J261:J276" si="83">ROUNDUP(I261/3,0)</f>
        <v>4</v>
      </c>
      <c r="K261" s="7">
        <f t="shared" ref="K261:K276" si="84">YEAR(B261)</f>
        <v>2012</v>
      </c>
      <c r="L261" s="8"/>
      <c r="M261" s="8"/>
      <c r="N261" s="2"/>
      <c r="AA261" s="2"/>
      <c r="AB261" s="2"/>
      <c r="AC261" s="2"/>
      <c r="AD261" s="2"/>
      <c r="AE261" s="2"/>
      <c r="AF261" s="2"/>
      <c r="AN261" s="5"/>
    </row>
    <row r="262" spans="2:40" outlineLevel="1" x14ac:dyDescent="0.25">
      <c r="B262" s="15">
        <v>41227</v>
      </c>
      <c r="C262" s="121">
        <v>1324.8428851662345</v>
      </c>
      <c r="D262" s="121">
        <v>737.10923384299781</v>
      </c>
      <c r="E262" s="121">
        <v>188.61448560241402</v>
      </c>
      <c r="F262" s="122">
        <f t="shared" si="80"/>
        <v>2250.5666046116462</v>
      </c>
      <c r="G262" s="6">
        <v>259</v>
      </c>
      <c r="H262" s="6">
        <f t="shared" si="81"/>
        <v>37</v>
      </c>
      <c r="I262" s="7">
        <f t="shared" si="82"/>
        <v>11</v>
      </c>
      <c r="J262" s="7">
        <f t="shared" si="83"/>
        <v>4</v>
      </c>
      <c r="K262" s="7">
        <f t="shared" si="84"/>
        <v>2012</v>
      </c>
      <c r="L262" s="8"/>
      <c r="M262" s="8"/>
      <c r="N262" s="2"/>
      <c r="AA262" s="2"/>
      <c r="AB262" s="2"/>
      <c r="AC262" s="2"/>
      <c r="AD262" s="2"/>
      <c r="AE262" s="2"/>
      <c r="AF262" s="2"/>
      <c r="AN262" s="5"/>
    </row>
    <row r="263" spans="2:40" outlineLevel="1" x14ac:dyDescent="0.25">
      <c r="B263" s="15">
        <v>41228</v>
      </c>
      <c r="C263" s="121">
        <v>1320.052616131529</v>
      </c>
      <c r="D263" s="121">
        <v>760.53479940616216</v>
      </c>
      <c r="E263" s="121">
        <v>188.55445052134553</v>
      </c>
      <c r="F263" s="122">
        <f t="shared" si="80"/>
        <v>2269.1418660590371</v>
      </c>
      <c r="G263" s="6">
        <v>260</v>
      </c>
      <c r="H263" s="6">
        <f t="shared" si="81"/>
        <v>38</v>
      </c>
      <c r="I263" s="7">
        <f t="shared" si="82"/>
        <v>11</v>
      </c>
      <c r="J263" s="7">
        <f t="shared" si="83"/>
        <v>4</v>
      </c>
      <c r="K263" s="7">
        <f t="shared" si="84"/>
        <v>2012</v>
      </c>
      <c r="L263" s="8"/>
      <c r="M263" s="8"/>
      <c r="N263" s="2"/>
      <c r="AA263" s="2"/>
      <c r="AB263" s="2"/>
      <c r="AC263" s="2"/>
      <c r="AD263" s="2"/>
      <c r="AE263" s="2"/>
      <c r="AF263" s="2"/>
      <c r="AN263" s="5"/>
    </row>
    <row r="264" spans="2:40" outlineLevel="1" x14ac:dyDescent="0.25">
      <c r="B264" s="15">
        <v>41229</v>
      </c>
      <c r="C264" s="121">
        <v>1324.0267765268575</v>
      </c>
      <c r="D264" s="121">
        <v>709.1843086135442</v>
      </c>
      <c r="E264" s="121">
        <v>188.41965355182299</v>
      </c>
      <c r="F264" s="122">
        <f t="shared" si="80"/>
        <v>2221.6307386922249</v>
      </c>
      <c r="G264" s="6">
        <v>261</v>
      </c>
      <c r="H264" s="6">
        <f t="shared" si="81"/>
        <v>38</v>
      </c>
      <c r="I264" s="7">
        <f t="shared" si="82"/>
        <v>11</v>
      </c>
      <c r="J264" s="7">
        <f t="shared" si="83"/>
        <v>4</v>
      </c>
      <c r="K264" s="7">
        <f t="shared" si="84"/>
        <v>2012</v>
      </c>
      <c r="L264" s="8"/>
      <c r="M264" s="8"/>
      <c r="N264" s="2"/>
      <c r="AA264" s="2"/>
      <c r="AB264" s="2"/>
      <c r="AC264" s="2"/>
      <c r="AD264" s="2"/>
      <c r="AE264" s="2"/>
      <c r="AF264" s="2"/>
      <c r="AN264" s="5"/>
    </row>
    <row r="265" spans="2:40" outlineLevel="1" x14ac:dyDescent="0.25">
      <c r="B265" s="15">
        <v>41230</v>
      </c>
      <c r="C265" s="121">
        <v>1301.4112771976052</v>
      </c>
      <c r="D265" s="121">
        <v>654.17193313880375</v>
      </c>
      <c r="E265" s="121">
        <v>188.26443311684903</v>
      </c>
      <c r="F265" s="122">
        <f t="shared" si="80"/>
        <v>2143.8476434532581</v>
      </c>
      <c r="G265" s="6">
        <v>262</v>
      </c>
      <c r="H265" s="6">
        <f t="shared" si="81"/>
        <v>38</v>
      </c>
      <c r="I265" s="7">
        <f t="shared" si="82"/>
        <v>11</v>
      </c>
      <c r="J265" s="7">
        <f t="shared" si="83"/>
        <v>4</v>
      </c>
      <c r="K265" s="7">
        <f t="shared" si="84"/>
        <v>2012</v>
      </c>
      <c r="L265" s="8"/>
      <c r="M265" s="8"/>
      <c r="N265" s="2"/>
      <c r="AA265" s="2"/>
      <c r="AB265" s="2"/>
      <c r="AC265" s="2"/>
      <c r="AD265" s="2"/>
      <c r="AE265" s="2"/>
      <c r="AF265" s="2"/>
      <c r="AN265" s="5"/>
    </row>
    <row r="266" spans="2:40" outlineLevel="1" x14ac:dyDescent="0.25">
      <c r="B266" s="15">
        <v>41231</v>
      </c>
      <c r="C266" s="121">
        <v>1287.1589939302569</v>
      </c>
      <c r="D266" s="121">
        <v>822.19012648626551</v>
      </c>
      <c r="E266" s="121">
        <v>188.79693941456867</v>
      </c>
      <c r="F266" s="122">
        <f t="shared" si="80"/>
        <v>2298.1460598310914</v>
      </c>
      <c r="G266" s="6">
        <v>263</v>
      </c>
      <c r="H266" s="6">
        <f t="shared" si="81"/>
        <v>38</v>
      </c>
      <c r="I266" s="7">
        <f t="shared" si="82"/>
        <v>11</v>
      </c>
      <c r="J266" s="7">
        <f t="shared" si="83"/>
        <v>4</v>
      </c>
      <c r="K266" s="7">
        <f t="shared" si="84"/>
        <v>2012</v>
      </c>
      <c r="L266" s="8"/>
      <c r="M266" s="8"/>
      <c r="N266" s="2"/>
      <c r="AA266" s="2"/>
      <c r="AB266" s="2"/>
      <c r="AC266" s="2"/>
      <c r="AD266" s="2"/>
      <c r="AE266" s="2"/>
      <c r="AF266" s="2"/>
      <c r="AN266" s="5"/>
    </row>
    <row r="267" spans="2:40" outlineLevel="1" x14ac:dyDescent="0.25">
      <c r="B267" s="15">
        <v>41232</v>
      </c>
      <c r="C267" s="121">
        <v>1306.4964710377124</v>
      </c>
      <c r="D267" s="121">
        <v>734.47864323365445</v>
      </c>
      <c r="E267" s="121">
        <v>188.43374132607909</v>
      </c>
      <c r="F267" s="122">
        <f t="shared" si="80"/>
        <v>2229.4088555974458</v>
      </c>
      <c r="G267" s="6">
        <v>264</v>
      </c>
      <c r="H267" s="6">
        <f t="shared" si="81"/>
        <v>38</v>
      </c>
      <c r="I267" s="7">
        <f t="shared" si="82"/>
        <v>11</v>
      </c>
      <c r="J267" s="7">
        <f t="shared" si="83"/>
        <v>4</v>
      </c>
      <c r="K267" s="7">
        <f t="shared" si="84"/>
        <v>2012</v>
      </c>
      <c r="L267" s="8"/>
      <c r="M267" s="8"/>
      <c r="N267" s="2"/>
      <c r="AA267" s="2"/>
      <c r="AB267" s="2"/>
      <c r="AC267" s="2"/>
      <c r="AD267" s="2"/>
      <c r="AE267" s="2"/>
      <c r="AF267" s="2"/>
      <c r="AN267" s="5"/>
    </row>
    <row r="268" spans="2:40" outlineLevel="1" x14ac:dyDescent="0.25">
      <c r="B268" s="15">
        <v>41233</v>
      </c>
      <c r="C268" s="121">
        <v>1300.8468772752049</v>
      </c>
      <c r="D268" s="121">
        <v>833.20871687376211</v>
      </c>
      <c r="E268" s="121">
        <v>188.18628879801614</v>
      </c>
      <c r="F268" s="122">
        <f t="shared" si="80"/>
        <v>2322.241882946983</v>
      </c>
      <c r="G268" s="6">
        <v>265</v>
      </c>
      <c r="H268" s="6">
        <f t="shared" si="81"/>
        <v>38</v>
      </c>
      <c r="I268" s="7">
        <f t="shared" si="82"/>
        <v>11</v>
      </c>
      <c r="J268" s="7">
        <f t="shared" si="83"/>
        <v>4</v>
      </c>
      <c r="K268" s="7">
        <f t="shared" si="84"/>
        <v>2012</v>
      </c>
      <c r="L268" s="8"/>
      <c r="M268" s="8"/>
      <c r="N268" s="2"/>
      <c r="AA268" s="2"/>
      <c r="AB268" s="2"/>
      <c r="AC268" s="2"/>
      <c r="AD268" s="2"/>
      <c r="AE268" s="2"/>
      <c r="AF268" s="2"/>
      <c r="AN268" s="5"/>
    </row>
    <row r="269" spans="2:40" outlineLevel="1" x14ac:dyDescent="0.25">
      <c r="B269" s="15">
        <v>41234</v>
      </c>
      <c r="C269" s="121">
        <v>1301.6074828877331</v>
      </c>
      <c r="D269" s="121">
        <v>550.46931689204894</v>
      </c>
      <c r="E269" s="121">
        <v>188.57446462661258</v>
      </c>
      <c r="F269" s="122">
        <f t="shared" si="80"/>
        <v>2040.6512644063946</v>
      </c>
      <c r="G269" s="6">
        <v>266</v>
      </c>
      <c r="H269" s="6">
        <f t="shared" si="81"/>
        <v>38</v>
      </c>
      <c r="I269" s="7">
        <f t="shared" si="82"/>
        <v>11</v>
      </c>
      <c r="J269" s="7">
        <f t="shared" si="83"/>
        <v>4</v>
      </c>
      <c r="K269" s="7">
        <f t="shared" si="84"/>
        <v>2012</v>
      </c>
      <c r="L269" s="8"/>
      <c r="M269" s="8"/>
      <c r="N269" s="2"/>
      <c r="AA269" s="2"/>
      <c r="AB269" s="2"/>
      <c r="AC269" s="2"/>
      <c r="AD269" s="2"/>
      <c r="AE269" s="2"/>
      <c r="AF269" s="2"/>
      <c r="AN269" s="5"/>
    </row>
    <row r="270" spans="2:40" outlineLevel="1" x14ac:dyDescent="0.25">
      <c r="B270" s="15">
        <v>41235</v>
      </c>
      <c r="C270" s="121">
        <v>1296.4813488969544</v>
      </c>
      <c r="D270" s="121">
        <v>528.5766567310543</v>
      </c>
      <c r="E270" s="121">
        <v>188.45862765040087</v>
      </c>
      <c r="F270" s="122">
        <f t="shared" si="80"/>
        <v>2013.5166332784095</v>
      </c>
      <c r="G270" s="6">
        <v>267</v>
      </c>
      <c r="H270" s="6">
        <f t="shared" si="81"/>
        <v>39</v>
      </c>
      <c r="I270" s="7">
        <f t="shared" si="82"/>
        <v>11</v>
      </c>
      <c r="J270" s="7">
        <f t="shared" si="83"/>
        <v>4</v>
      </c>
      <c r="K270" s="7">
        <f t="shared" si="84"/>
        <v>2012</v>
      </c>
      <c r="L270" s="8"/>
      <c r="M270" s="8"/>
      <c r="N270" s="2"/>
      <c r="AA270" s="2"/>
      <c r="AB270" s="2"/>
      <c r="AC270" s="2"/>
      <c r="AD270" s="2"/>
      <c r="AE270" s="2"/>
      <c r="AF270" s="2"/>
      <c r="AN270" s="5"/>
    </row>
    <row r="271" spans="2:40" outlineLevel="1" x14ac:dyDescent="0.25">
      <c r="B271" s="15">
        <v>41236</v>
      </c>
      <c r="C271" s="121">
        <v>1276.4880160675875</v>
      </c>
      <c r="D271" s="121">
        <v>673.16501158796723</v>
      </c>
      <c r="E271" s="121">
        <v>188.65184002086554</v>
      </c>
      <c r="F271" s="122">
        <f t="shared" si="80"/>
        <v>2138.3048676764201</v>
      </c>
      <c r="G271" s="6">
        <v>268</v>
      </c>
      <c r="H271" s="6">
        <f t="shared" si="81"/>
        <v>39</v>
      </c>
      <c r="I271" s="7">
        <f t="shared" si="82"/>
        <v>11</v>
      </c>
      <c r="J271" s="7">
        <f t="shared" si="83"/>
        <v>4</v>
      </c>
      <c r="K271" s="7">
        <f t="shared" si="84"/>
        <v>2012</v>
      </c>
      <c r="L271" s="8"/>
      <c r="M271" s="8"/>
      <c r="N271" s="2"/>
      <c r="AA271" s="2"/>
      <c r="AB271" s="2"/>
      <c r="AC271" s="2"/>
      <c r="AD271" s="2"/>
      <c r="AE271" s="2"/>
      <c r="AF271" s="2"/>
      <c r="AN271" s="5"/>
    </row>
    <row r="272" spans="2:40" outlineLevel="1" x14ac:dyDescent="0.25">
      <c r="B272" s="15">
        <v>41237</v>
      </c>
      <c r="C272" s="121">
        <v>1284.059311863286</v>
      </c>
      <c r="D272" s="121">
        <v>645.85324688218248</v>
      </c>
      <c r="E272" s="121">
        <v>188.39165980737641</v>
      </c>
      <c r="F272" s="122">
        <f t="shared" si="80"/>
        <v>2118.3042185528448</v>
      </c>
      <c r="G272" s="6">
        <v>269</v>
      </c>
      <c r="H272" s="6">
        <f t="shared" si="81"/>
        <v>39</v>
      </c>
      <c r="I272" s="7">
        <f t="shared" si="82"/>
        <v>11</v>
      </c>
      <c r="J272" s="7">
        <f t="shared" si="83"/>
        <v>4</v>
      </c>
      <c r="K272" s="7">
        <f t="shared" si="84"/>
        <v>2012</v>
      </c>
      <c r="L272" s="8"/>
      <c r="M272" s="8"/>
      <c r="N272" s="2"/>
      <c r="AA272" s="2"/>
      <c r="AB272" s="2"/>
      <c r="AC272" s="2"/>
      <c r="AD272" s="2"/>
      <c r="AE272" s="2"/>
      <c r="AF272" s="2"/>
      <c r="AN272" s="5"/>
    </row>
    <row r="273" spans="2:40" outlineLevel="1" x14ac:dyDescent="0.25">
      <c r="B273" s="15">
        <v>41238</v>
      </c>
      <c r="C273" s="121">
        <v>1275.4937948336881</v>
      </c>
      <c r="D273" s="121">
        <v>646.28745553011913</v>
      </c>
      <c r="E273" s="121">
        <v>188.73945065287151</v>
      </c>
      <c r="F273" s="122">
        <f t="shared" si="80"/>
        <v>2110.5207010166787</v>
      </c>
      <c r="G273" s="6">
        <v>270</v>
      </c>
      <c r="H273" s="6">
        <f t="shared" si="81"/>
        <v>39</v>
      </c>
      <c r="I273" s="7">
        <f t="shared" si="82"/>
        <v>11</v>
      </c>
      <c r="J273" s="7">
        <f t="shared" si="83"/>
        <v>4</v>
      </c>
      <c r="K273" s="7">
        <f t="shared" si="84"/>
        <v>2012</v>
      </c>
      <c r="L273" s="8"/>
      <c r="M273" s="8"/>
      <c r="N273" s="2"/>
      <c r="AA273" s="2"/>
      <c r="AB273" s="2"/>
      <c r="AC273" s="2"/>
      <c r="AD273" s="2"/>
      <c r="AE273" s="2"/>
      <c r="AF273" s="2"/>
      <c r="AN273" s="5"/>
    </row>
    <row r="274" spans="2:40" outlineLevel="1" x14ac:dyDescent="0.25">
      <c r="B274" s="15">
        <v>41239</v>
      </c>
      <c r="C274" s="121">
        <v>1288.8808312172255</v>
      </c>
      <c r="D274" s="121">
        <v>637.1595397819608</v>
      </c>
      <c r="E274" s="121">
        <v>188.46802574591317</v>
      </c>
      <c r="F274" s="122">
        <f t="shared" si="80"/>
        <v>2114.5083967450996</v>
      </c>
      <c r="G274" s="6">
        <v>271</v>
      </c>
      <c r="H274" s="6">
        <f t="shared" si="81"/>
        <v>39</v>
      </c>
      <c r="I274" s="7">
        <f t="shared" si="82"/>
        <v>11</v>
      </c>
      <c r="J274" s="7">
        <f t="shared" si="83"/>
        <v>4</v>
      </c>
      <c r="K274" s="7">
        <f t="shared" si="84"/>
        <v>2012</v>
      </c>
      <c r="L274" s="8"/>
      <c r="M274" s="8"/>
      <c r="N274" s="2"/>
      <c r="AA274" s="2"/>
      <c r="AB274" s="2"/>
      <c r="AC274" s="2"/>
      <c r="AD274" s="2"/>
      <c r="AE274" s="2"/>
      <c r="AF274" s="2"/>
      <c r="AN274" s="5"/>
    </row>
    <row r="275" spans="2:40" outlineLevel="1" x14ac:dyDescent="0.25">
      <c r="B275" s="15">
        <v>41240</v>
      </c>
      <c r="C275" s="121">
        <v>1297.975957386119</v>
      </c>
      <c r="D275" s="121">
        <v>571.63623545263204</v>
      </c>
      <c r="E275" s="121">
        <v>188.51907186168117</v>
      </c>
      <c r="F275" s="122">
        <f t="shared" si="80"/>
        <v>2058.1312647004324</v>
      </c>
      <c r="G275" s="6">
        <v>272</v>
      </c>
      <c r="H275" s="6">
        <f t="shared" si="81"/>
        <v>39</v>
      </c>
      <c r="I275" s="7">
        <f t="shared" si="82"/>
        <v>11</v>
      </c>
      <c r="J275" s="7">
        <f t="shared" si="83"/>
        <v>4</v>
      </c>
      <c r="K275" s="7">
        <f t="shared" si="84"/>
        <v>2012</v>
      </c>
      <c r="L275" s="8"/>
      <c r="M275" s="8"/>
      <c r="N275" s="2"/>
      <c r="AA275" s="2"/>
      <c r="AB275" s="2"/>
      <c r="AC275" s="2"/>
      <c r="AD275" s="2"/>
      <c r="AE275" s="2"/>
      <c r="AF275" s="2"/>
      <c r="AN275" s="5"/>
    </row>
    <row r="276" spans="2:40" outlineLevel="1" x14ac:dyDescent="0.25">
      <c r="B276" s="15">
        <v>41241</v>
      </c>
      <c r="C276" s="121">
        <v>1300.9135758415368</v>
      </c>
      <c r="D276" s="121">
        <v>707.12778739279634</v>
      </c>
      <c r="E276" s="121">
        <v>189.00703292101622</v>
      </c>
      <c r="F276" s="122">
        <f t="shared" si="80"/>
        <v>2197.0483961553496</v>
      </c>
      <c r="G276" s="6">
        <v>273</v>
      </c>
      <c r="H276" s="6">
        <f t="shared" si="81"/>
        <v>39</v>
      </c>
      <c r="I276" s="7">
        <f t="shared" si="82"/>
        <v>11</v>
      </c>
      <c r="J276" s="7">
        <f t="shared" si="83"/>
        <v>4</v>
      </c>
      <c r="K276" s="7">
        <f t="shared" si="84"/>
        <v>2012</v>
      </c>
      <c r="L276" s="8"/>
      <c r="M276" s="8"/>
      <c r="N276" s="2"/>
      <c r="AA276" s="2"/>
      <c r="AB276" s="2"/>
      <c r="AC276" s="2"/>
      <c r="AD276" s="2"/>
      <c r="AE276" s="2"/>
      <c r="AF276" s="2"/>
      <c r="AN276" s="5"/>
    </row>
    <row r="277" spans="2:40" outlineLevel="1" x14ac:dyDescent="0.25">
      <c r="B277" s="15">
        <v>41242</v>
      </c>
      <c r="C277" s="121">
        <v>1305.9405763848195</v>
      </c>
      <c r="D277" s="121">
        <v>766.47585892929487</v>
      </c>
      <c r="E277" s="121">
        <v>188.92572084148509</v>
      </c>
      <c r="F277" s="122">
        <f t="shared" ref="F277:F292" si="85">SUM(C277:E277)</f>
        <v>2261.3421561555992</v>
      </c>
      <c r="G277" s="6">
        <v>274</v>
      </c>
      <c r="H277" s="6">
        <f t="shared" ref="H277:H292" si="86">ROUNDUP(G277/7,0)</f>
        <v>40</v>
      </c>
      <c r="I277" s="7">
        <f t="shared" ref="I277:I292" si="87">MONTH(B277)</f>
        <v>11</v>
      </c>
      <c r="J277" s="7">
        <f t="shared" ref="J277:J292" si="88">ROUNDUP(I277/3,0)</f>
        <v>4</v>
      </c>
      <c r="K277" s="7">
        <f t="shared" ref="K277:K292" si="89">YEAR(B277)</f>
        <v>2012</v>
      </c>
      <c r="L277" s="8"/>
      <c r="M277" s="8"/>
      <c r="N277" s="2"/>
      <c r="AA277" s="2"/>
      <c r="AB277" s="2"/>
      <c r="AC277" s="2"/>
      <c r="AD277" s="2"/>
      <c r="AE277" s="2"/>
      <c r="AF277" s="2"/>
      <c r="AN277" s="5"/>
    </row>
    <row r="278" spans="2:40" outlineLevel="1" x14ac:dyDescent="0.25">
      <c r="B278" s="15">
        <v>41243</v>
      </c>
      <c r="C278" s="121">
        <v>1305.3003974585683</v>
      </c>
      <c r="D278" s="121">
        <v>755.82110240548343</v>
      </c>
      <c r="E278" s="121">
        <v>188.71345829982684</v>
      </c>
      <c r="F278" s="122">
        <f t="shared" si="85"/>
        <v>2249.8349581638786</v>
      </c>
      <c r="G278" s="6">
        <v>275</v>
      </c>
      <c r="H278" s="6">
        <f t="shared" si="86"/>
        <v>40</v>
      </c>
      <c r="I278" s="7">
        <f t="shared" si="87"/>
        <v>11</v>
      </c>
      <c r="J278" s="7">
        <f t="shared" si="88"/>
        <v>4</v>
      </c>
      <c r="K278" s="7">
        <f t="shared" si="89"/>
        <v>2012</v>
      </c>
      <c r="L278" s="8"/>
      <c r="M278" s="8"/>
      <c r="N278" s="2"/>
      <c r="AA278" s="2"/>
      <c r="AB278" s="2"/>
      <c r="AC278" s="2"/>
      <c r="AD278" s="2"/>
      <c r="AE278" s="2"/>
      <c r="AF278" s="2"/>
      <c r="AN278" s="5"/>
    </row>
    <row r="279" spans="2:40" outlineLevel="1" x14ac:dyDescent="0.25">
      <c r="B279" s="15">
        <v>41244</v>
      </c>
      <c r="C279" s="121">
        <v>1307.180758900513</v>
      </c>
      <c r="D279" s="121">
        <v>604.01317107295972</v>
      </c>
      <c r="E279" s="121">
        <v>188.69922187543204</v>
      </c>
      <c r="F279" s="122">
        <f t="shared" si="85"/>
        <v>2099.8931518489048</v>
      </c>
      <c r="G279" s="6">
        <v>276</v>
      </c>
      <c r="H279" s="6">
        <f t="shared" si="86"/>
        <v>40</v>
      </c>
      <c r="I279" s="7">
        <f t="shared" si="87"/>
        <v>12</v>
      </c>
      <c r="J279" s="7">
        <f t="shared" si="88"/>
        <v>4</v>
      </c>
      <c r="K279" s="7">
        <f t="shared" si="89"/>
        <v>2012</v>
      </c>
      <c r="L279" s="8"/>
      <c r="M279" s="8"/>
      <c r="N279" s="2"/>
      <c r="AA279" s="2"/>
      <c r="AB279" s="2"/>
      <c r="AC279" s="2"/>
      <c r="AD279" s="2"/>
      <c r="AE279" s="2"/>
      <c r="AF279" s="2"/>
      <c r="AN279" s="5"/>
    </row>
    <row r="280" spans="2:40" outlineLevel="1" x14ac:dyDescent="0.25">
      <c r="B280" s="15">
        <v>41245</v>
      </c>
      <c r="C280" s="121">
        <v>1300.3510301917004</v>
      </c>
      <c r="D280" s="121">
        <v>715.08460817369644</v>
      </c>
      <c r="E280" s="121">
        <v>188.89316343352013</v>
      </c>
      <c r="F280" s="122">
        <f t="shared" si="85"/>
        <v>2204.3288017989166</v>
      </c>
      <c r="G280" s="6">
        <v>277</v>
      </c>
      <c r="H280" s="6">
        <f t="shared" si="86"/>
        <v>40</v>
      </c>
      <c r="I280" s="7">
        <f t="shared" si="87"/>
        <v>12</v>
      </c>
      <c r="J280" s="7">
        <f t="shared" si="88"/>
        <v>4</v>
      </c>
      <c r="K280" s="7">
        <f t="shared" si="89"/>
        <v>2012</v>
      </c>
      <c r="L280" s="8"/>
      <c r="M280" s="8"/>
      <c r="N280" s="2"/>
      <c r="AA280" s="2"/>
      <c r="AB280" s="2"/>
      <c r="AC280" s="2"/>
      <c r="AD280" s="2"/>
      <c r="AE280" s="2"/>
      <c r="AF280" s="2"/>
      <c r="AN280" s="5"/>
    </row>
    <row r="281" spans="2:40" outlineLevel="1" x14ac:dyDescent="0.25">
      <c r="B281" s="15">
        <v>41246</v>
      </c>
      <c r="C281" s="121">
        <v>1305.9551875583329</v>
      </c>
      <c r="D281" s="121">
        <v>890.71458370715936</v>
      </c>
      <c r="E281" s="121">
        <v>188.79781152350202</v>
      </c>
      <c r="F281" s="122">
        <f t="shared" si="85"/>
        <v>2385.4675827889942</v>
      </c>
      <c r="G281" s="6">
        <v>278</v>
      </c>
      <c r="H281" s="6">
        <f t="shared" si="86"/>
        <v>40</v>
      </c>
      <c r="I281" s="7">
        <f t="shared" si="87"/>
        <v>12</v>
      </c>
      <c r="J281" s="7">
        <f t="shared" si="88"/>
        <v>4</v>
      </c>
      <c r="K281" s="7">
        <f t="shared" si="89"/>
        <v>2012</v>
      </c>
      <c r="L281" s="8"/>
      <c r="M281" s="8"/>
      <c r="N281" s="2"/>
      <c r="AA281" s="2"/>
      <c r="AB281" s="2"/>
      <c r="AC281" s="2"/>
      <c r="AD281" s="2"/>
      <c r="AE281" s="2"/>
      <c r="AF281" s="2"/>
      <c r="AN281" s="5"/>
    </row>
    <row r="282" spans="2:40" outlineLevel="1" x14ac:dyDescent="0.25">
      <c r="B282" s="15">
        <v>41247</v>
      </c>
      <c r="C282" s="121">
        <v>1295.7354070185661</v>
      </c>
      <c r="D282" s="121">
        <v>942.89323936385858</v>
      </c>
      <c r="E282" s="121">
        <v>188.77264679950642</v>
      </c>
      <c r="F282" s="122">
        <f t="shared" si="85"/>
        <v>2427.4012931819307</v>
      </c>
      <c r="G282" s="6">
        <v>279</v>
      </c>
      <c r="H282" s="6">
        <f t="shared" si="86"/>
        <v>40</v>
      </c>
      <c r="I282" s="7">
        <f t="shared" si="87"/>
        <v>12</v>
      </c>
      <c r="J282" s="7">
        <f t="shared" si="88"/>
        <v>4</v>
      </c>
      <c r="K282" s="7">
        <f t="shared" si="89"/>
        <v>2012</v>
      </c>
      <c r="L282" s="8"/>
      <c r="M282" s="8"/>
      <c r="N282" s="2"/>
      <c r="AA282" s="2"/>
      <c r="AB282" s="2"/>
      <c r="AC282" s="2"/>
      <c r="AD282" s="2"/>
      <c r="AE282" s="2"/>
      <c r="AF282" s="2"/>
      <c r="AN282" s="5"/>
    </row>
    <row r="283" spans="2:40" outlineLevel="1" x14ac:dyDescent="0.25">
      <c r="B283" s="15">
        <v>41248</v>
      </c>
      <c r="C283" s="121">
        <v>1284.9466495264469</v>
      </c>
      <c r="D283" s="121">
        <v>939.15073204451414</v>
      </c>
      <c r="E283" s="121">
        <v>189.35133176017743</v>
      </c>
      <c r="F283" s="122">
        <f t="shared" si="85"/>
        <v>2413.4487133311386</v>
      </c>
      <c r="G283" s="6">
        <v>280</v>
      </c>
      <c r="H283" s="6">
        <f t="shared" si="86"/>
        <v>40</v>
      </c>
      <c r="I283" s="7">
        <f t="shared" si="87"/>
        <v>12</v>
      </c>
      <c r="J283" s="7">
        <f t="shared" si="88"/>
        <v>4</v>
      </c>
      <c r="K283" s="7">
        <f t="shared" si="89"/>
        <v>2012</v>
      </c>
      <c r="L283" s="8"/>
      <c r="M283" s="8"/>
      <c r="N283" s="2"/>
      <c r="AA283" s="2"/>
      <c r="AB283" s="2"/>
      <c r="AC283" s="2"/>
      <c r="AD283" s="2"/>
      <c r="AE283" s="2"/>
      <c r="AF283" s="2"/>
      <c r="AN283" s="5"/>
    </row>
    <row r="284" spans="2:40" outlineLevel="1" x14ac:dyDescent="0.25">
      <c r="B284" s="15">
        <v>41249</v>
      </c>
      <c r="C284" s="121">
        <v>1277.3709745566359</v>
      </c>
      <c r="D284" s="121">
        <v>719.2365511565697</v>
      </c>
      <c r="E284" s="121">
        <v>189.07340494458663</v>
      </c>
      <c r="F284" s="122">
        <f t="shared" si="85"/>
        <v>2185.6809306577925</v>
      </c>
      <c r="G284" s="6">
        <v>281</v>
      </c>
      <c r="H284" s="6">
        <f t="shared" si="86"/>
        <v>41</v>
      </c>
      <c r="I284" s="7">
        <f t="shared" si="87"/>
        <v>12</v>
      </c>
      <c r="J284" s="7">
        <f t="shared" si="88"/>
        <v>4</v>
      </c>
      <c r="K284" s="7">
        <f t="shared" si="89"/>
        <v>2012</v>
      </c>
      <c r="L284" s="8"/>
      <c r="M284" s="8"/>
      <c r="N284" s="2"/>
      <c r="AA284" s="2"/>
      <c r="AB284" s="2"/>
      <c r="AC284" s="2"/>
      <c r="AD284" s="2"/>
      <c r="AE284" s="2"/>
      <c r="AF284" s="2"/>
      <c r="AN284" s="5"/>
    </row>
    <row r="285" spans="2:40" outlineLevel="1" x14ac:dyDescent="0.25">
      <c r="B285" s="15">
        <v>41250</v>
      </c>
      <c r="C285" s="121">
        <v>1262.1936288196639</v>
      </c>
      <c r="D285" s="121">
        <v>726.64081266756784</v>
      </c>
      <c r="E285" s="121">
        <v>189.06631341563553</v>
      </c>
      <c r="F285" s="122">
        <f t="shared" si="85"/>
        <v>2177.9007549028674</v>
      </c>
      <c r="G285" s="6">
        <v>282</v>
      </c>
      <c r="H285" s="6">
        <f t="shared" si="86"/>
        <v>41</v>
      </c>
      <c r="I285" s="7">
        <f t="shared" si="87"/>
        <v>12</v>
      </c>
      <c r="J285" s="7">
        <f t="shared" si="88"/>
        <v>4</v>
      </c>
      <c r="K285" s="7">
        <f t="shared" si="89"/>
        <v>2012</v>
      </c>
      <c r="L285" s="8"/>
      <c r="M285" s="8"/>
      <c r="N285" s="2"/>
      <c r="AA285" s="2"/>
      <c r="AB285" s="2"/>
      <c r="AC285" s="2"/>
      <c r="AD285" s="2"/>
      <c r="AE285" s="2"/>
      <c r="AF285" s="2"/>
      <c r="AN285" s="5"/>
    </row>
    <row r="286" spans="2:40" outlineLevel="1" x14ac:dyDescent="0.25">
      <c r="B286" s="15">
        <v>41251</v>
      </c>
      <c r="C286" s="121">
        <v>1267.8013302653417</v>
      </c>
      <c r="D286" s="121">
        <v>850.01398604923884</v>
      </c>
      <c r="E286" s="121">
        <v>189.37175804678799</v>
      </c>
      <c r="F286" s="122">
        <f t="shared" si="85"/>
        <v>2307.1870743613686</v>
      </c>
      <c r="G286" s="6">
        <v>283</v>
      </c>
      <c r="H286" s="6">
        <f t="shared" si="86"/>
        <v>41</v>
      </c>
      <c r="I286" s="7">
        <f t="shared" si="87"/>
        <v>12</v>
      </c>
      <c r="J286" s="7">
        <f t="shared" si="88"/>
        <v>4</v>
      </c>
      <c r="K286" s="7">
        <f t="shared" si="89"/>
        <v>2012</v>
      </c>
      <c r="L286" s="8"/>
      <c r="M286" s="8"/>
      <c r="N286" s="2"/>
      <c r="AA286" s="2"/>
      <c r="AB286" s="2"/>
      <c r="AC286" s="2"/>
      <c r="AD286" s="2"/>
      <c r="AE286" s="2"/>
      <c r="AF286" s="2"/>
      <c r="AN286" s="5"/>
    </row>
    <row r="287" spans="2:40" outlineLevel="1" x14ac:dyDescent="0.25">
      <c r="B287" s="15">
        <v>41252</v>
      </c>
      <c r="C287" s="121">
        <v>1256.3339262274219</v>
      </c>
      <c r="D287" s="121">
        <v>726.44795991366198</v>
      </c>
      <c r="E287" s="121">
        <v>189.2317139322486</v>
      </c>
      <c r="F287" s="122">
        <f t="shared" si="85"/>
        <v>2172.0136000733323</v>
      </c>
      <c r="G287" s="6">
        <v>284</v>
      </c>
      <c r="H287" s="6">
        <f t="shared" si="86"/>
        <v>41</v>
      </c>
      <c r="I287" s="7">
        <f t="shared" si="87"/>
        <v>12</v>
      </c>
      <c r="J287" s="7">
        <f t="shared" si="88"/>
        <v>4</v>
      </c>
      <c r="K287" s="7">
        <f t="shared" si="89"/>
        <v>2012</v>
      </c>
      <c r="L287" s="8"/>
      <c r="M287" s="8"/>
      <c r="N287" s="2"/>
      <c r="AA287" s="2"/>
      <c r="AB287" s="2"/>
      <c r="AC287" s="2"/>
      <c r="AD287" s="2"/>
      <c r="AE287" s="2"/>
      <c r="AF287" s="2"/>
      <c r="AN287" s="5"/>
    </row>
    <row r="288" spans="2:40" outlineLevel="1" x14ac:dyDescent="0.25">
      <c r="B288" s="15">
        <v>41253</v>
      </c>
      <c r="C288" s="121">
        <v>1273.8430866605468</v>
      </c>
      <c r="D288" s="121">
        <v>909.02036149630067</v>
      </c>
      <c r="E288" s="121">
        <v>188.95294187685991</v>
      </c>
      <c r="F288" s="122">
        <f t="shared" si="85"/>
        <v>2371.8163900337072</v>
      </c>
      <c r="G288" s="6">
        <v>285</v>
      </c>
      <c r="H288" s="6">
        <f t="shared" si="86"/>
        <v>41</v>
      </c>
      <c r="I288" s="7">
        <f t="shared" si="87"/>
        <v>12</v>
      </c>
      <c r="J288" s="7">
        <f t="shared" si="88"/>
        <v>4</v>
      </c>
      <c r="K288" s="7">
        <f t="shared" si="89"/>
        <v>2012</v>
      </c>
      <c r="L288" s="8"/>
      <c r="M288" s="8"/>
      <c r="N288" s="2"/>
      <c r="AA288" s="2"/>
      <c r="AB288" s="2"/>
      <c r="AC288" s="2"/>
      <c r="AD288" s="2"/>
      <c r="AE288" s="2"/>
      <c r="AF288" s="2"/>
      <c r="AN288" s="5"/>
    </row>
    <row r="289" spans="2:40" outlineLevel="1" x14ac:dyDescent="0.25">
      <c r="B289" s="15">
        <v>41254</v>
      </c>
      <c r="C289" s="121">
        <v>1284.3802945012944</v>
      </c>
      <c r="D289" s="121">
        <v>843.6114896605286</v>
      </c>
      <c r="E289" s="121">
        <v>189.16464898169863</v>
      </c>
      <c r="F289" s="122">
        <f t="shared" si="85"/>
        <v>2317.1564331435216</v>
      </c>
      <c r="G289" s="6">
        <v>286</v>
      </c>
      <c r="H289" s="6">
        <f t="shared" si="86"/>
        <v>41</v>
      </c>
      <c r="I289" s="7">
        <f t="shared" si="87"/>
        <v>12</v>
      </c>
      <c r="J289" s="7">
        <f t="shared" si="88"/>
        <v>4</v>
      </c>
      <c r="K289" s="7">
        <f t="shared" si="89"/>
        <v>2012</v>
      </c>
      <c r="L289" s="8"/>
      <c r="M289" s="8"/>
      <c r="N289" s="2"/>
      <c r="AA289" s="2"/>
      <c r="AB289" s="2"/>
      <c r="AC289" s="2"/>
      <c r="AD289" s="2"/>
      <c r="AE289" s="2"/>
      <c r="AF289" s="2"/>
      <c r="AN289" s="5"/>
    </row>
    <row r="290" spans="2:40" outlineLevel="1" x14ac:dyDescent="0.25">
      <c r="B290" s="15">
        <v>41255</v>
      </c>
      <c r="C290" s="121">
        <v>1281.5258248781129</v>
      </c>
      <c r="D290" s="121">
        <v>826.65890396229838</v>
      </c>
      <c r="E290" s="121">
        <v>189.35345413981469</v>
      </c>
      <c r="F290" s="122">
        <f t="shared" si="85"/>
        <v>2297.5381829802263</v>
      </c>
      <c r="G290" s="6">
        <v>287</v>
      </c>
      <c r="H290" s="6">
        <f t="shared" si="86"/>
        <v>41</v>
      </c>
      <c r="I290" s="7">
        <f t="shared" si="87"/>
        <v>12</v>
      </c>
      <c r="J290" s="7">
        <f t="shared" si="88"/>
        <v>4</v>
      </c>
      <c r="K290" s="7">
        <f t="shared" si="89"/>
        <v>2012</v>
      </c>
      <c r="L290" s="8"/>
      <c r="M290" s="8"/>
      <c r="N290" s="2"/>
      <c r="AA290" s="2"/>
      <c r="AB290" s="2"/>
      <c r="AC290" s="2"/>
      <c r="AD290" s="2"/>
      <c r="AE290" s="2"/>
      <c r="AF290" s="2"/>
      <c r="AN290" s="5"/>
    </row>
    <row r="291" spans="2:40" outlineLevel="1" x14ac:dyDescent="0.25">
      <c r="B291" s="15">
        <v>41256</v>
      </c>
      <c r="C291" s="121">
        <v>1257.1001709645684</v>
      </c>
      <c r="D291" s="121">
        <v>1067.296558629494</v>
      </c>
      <c r="E291" s="121">
        <v>189.07876308484202</v>
      </c>
      <c r="F291" s="122">
        <f t="shared" si="85"/>
        <v>2513.4754926789046</v>
      </c>
      <c r="G291" s="6">
        <v>288</v>
      </c>
      <c r="H291" s="6">
        <f t="shared" si="86"/>
        <v>42</v>
      </c>
      <c r="I291" s="7">
        <f t="shared" si="87"/>
        <v>12</v>
      </c>
      <c r="J291" s="7">
        <f t="shared" si="88"/>
        <v>4</v>
      </c>
      <c r="K291" s="7">
        <f t="shared" si="89"/>
        <v>2012</v>
      </c>
      <c r="L291" s="8"/>
      <c r="M291" s="8"/>
      <c r="N291" s="2"/>
      <c r="AA291" s="2"/>
      <c r="AB291" s="2"/>
      <c r="AC291" s="2"/>
      <c r="AD291" s="2"/>
      <c r="AE291" s="2"/>
      <c r="AF291" s="2"/>
      <c r="AN291" s="5"/>
    </row>
    <row r="292" spans="2:40" outlineLevel="1" x14ac:dyDescent="0.25">
      <c r="B292" s="15">
        <v>41257</v>
      </c>
      <c r="C292" s="121">
        <v>1264.2922939068142</v>
      </c>
      <c r="D292" s="121">
        <v>736.03787102595322</v>
      </c>
      <c r="E292" s="121">
        <v>189.4377420420808</v>
      </c>
      <c r="F292" s="122">
        <f t="shared" si="85"/>
        <v>2189.7679069748483</v>
      </c>
      <c r="G292" s="6">
        <v>289</v>
      </c>
      <c r="H292" s="6">
        <f t="shared" si="86"/>
        <v>42</v>
      </c>
      <c r="I292" s="7">
        <f t="shared" si="87"/>
        <v>12</v>
      </c>
      <c r="J292" s="7">
        <f t="shared" si="88"/>
        <v>4</v>
      </c>
      <c r="K292" s="7">
        <f t="shared" si="89"/>
        <v>2012</v>
      </c>
      <c r="L292" s="8"/>
      <c r="M292" s="8"/>
      <c r="N292" s="2"/>
      <c r="AA292" s="2"/>
      <c r="AB292" s="2"/>
      <c r="AC292" s="2"/>
      <c r="AD292" s="2"/>
      <c r="AE292" s="2"/>
      <c r="AF292" s="2"/>
      <c r="AN292" s="5"/>
    </row>
    <row r="293" spans="2:40" outlineLevel="1" x14ac:dyDescent="0.25">
      <c r="B293" s="15">
        <v>41258</v>
      </c>
      <c r="C293" s="121">
        <v>1279.500264744478</v>
      </c>
      <c r="D293" s="121">
        <v>854.3647341904732</v>
      </c>
      <c r="E293" s="121">
        <v>189.23320029774408</v>
      </c>
      <c r="F293" s="122">
        <f t="shared" ref="F293:F308" si="90">SUM(C293:E293)</f>
        <v>2323.0981992326956</v>
      </c>
      <c r="G293" s="6">
        <v>290</v>
      </c>
      <c r="H293" s="6">
        <f t="shared" ref="H293:H308" si="91">ROUNDUP(G293/7,0)</f>
        <v>42</v>
      </c>
      <c r="I293" s="7">
        <f t="shared" ref="I293:I308" si="92">MONTH(B293)</f>
        <v>12</v>
      </c>
      <c r="J293" s="7">
        <f t="shared" ref="J293:J308" si="93">ROUNDUP(I293/3,0)</f>
        <v>4</v>
      </c>
      <c r="K293" s="7">
        <f t="shared" ref="K293:K308" si="94">YEAR(B293)</f>
        <v>2012</v>
      </c>
      <c r="L293" s="8"/>
      <c r="M293" s="8"/>
      <c r="N293" s="2"/>
      <c r="AA293" s="2"/>
      <c r="AB293" s="2"/>
      <c r="AC293" s="2"/>
      <c r="AD293" s="2"/>
      <c r="AE293" s="2"/>
      <c r="AF293" s="2"/>
      <c r="AN293" s="5"/>
    </row>
    <row r="294" spans="2:40" outlineLevel="1" x14ac:dyDescent="0.25">
      <c r="B294" s="15">
        <v>41259</v>
      </c>
      <c r="C294" s="121">
        <v>1291.7255203349398</v>
      </c>
      <c r="D294" s="121">
        <v>897.3474079621509</v>
      </c>
      <c r="E294" s="121">
        <v>189.24135791419909</v>
      </c>
      <c r="F294" s="122">
        <f t="shared" si="90"/>
        <v>2378.3142862112895</v>
      </c>
      <c r="G294" s="6">
        <v>291</v>
      </c>
      <c r="H294" s="6">
        <f t="shared" si="91"/>
        <v>42</v>
      </c>
      <c r="I294" s="7">
        <f t="shared" si="92"/>
        <v>12</v>
      </c>
      <c r="J294" s="7">
        <f t="shared" si="93"/>
        <v>4</v>
      </c>
      <c r="K294" s="7">
        <f t="shared" si="94"/>
        <v>2012</v>
      </c>
      <c r="L294" s="8"/>
      <c r="M294" s="8"/>
      <c r="N294" s="2"/>
      <c r="AA294" s="2"/>
      <c r="AB294" s="2"/>
      <c r="AC294" s="2"/>
      <c r="AD294" s="2"/>
      <c r="AE294" s="2"/>
      <c r="AF294" s="2"/>
      <c r="AN294" s="5"/>
    </row>
    <row r="295" spans="2:40" outlineLevel="1" x14ac:dyDescent="0.25">
      <c r="B295" s="15">
        <v>41260</v>
      </c>
      <c r="C295" s="121">
        <v>1301.9761053816367</v>
      </c>
      <c r="D295" s="121">
        <v>946.80911012476736</v>
      </c>
      <c r="E295" s="121">
        <v>189.28732543161701</v>
      </c>
      <c r="F295" s="122">
        <f t="shared" si="90"/>
        <v>2438.0725409380207</v>
      </c>
      <c r="G295" s="6">
        <v>292</v>
      </c>
      <c r="H295" s="6">
        <f t="shared" si="91"/>
        <v>42</v>
      </c>
      <c r="I295" s="7">
        <f t="shared" si="92"/>
        <v>12</v>
      </c>
      <c r="J295" s="7">
        <f t="shared" si="93"/>
        <v>4</v>
      </c>
      <c r="K295" s="7">
        <f t="shared" si="94"/>
        <v>2012</v>
      </c>
      <c r="L295" s="8"/>
      <c r="M295" s="8"/>
      <c r="N295" s="2"/>
      <c r="AA295" s="2"/>
      <c r="AB295" s="2"/>
      <c r="AC295" s="2"/>
      <c r="AD295" s="2"/>
      <c r="AE295" s="2"/>
      <c r="AF295" s="2"/>
      <c r="AN295" s="5"/>
    </row>
    <row r="296" spans="2:40" outlineLevel="1" x14ac:dyDescent="0.25">
      <c r="B296" s="15">
        <v>41261</v>
      </c>
      <c r="C296" s="121">
        <v>1304.3066924678074</v>
      </c>
      <c r="D296" s="121">
        <v>1006.7436082764136</v>
      </c>
      <c r="E296" s="121">
        <v>189.3146819100543</v>
      </c>
      <c r="F296" s="122">
        <f t="shared" si="90"/>
        <v>2500.3649826542755</v>
      </c>
      <c r="G296" s="6">
        <v>293</v>
      </c>
      <c r="H296" s="6">
        <f t="shared" si="91"/>
        <v>42</v>
      </c>
      <c r="I296" s="7">
        <f t="shared" si="92"/>
        <v>12</v>
      </c>
      <c r="J296" s="7">
        <f t="shared" si="93"/>
        <v>4</v>
      </c>
      <c r="K296" s="7">
        <f t="shared" si="94"/>
        <v>2012</v>
      </c>
      <c r="L296" s="8"/>
      <c r="M296" s="8"/>
      <c r="N296" s="2"/>
      <c r="AA296" s="2"/>
      <c r="AB296" s="2"/>
      <c r="AC296" s="2"/>
      <c r="AD296" s="2"/>
      <c r="AE296" s="2"/>
      <c r="AF296" s="2"/>
      <c r="AN296" s="5"/>
    </row>
    <row r="297" spans="2:40" outlineLevel="1" x14ac:dyDescent="0.25">
      <c r="B297" s="15">
        <v>41262</v>
      </c>
      <c r="C297" s="121">
        <v>1291.1139017016794</v>
      </c>
      <c r="D297" s="121">
        <v>946.72790795588548</v>
      </c>
      <c r="E297" s="121">
        <v>189.03937062139204</v>
      </c>
      <c r="F297" s="122">
        <f t="shared" si="90"/>
        <v>2426.8811802789573</v>
      </c>
      <c r="G297" s="6">
        <v>294</v>
      </c>
      <c r="H297" s="6">
        <f t="shared" si="91"/>
        <v>42</v>
      </c>
      <c r="I297" s="7">
        <f t="shared" si="92"/>
        <v>12</v>
      </c>
      <c r="J297" s="7">
        <f t="shared" si="93"/>
        <v>4</v>
      </c>
      <c r="K297" s="7">
        <f t="shared" si="94"/>
        <v>2012</v>
      </c>
      <c r="L297" s="8"/>
      <c r="M297" s="8"/>
      <c r="N297" s="2"/>
      <c r="AA297" s="2"/>
      <c r="AB297" s="2"/>
      <c r="AC297" s="2"/>
      <c r="AD297" s="2"/>
      <c r="AE297" s="2"/>
      <c r="AF297" s="2"/>
      <c r="AN297" s="5"/>
    </row>
    <row r="298" spans="2:40" outlineLevel="1" x14ac:dyDescent="0.25">
      <c r="B298" s="15">
        <v>41263</v>
      </c>
      <c r="C298" s="121">
        <v>1291.4794338891929</v>
      </c>
      <c r="D298" s="121">
        <v>1048.1577507846587</v>
      </c>
      <c r="E298" s="121">
        <v>189.22892126194344</v>
      </c>
      <c r="F298" s="122">
        <f t="shared" si="90"/>
        <v>2528.8661059357951</v>
      </c>
      <c r="G298" s="6">
        <v>295</v>
      </c>
      <c r="H298" s="6">
        <f t="shared" si="91"/>
        <v>43</v>
      </c>
      <c r="I298" s="7">
        <f t="shared" si="92"/>
        <v>12</v>
      </c>
      <c r="J298" s="7">
        <f t="shared" si="93"/>
        <v>4</v>
      </c>
      <c r="K298" s="7">
        <f t="shared" si="94"/>
        <v>2012</v>
      </c>
      <c r="L298" s="8"/>
      <c r="M298" s="8"/>
      <c r="N298" s="2"/>
      <c r="AA298" s="2"/>
      <c r="AB298" s="2"/>
      <c r="AC298" s="2"/>
      <c r="AD298" s="2"/>
      <c r="AE298" s="2"/>
      <c r="AF298" s="2"/>
      <c r="AN298" s="5"/>
    </row>
    <row r="299" spans="2:40" outlineLevel="1" x14ac:dyDescent="0.25">
      <c r="B299" s="15">
        <v>41264</v>
      </c>
      <c r="C299" s="121">
        <v>1290.6978467265881</v>
      </c>
      <c r="D299" s="121">
        <v>975.15640262383704</v>
      </c>
      <c r="E299" s="121">
        <v>188.88823296447802</v>
      </c>
      <c r="F299" s="122">
        <f t="shared" si="90"/>
        <v>2454.7424823149031</v>
      </c>
      <c r="G299" s="6">
        <v>296</v>
      </c>
      <c r="H299" s="6">
        <f t="shared" si="91"/>
        <v>43</v>
      </c>
      <c r="I299" s="7">
        <f t="shared" si="92"/>
        <v>12</v>
      </c>
      <c r="J299" s="7">
        <f t="shared" si="93"/>
        <v>4</v>
      </c>
      <c r="K299" s="7">
        <f t="shared" si="94"/>
        <v>2012</v>
      </c>
      <c r="L299" s="8"/>
      <c r="M299" s="8"/>
      <c r="N299" s="2"/>
      <c r="AA299" s="2"/>
      <c r="AB299" s="2"/>
      <c r="AC299" s="2"/>
      <c r="AD299" s="2"/>
      <c r="AE299" s="2"/>
      <c r="AF299" s="2"/>
      <c r="AN299" s="5"/>
    </row>
    <row r="300" spans="2:40" outlineLevel="1" x14ac:dyDescent="0.25">
      <c r="B300" s="15">
        <v>41265</v>
      </c>
      <c r="C300" s="121">
        <v>1296.2653963328655</v>
      </c>
      <c r="D300" s="121">
        <v>916.51659500941901</v>
      </c>
      <c r="E300" s="121">
        <v>189.24860842991322</v>
      </c>
      <c r="F300" s="122">
        <f t="shared" si="90"/>
        <v>2402.0305997721975</v>
      </c>
      <c r="G300" s="6">
        <v>297</v>
      </c>
      <c r="H300" s="6">
        <f t="shared" si="91"/>
        <v>43</v>
      </c>
      <c r="I300" s="7">
        <f t="shared" si="92"/>
        <v>12</v>
      </c>
      <c r="J300" s="7">
        <f t="shared" si="93"/>
        <v>4</v>
      </c>
      <c r="K300" s="7">
        <f t="shared" si="94"/>
        <v>2012</v>
      </c>
      <c r="L300" s="8"/>
      <c r="M300" s="8"/>
      <c r="N300" s="2"/>
      <c r="AA300" s="2"/>
      <c r="AB300" s="2"/>
      <c r="AC300" s="2"/>
      <c r="AD300" s="2"/>
      <c r="AE300" s="2"/>
      <c r="AF300" s="2"/>
      <c r="AN300" s="5"/>
    </row>
    <row r="301" spans="2:40" outlineLevel="1" x14ac:dyDescent="0.25">
      <c r="B301" s="15">
        <v>41266</v>
      </c>
      <c r="C301" s="121">
        <v>1291.874011929177</v>
      </c>
      <c r="D301" s="121">
        <v>926.49448606383248</v>
      </c>
      <c r="E301" s="121">
        <v>189.46109051431227</v>
      </c>
      <c r="F301" s="122">
        <f t="shared" si="90"/>
        <v>2407.8295885073217</v>
      </c>
      <c r="G301" s="6">
        <v>298</v>
      </c>
      <c r="H301" s="6">
        <f t="shared" si="91"/>
        <v>43</v>
      </c>
      <c r="I301" s="7">
        <f t="shared" si="92"/>
        <v>12</v>
      </c>
      <c r="J301" s="7">
        <f t="shared" si="93"/>
        <v>4</v>
      </c>
      <c r="K301" s="7">
        <f t="shared" si="94"/>
        <v>2012</v>
      </c>
      <c r="L301" s="8"/>
      <c r="M301" s="8"/>
      <c r="N301" s="2"/>
      <c r="AA301" s="2"/>
      <c r="AB301" s="2"/>
      <c r="AC301" s="2"/>
      <c r="AD301" s="2"/>
      <c r="AE301" s="2"/>
      <c r="AF301" s="2"/>
      <c r="AN301" s="5"/>
    </row>
    <row r="302" spans="2:40" outlineLevel="1" x14ac:dyDescent="0.25">
      <c r="B302" s="15">
        <v>41267</v>
      </c>
      <c r="C302" s="121">
        <v>1276.7491818343869</v>
      </c>
      <c r="D302" s="121">
        <v>1035.5944410721193</v>
      </c>
      <c r="E302" s="121">
        <v>189.61084861164798</v>
      </c>
      <c r="F302" s="122">
        <f t="shared" si="90"/>
        <v>2501.9544715181546</v>
      </c>
      <c r="G302" s="6">
        <v>299</v>
      </c>
      <c r="H302" s="6">
        <f t="shared" si="91"/>
        <v>43</v>
      </c>
      <c r="I302" s="7">
        <f t="shared" si="92"/>
        <v>12</v>
      </c>
      <c r="J302" s="7">
        <f t="shared" si="93"/>
        <v>4</v>
      </c>
      <c r="K302" s="7">
        <f t="shared" si="94"/>
        <v>2012</v>
      </c>
      <c r="L302" s="8"/>
      <c r="M302" s="8"/>
      <c r="N302" s="2"/>
      <c r="AA302" s="2"/>
      <c r="AB302" s="2"/>
      <c r="AC302" s="2"/>
      <c r="AD302" s="2"/>
      <c r="AE302" s="2"/>
      <c r="AF302" s="2"/>
      <c r="AN302" s="5"/>
    </row>
    <row r="303" spans="2:40" outlineLevel="1" x14ac:dyDescent="0.25">
      <c r="B303" s="15">
        <v>41268</v>
      </c>
      <c r="C303" s="121">
        <v>1287.8790803775605</v>
      </c>
      <c r="D303" s="121">
        <v>1007.1358485614082</v>
      </c>
      <c r="E303" s="121">
        <v>189.51223563750366</v>
      </c>
      <c r="F303" s="122">
        <f t="shared" si="90"/>
        <v>2484.5271645764724</v>
      </c>
      <c r="G303" s="6">
        <v>300</v>
      </c>
      <c r="H303" s="6">
        <f t="shared" si="91"/>
        <v>43</v>
      </c>
      <c r="I303" s="7">
        <f t="shared" si="92"/>
        <v>12</v>
      </c>
      <c r="J303" s="7">
        <f t="shared" si="93"/>
        <v>4</v>
      </c>
      <c r="K303" s="7">
        <f t="shared" si="94"/>
        <v>2012</v>
      </c>
      <c r="L303" s="8"/>
      <c r="M303" s="8"/>
      <c r="N303" s="2"/>
      <c r="AA303" s="2"/>
      <c r="AB303" s="2"/>
      <c r="AC303" s="2"/>
      <c r="AD303" s="2"/>
      <c r="AE303" s="2"/>
      <c r="AF303" s="2"/>
      <c r="AN303" s="5"/>
    </row>
    <row r="304" spans="2:40" outlineLevel="1" x14ac:dyDescent="0.25">
      <c r="B304" s="15">
        <v>41269</v>
      </c>
      <c r="C304" s="121">
        <v>1287.5092659429649</v>
      </c>
      <c r="D304" s="121">
        <v>989.62265437627889</v>
      </c>
      <c r="E304" s="121">
        <v>189.74191267206535</v>
      </c>
      <c r="F304" s="122">
        <f t="shared" si="90"/>
        <v>2466.873832991309</v>
      </c>
      <c r="G304" s="6">
        <v>301</v>
      </c>
      <c r="H304" s="6">
        <f t="shared" si="91"/>
        <v>43</v>
      </c>
      <c r="I304" s="7">
        <f t="shared" si="92"/>
        <v>12</v>
      </c>
      <c r="J304" s="7">
        <f t="shared" si="93"/>
        <v>4</v>
      </c>
      <c r="K304" s="7">
        <f t="shared" si="94"/>
        <v>2012</v>
      </c>
      <c r="L304" s="8"/>
      <c r="M304" s="8"/>
      <c r="N304" s="2"/>
      <c r="AA304" s="2"/>
      <c r="AB304" s="2"/>
      <c r="AC304" s="2"/>
      <c r="AD304" s="2"/>
      <c r="AE304" s="2"/>
      <c r="AF304" s="2"/>
      <c r="AN304" s="5"/>
    </row>
    <row r="305" spans="2:40" outlineLevel="1" x14ac:dyDescent="0.25">
      <c r="B305" s="15">
        <v>41270</v>
      </c>
      <c r="C305" s="121">
        <v>1272.8676847570982</v>
      </c>
      <c r="D305" s="121">
        <v>930.77447456535288</v>
      </c>
      <c r="E305" s="121">
        <v>189.08150791899934</v>
      </c>
      <c r="F305" s="122">
        <f t="shared" si="90"/>
        <v>2392.7236672414506</v>
      </c>
      <c r="G305" s="6">
        <v>302</v>
      </c>
      <c r="H305" s="6">
        <f t="shared" si="91"/>
        <v>44</v>
      </c>
      <c r="I305" s="7">
        <f t="shared" si="92"/>
        <v>12</v>
      </c>
      <c r="J305" s="7">
        <f t="shared" si="93"/>
        <v>4</v>
      </c>
      <c r="K305" s="7">
        <f t="shared" si="94"/>
        <v>2012</v>
      </c>
      <c r="L305" s="8"/>
      <c r="M305" s="8"/>
      <c r="N305" s="2"/>
      <c r="AA305" s="2"/>
      <c r="AB305" s="2"/>
      <c r="AC305" s="2"/>
      <c r="AD305" s="2"/>
      <c r="AE305" s="2"/>
      <c r="AF305" s="2"/>
      <c r="AN305" s="5"/>
    </row>
    <row r="306" spans="2:40" outlineLevel="1" x14ac:dyDescent="0.25">
      <c r="B306" s="15">
        <v>41271</v>
      </c>
      <c r="C306" s="121">
        <v>1277.8253637168173</v>
      </c>
      <c r="D306" s="121">
        <v>837.44767376876882</v>
      </c>
      <c r="E306" s="121">
        <v>189.56510003589321</v>
      </c>
      <c r="F306" s="122">
        <f t="shared" si="90"/>
        <v>2304.838137521479</v>
      </c>
      <c r="G306" s="6">
        <v>303</v>
      </c>
      <c r="H306" s="6">
        <f t="shared" si="91"/>
        <v>44</v>
      </c>
      <c r="I306" s="7">
        <f t="shared" si="92"/>
        <v>12</v>
      </c>
      <c r="J306" s="7">
        <f t="shared" si="93"/>
        <v>4</v>
      </c>
      <c r="K306" s="7">
        <f t="shared" si="94"/>
        <v>2012</v>
      </c>
      <c r="L306" s="8"/>
      <c r="M306" s="8"/>
      <c r="N306" s="2"/>
      <c r="AA306" s="2"/>
      <c r="AB306" s="2"/>
      <c r="AC306" s="2"/>
      <c r="AD306" s="2"/>
      <c r="AE306" s="2"/>
      <c r="AF306" s="2"/>
      <c r="AN306" s="5"/>
    </row>
    <row r="307" spans="2:40" outlineLevel="1" x14ac:dyDescent="0.25">
      <c r="B307" s="15">
        <v>41272</v>
      </c>
      <c r="C307" s="121">
        <v>1277.5219510818938</v>
      </c>
      <c r="D307" s="121">
        <v>918.51386785865748</v>
      </c>
      <c r="E307" s="121">
        <v>189.81312576841495</v>
      </c>
      <c r="F307" s="122">
        <f t="shared" si="90"/>
        <v>2385.8489447089664</v>
      </c>
      <c r="G307" s="6">
        <v>304</v>
      </c>
      <c r="H307" s="6">
        <f t="shared" si="91"/>
        <v>44</v>
      </c>
      <c r="I307" s="7">
        <f t="shared" si="92"/>
        <v>12</v>
      </c>
      <c r="J307" s="7">
        <f t="shared" si="93"/>
        <v>4</v>
      </c>
      <c r="K307" s="7">
        <f t="shared" si="94"/>
        <v>2012</v>
      </c>
      <c r="L307" s="8"/>
      <c r="M307" s="8"/>
      <c r="N307" s="2"/>
      <c r="AA307" s="2"/>
      <c r="AB307" s="2"/>
      <c r="AC307" s="2"/>
      <c r="AD307" s="2"/>
      <c r="AE307" s="2"/>
      <c r="AF307" s="2"/>
      <c r="AN307" s="5"/>
    </row>
    <row r="308" spans="2:40" outlineLevel="1" x14ac:dyDescent="0.25">
      <c r="B308" s="15">
        <v>41273</v>
      </c>
      <c r="C308" s="121">
        <v>1296.276597195123</v>
      </c>
      <c r="D308" s="121">
        <v>1101.1046614354893</v>
      </c>
      <c r="E308" s="121">
        <v>189.4926092541738</v>
      </c>
      <c r="F308" s="122">
        <f t="shared" si="90"/>
        <v>2586.8738678847858</v>
      </c>
      <c r="G308" s="6">
        <v>305</v>
      </c>
      <c r="H308" s="6">
        <f t="shared" si="91"/>
        <v>44</v>
      </c>
      <c r="I308" s="7">
        <f t="shared" si="92"/>
        <v>12</v>
      </c>
      <c r="J308" s="7">
        <f t="shared" si="93"/>
        <v>4</v>
      </c>
      <c r="K308" s="7">
        <f t="shared" si="94"/>
        <v>2012</v>
      </c>
      <c r="L308" s="8"/>
      <c r="M308" s="8"/>
      <c r="N308" s="2"/>
      <c r="AA308" s="2"/>
      <c r="AB308" s="2"/>
      <c r="AC308" s="2"/>
      <c r="AD308" s="2"/>
      <c r="AE308" s="2"/>
      <c r="AF308" s="2"/>
      <c r="AN308" s="5"/>
    </row>
    <row r="309" spans="2:40" outlineLevel="1" x14ac:dyDescent="0.25">
      <c r="B309" s="15">
        <v>41274</v>
      </c>
      <c r="C309" s="121">
        <v>1315.052365160569</v>
      </c>
      <c r="D309" s="121">
        <v>1061.7369544313287</v>
      </c>
      <c r="E309" s="121">
        <v>189.89731269168402</v>
      </c>
      <c r="F309" s="122">
        <f t="shared" ref="F309:F324" si="95">SUM(C309:E309)</f>
        <v>2566.6866322835817</v>
      </c>
      <c r="G309" s="6">
        <v>306</v>
      </c>
      <c r="H309" s="6">
        <f t="shared" ref="H309:H324" si="96">ROUNDUP(G309/7,0)</f>
        <v>44</v>
      </c>
      <c r="I309" s="7">
        <f t="shared" ref="I309:I324" si="97">MONTH(B309)</f>
        <v>12</v>
      </c>
      <c r="J309" s="7">
        <f t="shared" ref="J309:J324" si="98">ROUNDUP(I309/3,0)</f>
        <v>4</v>
      </c>
      <c r="K309" s="7">
        <f t="shared" ref="K309:K324" si="99">YEAR(B309)</f>
        <v>2012</v>
      </c>
      <c r="L309" s="8"/>
      <c r="M309" s="8"/>
      <c r="N309" s="2"/>
      <c r="AA309" s="2"/>
      <c r="AB309" s="2"/>
      <c r="AC309" s="2"/>
      <c r="AD309" s="2"/>
      <c r="AE309" s="2"/>
      <c r="AF309" s="2"/>
      <c r="AN309" s="5"/>
    </row>
    <row r="310" spans="2:40" outlineLevel="1" x14ac:dyDescent="0.25">
      <c r="B310" s="15">
        <v>41275</v>
      </c>
      <c r="C310" s="121">
        <v>1322.085572724129</v>
      </c>
      <c r="D310" s="121">
        <v>763.81998069982217</v>
      </c>
      <c r="E310" s="121">
        <v>189.55805430381332</v>
      </c>
      <c r="F310" s="122">
        <f t="shared" si="95"/>
        <v>2275.4636077277642</v>
      </c>
      <c r="G310" s="6">
        <v>307</v>
      </c>
      <c r="H310" s="6">
        <f t="shared" si="96"/>
        <v>44</v>
      </c>
      <c r="I310" s="7">
        <f t="shared" si="97"/>
        <v>1</v>
      </c>
      <c r="J310" s="7">
        <f t="shared" si="98"/>
        <v>1</v>
      </c>
      <c r="K310" s="7">
        <f t="shared" si="99"/>
        <v>2013</v>
      </c>
      <c r="L310" s="8"/>
      <c r="M310" s="8"/>
      <c r="N310" s="2"/>
      <c r="AA310" s="2"/>
      <c r="AB310" s="2"/>
      <c r="AC310" s="2"/>
      <c r="AD310" s="2"/>
      <c r="AE310" s="2"/>
      <c r="AF310" s="2"/>
      <c r="AN310" s="5"/>
    </row>
    <row r="311" spans="2:40" outlineLevel="1" x14ac:dyDescent="0.25">
      <c r="B311" s="15">
        <v>41276</v>
      </c>
      <c r="C311" s="121">
        <v>1324.8007093333044</v>
      </c>
      <c r="D311" s="121">
        <v>867.38898640218963</v>
      </c>
      <c r="E311" s="121">
        <v>189.88676524082729</v>
      </c>
      <c r="F311" s="122">
        <f t="shared" si="95"/>
        <v>2382.076460976321</v>
      </c>
      <c r="G311" s="6">
        <v>308</v>
      </c>
      <c r="H311" s="6">
        <f t="shared" si="96"/>
        <v>44</v>
      </c>
      <c r="I311" s="7">
        <f t="shared" si="97"/>
        <v>1</v>
      </c>
      <c r="J311" s="7">
        <f t="shared" si="98"/>
        <v>1</v>
      </c>
      <c r="K311" s="7">
        <f t="shared" si="99"/>
        <v>2013</v>
      </c>
      <c r="L311" s="8"/>
      <c r="M311" s="8"/>
      <c r="N311" s="2"/>
      <c r="AA311" s="2"/>
      <c r="AB311" s="2"/>
      <c r="AC311" s="2"/>
      <c r="AD311" s="2"/>
      <c r="AE311" s="2"/>
      <c r="AF311" s="2"/>
      <c r="AN311" s="5"/>
    </row>
    <row r="312" spans="2:40" outlineLevel="1" x14ac:dyDescent="0.25">
      <c r="B312" s="15">
        <v>41277</v>
      </c>
      <c r="C312" s="121">
        <v>1319.8708165863641</v>
      </c>
      <c r="D312" s="121">
        <v>961.69242035792149</v>
      </c>
      <c r="E312" s="121">
        <v>189.48826227966003</v>
      </c>
      <c r="F312" s="122">
        <f t="shared" si="95"/>
        <v>2471.0514992239455</v>
      </c>
      <c r="G312" s="6">
        <v>309</v>
      </c>
      <c r="H312" s="6">
        <f t="shared" si="96"/>
        <v>45</v>
      </c>
      <c r="I312" s="7">
        <f t="shared" si="97"/>
        <v>1</v>
      </c>
      <c r="J312" s="7">
        <f t="shared" si="98"/>
        <v>1</v>
      </c>
      <c r="K312" s="7">
        <f t="shared" si="99"/>
        <v>2013</v>
      </c>
      <c r="L312" s="8"/>
      <c r="M312" s="8"/>
      <c r="N312" s="2"/>
      <c r="AA312" s="2"/>
      <c r="AB312" s="2"/>
      <c r="AC312" s="2"/>
      <c r="AD312" s="2"/>
      <c r="AE312" s="2"/>
      <c r="AF312" s="2"/>
      <c r="AN312" s="5"/>
    </row>
    <row r="313" spans="2:40" outlineLevel="1" x14ac:dyDescent="0.25">
      <c r="B313" s="15">
        <v>41278</v>
      </c>
      <c r="C313" s="121">
        <v>1317.0625196377368</v>
      </c>
      <c r="D313" s="121">
        <v>887.79740076799283</v>
      </c>
      <c r="E313" s="121">
        <v>189.53691169904283</v>
      </c>
      <c r="F313" s="122">
        <f t="shared" si="95"/>
        <v>2394.3968321047723</v>
      </c>
      <c r="G313" s="6">
        <v>310</v>
      </c>
      <c r="H313" s="6">
        <f t="shared" si="96"/>
        <v>45</v>
      </c>
      <c r="I313" s="7">
        <f t="shared" si="97"/>
        <v>1</v>
      </c>
      <c r="J313" s="7">
        <f t="shared" si="98"/>
        <v>1</v>
      </c>
      <c r="K313" s="7">
        <f t="shared" si="99"/>
        <v>2013</v>
      </c>
      <c r="L313" s="8"/>
      <c r="M313" s="8"/>
      <c r="N313" s="2"/>
      <c r="AA313" s="2"/>
      <c r="AB313" s="2"/>
      <c r="AC313" s="2"/>
      <c r="AD313" s="2"/>
      <c r="AE313" s="2"/>
      <c r="AF313" s="2"/>
      <c r="AN313" s="5"/>
    </row>
    <row r="314" spans="2:40" outlineLevel="1" x14ac:dyDescent="0.25">
      <c r="B314" s="15">
        <v>41279</v>
      </c>
      <c r="C314" s="121">
        <v>1334.1346386058406</v>
      </c>
      <c r="D314" s="121">
        <v>1056.7007253365268</v>
      </c>
      <c r="E314" s="121">
        <v>189.54306692346449</v>
      </c>
      <c r="F314" s="122">
        <f t="shared" si="95"/>
        <v>2580.3784308658323</v>
      </c>
      <c r="G314" s="6">
        <v>311</v>
      </c>
      <c r="H314" s="6">
        <f t="shared" si="96"/>
        <v>45</v>
      </c>
      <c r="I314" s="7">
        <f t="shared" si="97"/>
        <v>1</v>
      </c>
      <c r="J314" s="7">
        <f t="shared" si="98"/>
        <v>1</v>
      </c>
      <c r="K314" s="7">
        <f t="shared" si="99"/>
        <v>2013</v>
      </c>
      <c r="L314" s="8"/>
      <c r="M314" s="8"/>
      <c r="N314" s="2"/>
      <c r="AA314" s="2"/>
      <c r="AB314" s="2"/>
      <c r="AC314" s="2"/>
      <c r="AD314" s="2"/>
      <c r="AE314" s="2"/>
      <c r="AF314" s="2"/>
      <c r="AN314" s="5"/>
    </row>
    <row r="315" spans="2:40" outlineLevel="1" x14ac:dyDescent="0.25">
      <c r="B315" s="15">
        <v>41280</v>
      </c>
      <c r="C315" s="121">
        <v>1326.7420844794285</v>
      </c>
      <c r="D315" s="121">
        <v>1118.3252185799056</v>
      </c>
      <c r="E315" s="121">
        <v>189.69461701706771</v>
      </c>
      <c r="F315" s="122">
        <f t="shared" si="95"/>
        <v>2634.761920076402</v>
      </c>
      <c r="G315" s="6">
        <v>312</v>
      </c>
      <c r="H315" s="6">
        <f t="shared" si="96"/>
        <v>45</v>
      </c>
      <c r="I315" s="7">
        <f t="shared" si="97"/>
        <v>1</v>
      </c>
      <c r="J315" s="7">
        <f t="shared" si="98"/>
        <v>1</v>
      </c>
      <c r="K315" s="7">
        <f t="shared" si="99"/>
        <v>2013</v>
      </c>
      <c r="L315" s="8"/>
      <c r="M315" s="8"/>
      <c r="N315" s="2"/>
      <c r="AA315" s="2"/>
      <c r="AB315" s="2"/>
      <c r="AC315" s="2"/>
      <c r="AD315" s="2"/>
      <c r="AE315" s="2"/>
      <c r="AF315" s="2"/>
      <c r="AN315" s="5"/>
    </row>
    <row r="316" spans="2:40" outlineLevel="1" x14ac:dyDescent="0.25">
      <c r="B316" s="15">
        <v>41281</v>
      </c>
      <c r="C316" s="121">
        <v>1343.2664976127774</v>
      </c>
      <c r="D316" s="121">
        <v>865.50952243732581</v>
      </c>
      <c r="E316" s="121">
        <v>189.87873247538576</v>
      </c>
      <c r="F316" s="122">
        <f t="shared" si="95"/>
        <v>2398.6547525254891</v>
      </c>
      <c r="G316" s="6">
        <v>313</v>
      </c>
      <c r="H316" s="6">
        <f t="shared" si="96"/>
        <v>45</v>
      </c>
      <c r="I316" s="7">
        <f t="shared" si="97"/>
        <v>1</v>
      </c>
      <c r="J316" s="7">
        <f t="shared" si="98"/>
        <v>1</v>
      </c>
      <c r="K316" s="7">
        <f t="shared" si="99"/>
        <v>2013</v>
      </c>
      <c r="L316" s="8"/>
      <c r="M316" s="8"/>
      <c r="N316" s="2"/>
      <c r="AA316" s="2"/>
      <c r="AB316" s="2"/>
      <c r="AC316" s="2"/>
      <c r="AD316" s="2"/>
      <c r="AE316" s="2"/>
      <c r="AF316" s="2"/>
      <c r="AN316" s="5"/>
    </row>
    <row r="317" spans="2:40" outlineLevel="1" x14ac:dyDescent="0.25">
      <c r="B317" s="15">
        <v>41282</v>
      </c>
      <c r="C317" s="121">
        <v>1334.489039651028</v>
      </c>
      <c r="D317" s="121">
        <v>1068.3272553119914</v>
      </c>
      <c r="E317" s="121">
        <v>189.91754310728331</v>
      </c>
      <c r="F317" s="122">
        <f t="shared" si="95"/>
        <v>2592.7338380703027</v>
      </c>
      <c r="G317" s="6">
        <v>314</v>
      </c>
      <c r="H317" s="6">
        <f t="shared" si="96"/>
        <v>45</v>
      </c>
      <c r="I317" s="7">
        <f t="shared" si="97"/>
        <v>1</v>
      </c>
      <c r="J317" s="7">
        <f t="shared" si="98"/>
        <v>1</v>
      </c>
      <c r="K317" s="7">
        <f t="shared" si="99"/>
        <v>2013</v>
      </c>
      <c r="L317" s="8"/>
      <c r="M317" s="8"/>
      <c r="N317" s="2"/>
      <c r="AA317" s="2"/>
      <c r="AB317" s="2"/>
      <c r="AC317" s="2"/>
      <c r="AD317" s="2"/>
      <c r="AE317" s="2"/>
      <c r="AF317" s="2"/>
      <c r="AN317" s="5"/>
    </row>
    <row r="318" spans="2:40" outlineLevel="1" x14ac:dyDescent="0.25">
      <c r="B318" s="15">
        <v>41283</v>
      </c>
      <c r="C318" s="121">
        <v>1333.251500731956</v>
      </c>
      <c r="D318" s="121">
        <v>859.00309882568854</v>
      </c>
      <c r="E318" s="121">
        <v>189.86049764407019</v>
      </c>
      <c r="F318" s="122">
        <f t="shared" si="95"/>
        <v>2382.1150972017149</v>
      </c>
      <c r="G318" s="6">
        <v>315</v>
      </c>
      <c r="H318" s="6">
        <f t="shared" si="96"/>
        <v>45</v>
      </c>
      <c r="I318" s="7">
        <f t="shared" si="97"/>
        <v>1</v>
      </c>
      <c r="J318" s="7">
        <f t="shared" si="98"/>
        <v>1</v>
      </c>
      <c r="K318" s="7">
        <f t="shared" si="99"/>
        <v>2013</v>
      </c>
      <c r="L318" s="8"/>
      <c r="M318" s="8"/>
      <c r="N318" s="2"/>
      <c r="AA318" s="2"/>
      <c r="AB318" s="2"/>
      <c r="AC318" s="2"/>
      <c r="AD318" s="2"/>
      <c r="AE318" s="2"/>
      <c r="AF318" s="2"/>
      <c r="AN318" s="5"/>
    </row>
    <row r="319" spans="2:40" outlineLevel="1" x14ac:dyDescent="0.25">
      <c r="B319" s="15">
        <v>41284</v>
      </c>
      <c r="C319" s="121">
        <v>1333.4144305117043</v>
      </c>
      <c r="D319" s="121">
        <v>969.35451584824796</v>
      </c>
      <c r="E319" s="121">
        <v>189.75167213605249</v>
      </c>
      <c r="F319" s="122">
        <f t="shared" si="95"/>
        <v>2492.5206184960048</v>
      </c>
      <c r="G319" s="6">
        <v>316</v>
      </c>
      <c r="H319" s="6">
        <f t="shared" si="96"/>
        <v>46</v>
      </c>
      <c r="I319" s="7">
        <f t="shared" si="97"/>
        <v>1</v>
      </c>
      <c r="J319" s="7">
        <f t="shared" si="98"/>
        <v>1</v>
      </c>
      <c r="K319" s="7">
        <f t="shared" si="99"/>
        <v>2013</v>
      </c>
      <c r="L319" s="8"/>
      <c r="M319" s="8"/>
      <c r="N319" s="2"/>
      <c r="AA319" s="2"/>
      <c r="AB319" s="2"/>
      <c r="AC319" s="2"/>
      <c r="AD319" s="2"/>
      <c r="AE319" s="2"/>
      <c r="AF319" s="2"/>
      <c r="AN319" s="5"/>
    </row>
    <row r="320" spans="2:40" outlineLevel="1" x14ac:dyDescent="0.25">
      <c r="B320" s="15">
        <v>41285</v>
      </c>
      <c r="C320" s="121">
        <v>1317.2177108993997</v>
      </c>
      <c r="D320" s="121">
        <v>870.55334904287679</v>
      </c>
      <c r="E320" s="121">
        <v>189.65261639405833</v>
      </c>
      <c r="F320" s="122">
        <f t="shared" si="95"/>
        <v>2377.4236763363347</v>
      </c>
      <c r="G320" s="6">
        <v>317</v>
      </c>
      <c r="H320" s="6">
        <f t="shared" si="96"/>
        <v>46</v>
      </c>
      <c r="I320" s="7">
        <f t="shared" si="97"/>
        <v>1</v>
      </c>
      <c r="J320" s="7">
        <f t="shared" si="98"/>
        <v>1</v>
      </c>
      <c r="K320" s="7">
        <f t="shared" si="99"/>
        <v>2013</v>
      </c>
      <c r="L320" s="8"/>
      <c r="M320" s="8"/>
      <c r="N320" s="2"/>
      <c r="AA320" s="2"/>
      <c r="AB320" s="2"/>
      <c r="AC320" s="2"/>
      <c r="AD320" s="2"/>
      <c r="AE320" s="2"/>
      <c r="AF320" s="2"/>
      <c r="AN320" s="5"/>
    </row>
    <row r="321" spans="2:40" outlineLevel="1" x14ac:dyDescent="0.25">
      <c r="B321" s="15">
        <v>41286</v>
      </c>
      <c r="C321" s="121">
        <v>1301.5542810970071</v>
      </c>
      <c r="D321" s="121">
        <v>741.62502538229467</v>
      </c>
      <c r="E321" s="121">
        <v>189.8561216153077</v>
      </c>
      <c r="F321" s="122">
        <f t="shared" si="95"/>
        <v>2233.0354280946094</v>
      </c>
      <c r="G321" s="6">
        <v>318</v>
      </c>
      <c r="H321" s="6">
        <f t="shared" si="96"/>
        <v>46</v>
      </c>
      <c r="I321" s="7">
        <f t="shared" si="97"/>
        <v>1</v>
      </c>
      <c r="J321" s="7">
        <f t="shared" si="98"/>
        <v>1</v>
      </c>
      <c r="K321" s="7">
        <f t="shared" si="99"/>
        <v>2013</v>
      </c>
      <c r="L321" s="8"/>
      <c r="M321" s="8"/>
      <c r="N321" s="2"/>
      <c r="AA321" s="2"/>
      <c r="AB321" s="2"/>
      <c r="AC321" s="2"/>
      <c r="AD321" s="2"/>
      <c r="AE321" s="2"/>
      <c r="AF321" s="2"/>
      <c r="AN321" s="5"/>
    </row>
    <row r="322" spans="2:40" outlineLevel="1" x14ac:dyDescent="0.25">
      <c r="B322" s="15">
        <v>41287</v>
      </c>
      <c r="C322" s="121">
        <v>1305.7566762896327</v>
      </c>
      <c r="D322" s="121">
        <v>1045.2640667667315</v>
      </c>
      <c r="E322" s="121">
        <v>189.71611684090482</v>
      </c>
      <c r="F322" s="122">
        <f t="shared" si="95"/>
        <v>2540.7368598972689</v>
      </c>
      <c r="G322" s="6">
        <v>319</v>
      </c>
      <c r="H322" s="6">
        <f t="shared" si="96"/>
        <v>46</v>
      </c>
      <c r="I322" s="7">
        <f t="shared" si="97"/>
        <v>1</v>
      </c>
      <c r="J322" s="7">
        <f t="shared" si="98"/>
        <v>1</v>
      </c>
      <c r="K322" s="7">
        <f t="shared" si="99"/>
        <v>2013</v>
      </c>
      <c r="L322" s="8"/>
      <c r="M322" s="8"/>
      <c r="N322" s="2"/>
      <c r="AA322" s="2"/>
      <c r="AB322" s="2"/>
      <c r="AC322" s="2"/>
      <c r="AD322" s="2"/>
      <c r="AE322" s="2"/>
      <c r="AF322" s="2"/>
      <c r="AN322" s="5"/>
    </row>
    <row r="323" spans="2:40" outlineLevel="1" x14ac:dyDescent="0.25">
      <c r="B323" s="15">
        <v>41288</v>
      </c>
      <c r="C323" s="121">
        <v>1308.5446018982109</v>
      </c>
      <c r="D323" s="121">
        <v>1104.0446015346365</v>
      </c>
      <c r="E323" s="121">
        <v>189.60852421750778</v>
      </c>
      <c r="F323" s="122">
        <f t="shared" si="95"/>
        <v>2602.1977276503549</v>
      </c>
      <c r="G323" s="6">
        <v>320</v>
      </c>
      <c r="H323" s="6">
        <f t="shared" si="96"/>
        <v>46</v>
      </c>
      <c r="I323" s="7">
        <f t="shared" si="97"/>
        <v>1</v>
      </c>
      <c r="J323" s="7">
        <f t="shared" si="98"/>
        <v>1</v>
      </c>
      <c r="K323" s="7">
        <f t="shared" si="99"/>
        <v>2013</v>
      </c>
      <c r="L323" s="8"/>
      <c r="M323" s="8"/>
      <c r="N323" s="2"/>
      <c r="AA323" s="2"/>
      <c r="AB323" s="2"/>
      <c r="AC323" s="2"/>
      <c r="AD323" s="2"/>
      <c r="AE323" s="2"/>
      <c r="AF323" s="2"/>
      <c r="AN323" s="5"/>
    </row>
    <row r="324" spans="2:40" outlineLevel="1" x14ac:dyDescent="0.25">
      <c r="B324" s="15">
        <v>41289</v>
      </c>
      <c r="C324" s="121">
        <v>1326.6254981524207</v>
      </c>
      <c r="D324" s="121">
        <v>1018.1736908156092</v>
      </c>
      <c r="E324" s="121">
        <v>189.39117489230875</v>
      </c>
      <c r="F324" s="122">
        <f t="shared" si="95"/>
        <v>2534.1903638603385</v>
      </c>
      <c r="G324" s="6">
        <v>321</v>
      </c>
      <c r="H324" s="6">
        <f t="shared" si="96"/>
        <v>46</v>
      </c>
      <c r="I324" s="7">
        <f t="shared" si="97"/>
        <v>1</v>
      </c>
      <c r="J324" s="7">
        <f t="shared" si="98"/>
        <v>1</v>
      </c>
      <c r="K324" s="7">
        <f t="shared" si="99"/>
        <v>2013</v>
      </c>
      <c r="L324" s="8"/>
      <c r="M324" s="8"/>
      <c r="N324" s="2"/>
      <c r="AA324" s="2"/>
      <c r="AB324" s="2"/>
      <c r="AC324" s="2"/>
      <c r="AD324" s="2"/>
      <c r="AE324" s="2"/>
      <c r="AF324" s="2"/>
      <c r="AN324" s="5"/>
    </row>
    <row r="325" spans="2:40" outlineLevel="1" x14ac:dyDescent="0.25">
      <c r="B325" s="15">
        <v>41290</v>
      </c>
      <c r="C325" s="121">
        <v>1322.6126488722816</v>
      </c>
      <c r="D325" s="121">
        <v>869.18901771556057</v>
      </c>
      <c r="E325" s="121">
        <v>189.3410127022911</v>
      </c>
      <c r="F325" s="122">
        <f t="shared" ref="F325:F340" si="100">SUM(C325:E325)</f>
        <v>2381.1426792901334</v>
      </c>
      <c r="G325" s="6">
        <v>322</v>
      </c>
      <c r="H325" s="6">
        <f t="shared" ref="H325:H340" si="101">ROUNDUP(G325/7,0)</f>
        <v>46</v>
      </c>
      <c r="I325" s="7">
        <f t="shared" ref="I325:I340" si="102">MONTH(B325)</f>
        <v>1</v>
      </c>
      <c r="J325" s="7">
        <f t="shared" ref="J325:J340" si="103">ROUNDUP(I325/3,0)</f>
        <v>1</v>
      </c>
      <c r="K325" s="7">
        <f t="shared" ref="K325:K340" si="104">YEAR(B325)</f>
        <v>2013</v>
      </c>
      <c r="L325" s="8"/>
      <c r="M325" s="8"/>
      <c r="N325" s="2"/>
      <c r="AA325" s="2"/>
      <c r="AB325" s="2"/>
      <c r="AC325" s="2"/>
      <c r="AD325" s="2"/>
      <c r="AE325" s="2"/>
      <c r="AF325" s="2"/>
      <c r="AN325" s="5"/>
    </row>
    <row r="326" spans="2:40" outlineLevel="1" x14ac:dyDescent="0.25">
      <c r="B326" s="15">
        <v>41291</v>
      </c>
      <c r="C326" s="121">
        <v>1338.5236843018722</v>
      </c>
      <c r="D326" s="121">
        <v>925.52193552042763</v>
      </c>
      <c r="E326" s="121">
        <v>189.29365279777446</v>
      </c>
      <c r="F326" s="122">
        <f t="shared" si="100"/>
        <v>2453.3392726200746</v>
      </c>
      <c r="G326" s="6">
        <v>323</v>
      </c>
      <c r="H326" s="6">
        <f t="shared" si="101"/>
        <v>47</v>
      </c>
      <c r="I326" s="7">
        <f t="shared" si="102"/>
        <v>1</v>
      </c>
      <c r="J326" s="7">
        <f t="shared" si="103"/>
        <v>1</v>
      </c>
      <c r="K326" s="7">
        <f t="shared" si="104"/>
        <v>2013</v>
      </c>
      <c r="L326" s="8"/>
      <c r="M326" s="8"/>
      <c r="N326" s="2"/>
      <c r="AA326" s="2"/>
      <c r="AB326" s="2"/>
      <c r="AC326" s="2"/>
      <c r="AD326" s="2"/>
      <c r="AE326" s="2"/>
      <c r="AF326" s="2"/>
      <c r="AN326" s="5"/>
    </row>
    <row r="327" spans="2:40" outlineLevel="1" x14ac:dyDescent="0.25">
      <c r="B327" s="15">
        <v>41292</v>
      </c>
      <c r="C327" s="121">
        <v>1336.3610881110549</v>
      </c>
      <c r="D327" s="121">
        <v>1104.718249824921</v>
      </c>
      <c r="E327" s="121">
        <v>189.75373064019598</v>
      </c>
      <c r="F327" s="122">
        <f t="shared" si="100"/>
        <v>2630.8330685761716</v>
      </c>
      <c r="G327" s="6">
        <v>324</v>
      </c>
      <c r="H327" s="6">
        <f t="shared" si="101"/>
        <v>47</v>
      </c>
      <c r="I327" s="7">
        <f t="shared" si="102"/>
        <v>1</v>
      </c>
      <c r="J327" s="7">
        <f t="shared" si="103"/>
        <v>1</v>
      </c>
      <c r="K327" s="7">
        <f t="shared" si="104"/>
        <v>2013</v>
      </c>
      <c r="L327" s="8"/>
      <c r="M327" s="8"/>
      <c r="N327" s="2"/>
      <c r="AA327" s="2"/>
      <c r="AB327" s="2"/>
      <c r="AC327" s="2"/>
      <c r="AD327" s="2"/>
      <c r="AE327" s="2"/>
      <c r="AF327" s="2"/>
      <c r="AN327" s="5"/>
    </row>
    <row r="328" spans="2:40" outlineLevel="1" x14ac:dyDescent="0.25">
      <c r="B328" s="15">
        <v>41293</v>
      </c>
      <c r="C328" s="121">
        <v>1332.6090893861942</v>
      </c>
      <c r="D328" s="121">
        <v>964.74918160930361</v>
      </c>
      <c r="E328" s="121">
        <v>189.53125194218026</v>
      </c>
      <c r="F328" s="122">
        <f t="shared" si="100"/>
        <v>2486.8895229376785</v>
      </c>
      <c r="G328" s="6">
        <v>325</v>
      </c>
      <c r="H328" s="6">
        <f t="shared" si="101"/>
        <v>47</v>
      </c>
      <c r="I328" s="7">
        <f t="shared" si="102"/>
        <v>1</v>
      </c>
      <c r="J328" s="7">
        <f t="shared" si="103"/>
        <v>1</v>
      </c>
      <c r="K328" s="7">
        <f t="shared" si="104"/>
        <v>2013</v>
      </c>
      <c r="L328" s="8"/>
      <c r="M328" s="8"/>
      <c r="N328" s="2"/>
      <c r="AA328" s="2"/>
      <c r="AB328" s="2"/>
      <c r="AC328" s="2"/>
      <c r="AD328" s="2"/>
      <c r="AE328" s="2"/>
      <c r="AF328" s="2"/>
      <c r="AN328" s="5"/>
    </row>
    <row r="329" spans="2:40" outlineLevel="1" x14ac:dyDescent="0.25">
      <c r="B329" s="15">
        <v>41294</v>
      </c>
      <c r="C329" s="121">
        <v>1359.877864890261</v>
      </c>
      <c r="D329" s="121">
        <v>969.46958350004797</v>
      </c>
      <c r="E329" s="121">
        <v>189.71656152242656</v>
      </c>
      <c r="F329" s="122">
        <f t="shared" si="100"/>
        <v>2519.0640099127359</v>
      </c>
      <c r="G329" s="6">
        <v>326</v>
      </c>
      <c r="H329" s="6">
        <f t="shared" si="101"/>
        <v>47</v>
      </c>
      <c r="I329" s="7">
        <f t="shared" si="102"/>
        <v>1</v>
      </c>
      <c r="J329" s="7">
        <f t="shared" si="103"/>
        <v>1</v>
      </c>
      <c r="K329" s="7">
        <f t="shared" si="104"/>
        <v>2013</v>
      </c>
      <c r="L329" s="8"/>
      <c r="M329" s="8"/>
      <c r="N329" s="2"/>
      <c r="AA329" s="2"/>
      <c r="AB329" s="2"/>
      <c r="AC329" s="2"/>
      <c r="AD329" s="2"/>
      <c r="AE329" s="2"/>
      <c r="AF329" s="2"/>
      <c r="AN329" s="5"/>
    </row>
    <row r="330" spans="2:40" outlineLevel="1" x14ac:dyDescent="0.25">
      <c r="B330" s="15">
        <v>41295</v>
      </c>
      <c r="C330" s="121">
        <v>1350.08645292549</v>
      </c>
      <c r="D330" s="121">
        <v>993.09186363450272</v>
      </c>
      <c r="E330" s="121">
        <v>189.28436049274873</v>
      </c>
      <c r="F330" s="122">
        <f t="shared" si="100"/>
        <v>2532.4626770527416</v>
      </c>
      <c r="G330" s="6">
        <v>327</v>
      </c>
      <c r="H330" s="6">
        <f t="shared" si="101"/>
        <v>47</v>
      </c>
      <c r="I330" s="7">
        <f t="shared" si="102"/>
        <v>1</v>
      </c>
      <c r="J330" s="7">
        <f t="shared" si="103"/>
        <v>1</v>
      </c>
      <c r="K330" s="7">
        <f t="shared" si="104"/>
        <v>2013</v>
      </c>
      <c r="L330" s="8"/>
      <c r="M330" s="8"/>
      <c r="N330" s="2"/>
      <c r="AA330" s="2"/>
      <c r="AB330" s="2"/>
      <c r="AC330" s="2"/>
      <c r="AD330" s="2"/>
      <c r="AE330" s="2"/>
      <c r="AF330" s="2"/>
      <c r="AN330" s="5"/>
    </row>
    <row r="331" spans="2:40" outlineLevel="1" x14ac:dyDescent="0.25">
      <c r="B331" s="15">
        <v>41296</v>
      </c>
      <c r="C331" s="121">
        <v>1340.5221540935108</v>
      </c>
      <c r="D331" s="121">
        <v>898.15086328413668</v>
      </c>
      <c r="E331" s="121">
        <v>189.44195761341922</v>
      </c>
      <c r="F331" s="122">
        <f t="shared" si="100"/>
        <v>2428.1149749910669</v>
      </c>
      <c r="G331" s="6">
        <v>328</v>
      </c>
      <c r="H331" s="6">
        <f t="shared" si="101"/>
        <v>47</v>
      </c>
      <c r="I331" s="7">
        <f t="shared" si="102"/>
        <v>1</v>
      </c>
      <c r="J331" s="7">
        <f t="shared" si="103"/>
        <v>1</v>
      </c>
      <c r="K331" s="7">
        <f t="shared" si="104"/>
        <v>2013</v>
      </c>
      <c r="L331" s="8"/>
      <c r="M331" s="8"/>
      <c r="N331" s="2"/>
      <c r="AA331" s="2"/>
      <c r="AB331" s="2"/>
      <c r="AC331" s="2"/>
      <c r="AD331" s="2"/>
      <c r="AE331" s="2"/>
      <c r="AF331" s="2"/>
      <c r="AN331" s="5"/>
    </row>
    <row r="332" spans="2:40" outlineLevel="1" x14ac:dyDescent="0.25">
      <c r="B332" s="15">
        <v>41297</v>
      </c>
      <c r="C332" s="121">
        <v>1337.4551585319577</v>
      </c>
      <c r="D332" s="121">
        <v>909.19614110894304</v>
      </c>
      <c r="E332" s="121">
        <v>189.67458960115283</v>
      </c>
      <c r="F332" s="122">
        <f t="shared" si="100"/>
        <v>2436.325889242054</v>
      </c>
      <c r="G332" s="6">
        <v>329</v>
      </c>
      <c r="H332" s="6">
        <f t="shared" si="101"/>
        <v>47</v>
      </c>
      <c r="I332" s="7">
        <f t="shared" si="102"/>
        <v>1</v>
      </c>
      <c r="J332" s="7">
        <f t="shared" si="103"/>
        <v>1</v>
      </c>
      <c r="K332" s="7">
        <f t="shared" si="104"/>
        <v>2013</v>
      </c>
      <c r="L332" s="8"/>
      <c r="M332" s="8"/>
      <c r="N332" s="2"/>
      <c r="AA332" s="2"/>
      <c r="AB332" s="2"/>
      <c r="AC332" s="2"/>
      <c r="AD332" s="2"/>
      <c r="AE332" s="2"/>
      <c r="AF332" s="2"/>
      <c r="AN332" s="5"/>
    </row>
    <row r="333" spans="2:40" outlineLevel="1" x14ac:dyDescent="0.25">
      <c r="B333" s="15">
        <v>41298</v>
      </c>
      <c r="C333" s="121">
        <v>1322.7069186057724</v>
      </c>
      <c r="D333" s="121">
        <v>1002.8563915167658</v>
      </c>
      <c r="E333" s="121">
        <v>189.66046540699924</v>
      </c>
      <c r="F333" s="122">
        <f t="shared" si="100"/>
        <v>2515.2237755295378</v>
      </c>
      <c r="G333" s="6">
        <v>330</v>
      </c>
      <c r="H333" s="6">
        <f t="shared" si="101"/>
        <v>48</v>
      </c>
      <c r="I333" s="7">
        <f t="shared" si="102"/>
        <v>1</v>
      </c>
      <c r="J333" s="7">
        <f t="shared" si="103"/>
        <v>1</v>
      </c>
      <c r="K333" s="7">
        <f t="shared" si="104"/>
        <v>2013</v>
      </c>
      <c r="L333" s="8"/>
      <c r="M333" s="8"/>
      <c r="N333" s="2"/>
      <c r="AA333" s="2"/>
      <c r="AB333" s="2"/>
      <c r="AC333" s="2"/>
      <c r="AD333" s="2"/>
      <c r="AE333" s="2"/>
      <c r="AF333" s="2"/>
      <c r="AN333" s="5"/>
    </row>
    <row r="334" spans="2:40" outlineLevel="1" x14ac:dyDescent="0.25">
      <c r="B334" s="15">
        <v>41299</v>
      </c>
      <c r="C334" s="121">
        <v>1333.2132243540404</v>
      </c>
      <c r="D334" s="121">
        <v>980.72079325695734</v>
      </c>
      <c r="E334" s="121">
        <v>189.39357114562375</v>
      </c>
      <c r="F334" s="122">
        <f t="shared" si="100"/>
        <v>2503.3275887566215</v>
      </c>
      <c r="G334" s="6">
        <v>331</v>
      </c>
      <c r="H334" s="6">
        <f t="shared" si="101"/>
        <v>48</v>
      </c>
      <c r="I334" s="7">
        <f t="shared" si="102"/>
        <v>1</v>
      </c>
      <c r="J334" s="7">
        <f t="shared" si="103"/>
        <v>1</v>
      </c>
      <c r="K334" s="7">
        <f t="shared" si="104"/>
        <v>2013</v>
      </c>
      <c r="L334" s="8"/>
      <c r="M334" s="8"/>
      <c r="N334" s="2"/>
      <c r="AA334" s="2"/>
      <c r="AB334" s="2"/>
      <c r="AC334" s="2"/>
      <c r="AD334" s="2"/>
      <c r="AE334" s="2"/>
      <c r="AF334" s="2"/>
      <c r="AN334" s="5"/>
    </row>
    <row r="335" spans="2:40" outlineLevel="1" x14ac:dyDescent="0.25">
      <c r="B335" s="15">
        <v>41300</v>
      </c>
      <c r="C335" s="121">
        <v>1348.4907699322898</v>
      </c>
      <c r="D335" s="121">
        <v>999.58473085603134</v>
      </c>
      <c r="E335" s="121">
        <v>189.215858010711</v>
      </c>
      <c r="F335" s="122">
        <f t="shared" si="100"/>
        <v>2537.2913587990324</v>
      </c>
      <c r="G335" s="6">
        <v>332</v>
      </c>
      <c r="H335" s="6">
        <f t="shared" si="101"/>
        <v>48</v>
      </c>
      <c r="I335" s="7">
        <f t="shared" si="102"/>
        <v>1</v>
      </c>
      <c r="J335" s="7">
        <f t="shared" si="103"/>
        <v>1</v>
      </c>
      <c r="K335" s="7">
        <f t="shared" si="104"/>
        <v>2013</v>
      </c>
      <c r="L335" s="8"/>
      <c r="M335" s="8"/>
      <c r="N335" s="2"/>
      <c r="AA335" s="2"/>
      <c r="AB335" s="2"/>
      <c r="AC335" s="2"/>
      <c r="AD335" s="2"/>
      <c r="AE335" s="2"/>
      <c r="AF335" s="2"/>
      <c r="AN335" s="5"/>
    </row>
    <row r="336" spans="2:40" outlineLevel="1" x14ac:dyDescent="0.25">
      <c r="B336" s="15">
        <v>41301</v>
      </c>
      <c r="C336" s="121">
        <v>1352.1346963923711</v>
      </c>
      <c r="D336" s="121">
        <v>1005.4564603352997</v>
      </c>
      <c r="E336" s="121">
        <v>189.83410651723864</v>
      </c>
      <c r="F336" s="122">
        <f t="shared" si="100"/>
        <v>2547.4252632449093</v>
      </c>
      <c r="G336" s="6">
        <v>333</v>
      </c>
      <c r="H336" s="6">
        <f t="shared" si="101"/>
        <v>48</v>
      </c>
      <c r="I336" s="7">
        <f t="shared" si="102"/>
        <v>1</v>
      </c>
      <c r="J336" s="7">
        <f t="shared" si="103"/>
        <v>1</v>
      </c>
      <c r="K336" s="7">
        <f t="shared" si="104"/>
        <v>2013</v>
      </c>
      <c r="L336" s="8"/>
      <c r="M336" s="8"/>
      <c r="N336" s="2"/>
      <c r="AA336" s="2"/>
      <c r="AB336" s="2"/>
      <c r="AC336" s="2"/>
      <c r="AD336" s="2"/>
      <c r="AE336" s="2"/>
      <c r="AF336" s="2"/>
      <c r="AN336" s="5"/>
    </row>
    <row r="337" spans="2:40" outlineLevel="1" x14ac:dyDescent="0.25">
      <c r="B337" s="15">
        <v>41302</v>
      </c>
      <c r="C337" s="121">
        <v>1367.0697509669806</v>
      </c>
      <c r="D337" s="121">
        <v>961.0653295112387</v>
      </c>
      <c r="E337" s="121">
        <v>189.69753903036977</v>
      </c>
      <c r="F337" s="122">
        <f t="shared" si="100"/>
        <v>2517.8326195085888</v>
      </c>
      <c r="G337" s="6">
        <v>334</v>
      </c>
      <c r="H337" s="6">
        <f t="shared" si="101"/>
        <v>48</v>
      </c>
      <c r="I337" s="7">
        <f t="shared" si="102"/>
        <v>1</v>
      </c>
      <c r="J337" s="7">
        <f t="shared" si="103"/>
        <v>1</v>
      </c>
      <c r="K337" s="7">
        <f t="shared" si="104"/>
        <v>2013</v>
      </c>
      <c r="L337" s="8"/>
      <c r="M337" s="8"/>
      <c r="N337" s="2"/>
      <c r="AA337" s="2"/>
      <c r="AB337" s="2"/>
      <c r="AC337" s="2"/>
      <c r="AD337" s="2"/>
      <c r="AE337" s="2"/>
      <c r="AF337" s="2"/>
      <c r="AN337" s="5"/>
    </row>
    <row r="338" spans="2:40" outlineLevel="1" x14ac:dyDescent="0.25">
      <c r="B338" s="15">
        <v>41303</v>
      </c>
      <c r="C338" s="121">
        <v>1379.5246713170818</v>
      </c>
      <c r="D338" s="121">
        <v>959.93272165055384</v>
      </c>
      <c r="E338" s="121">
        <v>189.43529516068941</v>
      </c>
      <c r="F338" s="122">
        <f t="shared" si="100"/>
        <v>2528.8926881283251</v>
      </c>
      <c r="G338" s="6">
        <v>335</v>
      </c>
      <c r="H338" s="6">
        <f t="shared" si="101"/>
        <v>48</v>
      </c>
      <c r="I338" s="7">
        <f t="shared" si="102"/>
        <v>1</v>
      </c>
      <c r="J338" s="7">
        <f t="shared" si="103"/>
        <v>1</v>
      </c>
      <c r="K338" s="7">
        <f t="shared" si="104"/>
        <v>2013</v>
      </c>
      <c r="L338" s="8"/>
      <c r="M338" s="8"/>
      <c r="N338" s="2"/>
      <c r="AA338" s="2"/>
      <c r="AB338" s="2"/>
      <c r="AC338" s="2"/>
      <c r="AD338" s="2"/>
      <c r="AE338" s="2"/>
      <c r="AF338" s="2"/>
      <c r="AN338" s="5"/>
    </row>
    <row r="339" spans="2:40" outlineLevel="1" x14ac:dyDescent="0.25">
      <c r="B339" s="15">
        <v>41304</v>
      </c>
      <c r="C339" s="121">
        <v>1375.231637604553</v>
      </c>
      <c r="D339" s="121">
        <v>1003.6292621637608</v>
      </c>
      <c r="E339" s="121">
        <v>190.00804336603699</v>
      </c>
      <c r="F339" s="122">
        <f t="shared" si="100"/>
        <v>2568.868943134351</v>
      </c>
      <c r="G339" s="6">
        <v>336</v>
      </c>
      <c r="H339" s="6">
        <f t="shared" si="101"/>
        <v>48</v>
      </c>
      <c r="I339" s="7">
        <f t="shared" si="102"/>
        <v>1</v>
      </c>
      <c r="J339" s="7">
        <f t="shared" si="103"/>
        <v>1</v>
      </c>
      <c r="K339" s="7">
        <f t="shared" si="104"/>
        <v>2013</v>
      </c>
      <c r="L339" s="8"/>
      <c r="M339" s="8"/>
      <c r="N339" s="2"/>
      <c r="AA339" s="2"/>
      <c r="AB339" s="2"/>
      <c r="AC339" s="2"/>
      <c r="AD339" s="2"/>
      <c r="AE339" s="2"/>
      <c r="AF339" s="2"/>
      <c r="AN339" s="5"/>
    </row>
    <row r="340" spans="2:40" outlineLevel="1" x14ac:dyDescent="0.25">
      <c r="B340" s="15">
        <v>41305</v>
      </c>
      <c r="C340" s="121">
        <v>1373.0453588838432</v>
      </c>
      <c r="D340" s="121">
        <v>802.01794433520672</v>
      </c>
      <c r="E340" s="121">
        <v>189.59638588521142</v>
      </c>
      <c r="F340" s="122">
        <f t="shared" si="100"/>
        <v>2364.6596891042614</v>
      </c>
      <c r="G340" s="6">
        <v>337</v>
      </c>
      <c r="H340" s="6">
        <f t="shared" si="101"/>
        <v>49</v>
      </c>
      <c r="I340" s="7">
        <f t="shared" si="102"/>
        <v>1</v>
      </c>
      <c r="J340" s="7">
        <f t="shared" si="103"/>
        <v>1</v>
      </c>
      <c r="K340" s="7">
        <f t="shared" si="104"/>
        <v>2013</v>
      </c>
      <c r="L340" s="8"/>
      <c r="M340" s="8"/>
      <c r="N340" s="2"/>
      <c r="AA340" s="2"/>
      <c r="AB340" s="2"/>
      <c r="AC340" s="2"/>
      <c r="AD340" s="2"/>
      <c r="AE340" s="2"/>
      <c r="AF340" s="2"/>
      <c r="AN340" s="5"/>
    </row>
    <row r="341" spans="2:40" outlineLevel="1" x14ac:dyDescent="0.25">
      <c r="B341" s="15">
        <v>41306</v>
      </c>
      <c r="C341" s="121">
        <v>1379.3102520827381</v>
      </c>
      <c r="D341" s="121">
        <v>952.93608003643521</v>
      </c>
      <c r="E341" s="121">
        <v>189.92695053571015</v>
      </c>
      <c r="F341" s="122">
        <f t="shared" ref="F341:F356" si="105">SUM(C341:E341)</f>
        <v>2522.1732826548837</v>
      </c>
      <c r="G341" s="6">
        <v>338</v>
      </c>
      <c r="H341" s="6">
        <f t="shared" ref="H341:H356" si="106">ROUNDUP(G341/7,0)</f>
        <v>49</v>
      </c>
      <c r="I341" s="7">
        <f t="shared" ref="I341:I356" si="107">MONTH(B341)</f>
        <v>2</v>
      </c>
      <c r="J341" s="7">
        <f t="shared" ref="J341:J356" si="108">ROUNDUP(I341/3,0)</f>
        <v>1</v>
      </c>
      <c r="K341" s="7">
        <f t="shared" ref="K341:K356" si="109">YEAR(B341)</f>
        <v>2013</v>
      </c>
      <c r="L341" s="8"/>
      <c r="M341" s="8"/>
      <c r="N341" s="2"/>
      <c r="AA341" s="2"/>
      <c r="AB341" s="2"/>
      <c r="AC341" s="2"/>
      <c r="AD341" s="2"/>
      <c r="AE341" s="2"/>
      <c r="AF341" s="2"/>
      <c r="AN341" s="5"/>
    </row>
    <row r="342" spans="2:40" outlineLevel="1" x14ac:dyDescent="0.25">
      <c r="B342" s="15">
        <v>41307</v>
      </c>
      <c r="C342" s="121">
        <v>1385.6855695695656</v>
      </c>
      <c r="D342" s="121">
        <v>816.21886010088519</v>
      </c>
      <c r="E342" s="121">
        <v>189.60873462441049</v>
      </c>
      <c r="F342" s="122">
        <f t="shared" si="105"/>
        <v>2391.5131642948609</v>
      </c>
      <c r="G342" s="6">
        <v>339</v>
      </c>
      <c r="H342" s="6">
        <f t="shared" si="106"/>
        <v>49</v>
      </c>
      <c r="I342" s="7">
        <f t="shared" si="107"/>
        <v>2</v>
      </c>
      <c r="J342" s="7">
        <f t="shared" si="108"/>
        <v>1</v>
      </c>
      <c r="K342" s="7">
        <f t="shared" si="109"/>
        <v>2013</v>
      </c>
      <c r="L342" s="8"/>
      <c r="M342" s="8"/>
      <c r="N342" s="2"/>
      <c r="AA342" s="2"/>
      <c r="AB342" s="2"/>
      <c r="AC342" s="2"/>
      <c r="AD342" s="2"/>
      <c r="AE342" s="2"/>
      <c r="AF342" s="2"/>
      <c r="AN342" s="5"/>
    </row>
    <row r="343" spans="2:40" outlineLevel="1" x14ac:dyDescent="0.25">
      <c r="B343" s="15">
        <v>41308</v>
      </c>
      <c r="C343" s="121">
        <v>1383.6336250463305</v>
      </c>
      <c r="D343" s="121">
        <v>933.13157367891768</v>
      </c>
      <c r="E343" s="121">
        <v>189.79146937669702</v>
      </c>
      <c r="F343" s="122">
        <f t="shared" si="105"/>
        <v>2506.5566681019454</v>
      </c>
      <c r="G343" s="6">
        <v>340</v>
      </c>
      <c r="H343" s="6">
        <f t="shared" si="106"/>
        <v>49</v>
      </c>
      <c r="I343" s="7">
        <f t="shared" si="107"/>
        <v>2</v>
      </c>
      <c r="J343" s="7">
        <f t="shared" si="108"/>
        <v>1</v>
      </c>
      <c r="K343" s="7">
        <f t="shared" si="109"/>
        <v>2013</v>
      </c>
      <c r="L343" s="8"/>
      <c r="M343" s="8"/>
      <c r="N343" s="2"/>
      <c r="AA343" s="2"/>
      <c r="AB343" s="2"/>
      <c r="AC343" s="2"/>
      <c r="AD343" s="2"/>
      <c r="AE343" s="2"/>
      <c r="AF343" s="2"/>
      <c r="AN343" s="5"/>
    </row>
    <row r="344" spans="2:40" outlineLevel="1" x14ac:dyDescent="0.25">
      <c r="B344" s="15">
        <v>41309</v>
      </c>
      <c r="C344" s="121">
        <v>1364.3298427994146</v>
      </c>
      <c r="D344" s="121">
        <v>968.68701262026639</v>
      </c>
      <c r="E344" s="121">
        <v>190.01709226445004</v>
      </c>
      <c r="F344" s="122">
        <f t="shared" si="105"/>
        <v>2523.0339476841309</v>
      </c>
      <c r="G344" s="6">
        <v>341</v>
      </c>
      <c r="H344" s="6">
        <f t="shared" si="106"/>
        <v>49</v>
      </c>
      <c r="I344" s="7">
        <f t="shared" si="107"/>
        <v>2</v>
      </c>
      <c r="J344" s="7">
        <f t="shared" si="108"/>
        <v>1</v>
      </c>
      <c r="K344" s="7">
        <f t="shared" si="109"/>
        <v>2013</v>
      </c>
      <c r="L344" s="8"/>
      <c r="M344" s="8"/>
      <c r="N344" s="2"/>
      <c r="AA344" s="2"/>
      <c r="AB344" s="2"/>
      <c r="AC344" s="2"/>
      <c r="AD344" s="2"/>
      <c r="AE344" s="2"/>
      <c r="AF344" s="2"/>
      <c r="AN344" s="5"/>
    </row>
    <row r="345" spans="2:40" outlineLevel="1" x14ac:dyDescent="0.25">
      <c r="B345" s="15">
        <v>41310</v>
      </c>
      <c r="C345" s="121">
        <v>1359.8870297817657</v>
      </c>
      <c r="D345" s="121">
        <v>804.12607996620159</v>
      </c>
      <c r="E345" s="121">
        <v>190.05927319141756</v>
      </c>
      <c r="F345" s="122">
        <f t="shared" si="105"/>
        <v>2354.0723829393846</v>
      </c>
      <c r="G345" s="6">
        <v>342</v>
      </c>
      <c r="H345" s="6">
        <f t="shared" si="106"/>
        <v>49</v>
      </c>
      <c r="I345" s="7">
        <f t="shared" si="107"/>
        <v>2</v>
      </c>
      <c r="J345" s="7">
        <f t="shared" si="108"/>
        <v>1</v>
      </c>
      <c r="K345" s="7">
        <f t="shared" si="109"/>
        <v>2013</v>
      </c>
      <c r="L345" s="8"/>
      <c r="M345" s="8"/>
      <c r="N345" s="2"/>
      <c r="AA345" s="2"/>
      <c r="AB345" s="2"/>
      <c r="AC345" s="2"/>
      <c r="AD345" s="2"/>
      <c r="AE345" s="2"/>
      <c r="AF345" s="2"/>
      <c r="AN345" s="5"/>
    </row>
    <row r="346" spans="2:40" outlineLevel="1" x14ac:dyDescent="0.25">
      <c r="B346" s="15">
        <v>41311</v>
      </c>
      <c r="C346" s="121">
        <v>1366.1289963888564</v>
      </c>
      <c r="D346" s="121">
        <v>985.69739272512561</v>
      </c>
      <c r="E346" s="121">
        <v>190.18947752309361</v>
      </c>
      <c r="F346" s="122">
        <f t="shared" si="105"/>
        <v>2542.0158666370758</v>
      </c>
      <c r="G346" s="6">
        <v>343</v>
      </c>
      <c r="H346" s="6">
        <f t="shared" si="106"/>
        <v>49</v>
      </c>
      <c r="I346" s="7">
        <f t="shared" si="107"/>
        <v>2</v>
      </c>
      <c r="J346" s="7">
        <f t="shared" si="108"/>
        <v>1</v>
      </c>
      <c r="K346" s="7">
        <f t="shared" si="109"/>
        <v>2013</v>
      </c>
      <c r="L346" s="8"/>
      <c r="M346" s="8"/>
      <c r="N346" s="2"/>
      <c r="AA346" s="2"/>
      <c r="AB346" s="2"/>
      <c r="AC346" s="2"/>
      <c r="AD346" s="2"/>
      <c r="AE346" s="2"/>
      <c r="AF346" s="2"/>
      <c r="AN346" s="5"/>
    </row>
    <row r="347" spans="2:40" outlineLevel="1" x14ac:dyDescent="0.25">
      <c r="B347" s="15">
        <v>41312</v>
      </c>
      <c r="C347" s="121">
        <v>1364.6910205666175</v>
      </c>
      <c r="D347" s="121">
        <v>977.66707414216808</v>
      </c>
      <c r="E347" s="121">
        <v>190.24287091068319</v>
      </c>
      <c r="F347" s="122">
        <f t="shared" si="105"/>
        <v>2532.6009656194688</v>
      </c>
      <c r="G347" s="6">
        <v>344</v>
      </c>
      <c r="H347" s="6">
        <f t="shared" si="106"/>
        <v>50</v>
      </c>
      <c r="I347" s="7">
        <f t="shared" si="107"/>
        <v>2</v>
      </c>
      <c r="J347" s="7">
        <f t="shared" si="108"/>
        <v>1</v>
      </c>
      <c r="K347" s="7">
        <f t="shared" si="109"/>
        <v>2013</v>
      </c>
      <c r="L347" s="8"/>
      <c r="M347" s="8"/>
      <c r="N347" s="2"/>
      <c r="AA347" s="2"/>
      <c r="AB347" s="2"/>
      <c r="AC347" s="2"/>
      <c r="AD347" s="2"/>
      <c r="AE347" s="2"/>
      <c r="AF347" s="2"/>
      <c r="AN347" s="5"/>
    </row>
    <row r="348" spans="2:40" outlineLevel="1" x14ac:dyDescent="0.25">
      <c r="B348" s="15">
        <v>41313</v>
      </c>
      <c r="C348" s="121">
        <v>1367.8918559090412</v>
      </c>
      <c r="D348" s="121">
        <v>951.7064881419559</v>
      </c>
      <c r="E348" s="121">
        <v>190.33932146003482</v>
      </c>
      <c r="F348" s="122">
        <f t="shared" si="105"/>
        <v>2509.9376655110318</v>
      </c>
      <c r="G348" s="6">
        <v>345</v>
      </c>
      <c r="H348" s="6">
        <f t="shared" si="106"/>
        <v>50</v>
      </c>
      <c r="I348" s="7">
        <f t="shared" si="107"/>
        <v>2</v>
      </c>
      <c r="J348" s="7">
        <f t="shared" si="108"/>
        <v>1</v>
      </c>
      <c r="K348" s="7">
        <f t="shared" si="109"/>
        <v>2013</v>
      </c>
      <c r="L348" s="8"/>
      <c r="M348" s="8"/>
      <c r="N348" s="2"/>
      <c r="AA348" s="2"/>
      <c r="AB348" s="2"/>
      <c r="AC348" s="2"/>
      <c r="AD348" s="2"/>
      <c r="AE348" s="2"/>
      <c r="AF348" s="2"/>
      <c r="AN348" s="5"/>
    </row>
    <row r="349" spans="2:40" outlineLevel="1" x14ac:dyDescent="0.25">
      <c r="B349" s="15">
        <v>41314</v>
      </c>
      <c r="C349" s="121">
        <v>1365.7751167816266</v>
      </c>
      <c r="D349" s="121">
        <v>787.95197241027699</v>
      </c>
      <c r="E349" s="121">
        <v>190.39280298526106</v>
      </c>
      <c r="F349" s="122">
        <f t="shared" si="105"/>
        <v>2344.1198921771643</v>
      </c>
      <c r="G349" s="6">
        <v>346</v>
      </c>
      <c r="H349" s="6">
        <f t="shared" si="106"/>
        <v>50</v>
      </c>
      <c r="I349" s="7">
        <f t="shared" si="107"/>
        <v>2</v>
      </c>
      <c r="J349" s="7">
        <f t="shared" si="108"/>
        <v>1</v>
      </c>
      <c r="K349" s="7">
        <f t="shared" si="109"/>
        <v>2013</v>
      </c>
      <c r="L349" s="8"/>
      <c r="M349" s="8"/>
      <c r="N349" s="2"/>
      <c r="AA349" s="2"/>
      <c r="AB349" s="2"/>
      <c r="AC349" s="2"/>
      <c r="AD349" s="2"/>
      <c r="AE349" s="2"/>
      <c r="AF349" s="2"/>
      <c r="AN349" s="5"/>
    </row>
    <row r="350" spans="2:40" outlineLevel="1" x14ac:dyDescent="0.25">
      <c r="B350" s="15">
        <v>41315</v>
      </c>
      <c r="C350" s="121">
        <v>1369.5450288642451</v>
      </c>
      <c r="D350" s="121">
        <v>753.74577536845993</v>
      </c>
      <c r="E350" s="121">
        <v>190.23539167847809</v>
      </c>
      <c r="F350" s="122">
        <f t="shared" si="105"/>
        <v>2313.5261959111831</v>
      </c>
      <c r="G350" s="6">
        <v>347</v>
      </c>
      <c r="H350" s="6">
        <f t="shared" si="106"/>
        <v>50</v>
      </c>
      <c r="I350" s="7">
        <f t="shared" si="107"/>
        <v>2</v>
      </c>
      <c r="J350" s="7">
        <f t="shared" si="108"/>
        <v>1</v>
      </c>
      <c r="K350" s="7">
        <f t="shared" si="109"/>
        <v>2013</v>
      </c>
      <c r="L350" s="8"/>
      <c r="M350" s="8"/>
      <c r="N350" s="2"/>
      <c r="AA350" s="2"/>
      <c r="AB350" s="2"/>
      <c r="AC350" s="2"/>
      <c r="AD350" s="2"/>
      <c r="AE350" s="2"/>
      <c r="AF350" s="2"/>
      <c r="AN350" s="5"/>
    </row>
    <row r="351" spans="2:40" outlineLevel="1" x14ac:dyDescent="0.25">
      <c r="B351" s="15">
        <v>41316</v>
      </c>
      <c r="C351" s="121">
        <v>1384.8524858808939</v>
      </c>
      <c r="D351" s="121">
        <v>804.83823983163472</v>
      </c>
      <c r="E351" s="121">
        <v>190.44896150931677</v>
      </c>
      <c r="F351" s="122">
        <f t="shared" si="105"/>
        <v>2380.1396872218452</v>
      </c>
      <c r="G351" s="6">
        <v>348</v>
      </c>
      <c r="H351" s="6">
        <f t="shared" si="106"/>
        <v>50</v>
      </c>
      <c r="I351" s="7">
        <f t="shared" si="107"/>
        <v>2</v>
      </c>
      <c r="J351" s="7">
        <f t="shared" si="108"/>
        <v>1</v>
      </c>
      <c r="K351" s="7">
        <f t="shared" si="109"/>
        <v>2013</v>
      </c>
      <c r="L351" s="8"/>
      <c r="M351" s="8"/>
      <c r="N351" s="2"/>
      <c r="AA351" s="2"/>
      <c r="AB351" s="2"/>
      <c r="AC351" s="2"/>
      <c r="AD351" s="2"/>
      <c r="AE351" s="2"/>
      <c r="AF351" s="2"/>
      <c r="AN351" s="5"/>
    </row>
    <row r="352" spans="2:40" outlineLevel="1" x14ac:dyDescent="0.25">
      <c r="B352" s="15">
        <v>41317</v>
      </c>
      <c r="C352" s="121">
        <v>1389.9268703664989</v>
      </c>
      <c r="D352" s="121">
        <v>1031.2459375187445</v>
      </c>
      <c r="E352" s="121">
        <v>190.45332744955965</v>
      </c>
      <c r="F352" s="122">
        <f t="shared" si="105"/>
        <v>2611.6261353348032</v>
      </c>
      <c r="G352" s="6">
        <v>349</v>
      </c>
      <c r="H352" s="6">
        <f t="shared" si="106"/>
        <v>50</v>
      </c>
      <c r="I352" s="7">
        <f t="shared" si="107"/>
        <v>2</v>
      </c>
      <c r="J352" s="7">
        <f t="shared" si="108"/>
        <v>1</v>
      </c>
      <c r="K352" s="7">
        <f t="shared" si="109"/>
        <v>2013</v>
      </c>
      <c r="L352" s="8"/>
      <c r="M352" s="8"/>
      <c r="N352" s="2"/>
      <c r="AA352" s="2"/>
      <c r="AB352" s="2"/>
      <c r="AC352" s="2"/>
      <c r="AD352" s="2"/>
      <c r="AE352" s="2"/>
      <c r="AF352" s="2"/>
      <c r="AN352" s="5"/>
    </row>
    <row r="353" spans="2:40" outlineLevel="1" x14ac:dyDescent="0.25">
      <c r="B353" s="15">
        <v>41318</v>
      </c>
      <c r="C353" s="121">
        <v>1370.0905176046936</v>
      </c>
      <c r="D353" s="121">
        <v>888.94534347859246</v>
      </c>
      <c r="E353" s="121">
        <v>190.49799552300075</v>
      </c>
      <c r="F353" s="122">
        <f t="shared" si="105"/>
        <v>2449.5338566062865</v>
      </c>
      <c r="G353" s="6">
        <v>350</v>
      </c>
      <c r="H353" s="6">
        <f t="shared" si="106"/>
        <v>50</v>
      </c>
      <c r="I353" s="7">
        <f t="shared" si="107"/>
        <v>2</v>
      </c>
      <c r="J353" s="7">
        <f t="shared" si="108"/>
        <v>1</v>
      </c>
      <c r="K353" s="7">
        <f t="shared" si="109"/>
        <v>2013</v>
      </c>
      <c r="L353" s="8"/>
      <c r="M353" s="8"/>
      <c r="N353" s="2"/>
      <c r="AA353" s="2"/>
      <c r="AB353" s="2"/>
      <c r="AC353" s="2"/>
      <c r="AD353" s="2"/>
      <c r="AE353" s="2"/>
      <c r="AF353" s="2"/>
      <c r="AN353" s="5"/>
    </row>
    <row r="354" spans="2:40" outlineLevel="1" x14ac:dyDescent="0.25">
      <c r="B354" s="15">
        <v>41319</v>
      </c>
      <c r="C354" s="121">
        <v>1367.532530801235</v>
      </c>
      <c r="D354" s="121">
        <v>972.34489011408095</v>
      </c>
      <c r="E354" s="121">
        <v>190.62092990173826</v>
      </c>
      <c r="F354" s="122">
        <f t="shared" si="105"/>
        <v>2530.4983508170544</v>
      </c>
      <c r="G354" s="6">
        <v>351</v>
      </c>
      <c r="H354" s="6">
        <f t="shared" si="106"/>
        <v>51</v>
      </c>
      <c r="I354" s="7">
        <f t="shared" si="107"/>
        <v>2</v>
      </c>
      <c r="J354" s="7">
        <f t="shared" si="108"/>
        <v>1</v>
      </c>
      <c r="K354" s="7">
        <f t="shared" si="109"/>
        <v>2013</v>
      </c>
      <c r="L354" s="8"/>
      <c r="M354" s="8"/>
      <c r="N354" s="2"/>
      <c r="AA354" s="2"/>
      <c r="AB354" s="2"/>
      <c r="AC354" s="2"/>
      <c r="AD354" s="2"/>
      <c r="AE354" s="2"/>
      <c r="AF354" s="2"/>
      <c r="AN354" s="5"/>
    </row>
    <row r="355" spans="2:40" outlineLevel="1" x14ac:dyDescent="0.25">
      <c r="B355" s="15">
        <v>41320</v>
      </c>
      <c r="C355" s="121">
        <v>1365.7766928622618</v>
      </c>
      <c r="D355" s="121">
        <v>1029.8881073627397</v>
      </c>
      <c r="E355" s="121">
        <v>190.4138497913151</v>
      </c>
      <c r="F355" s="122">
        <f t="shared" si="105"/>
        <v>2586.0786500163163</v>
      </c>
      <c r="G355" s="6">
        <v>352</v>
      </c>
      <c r="H355" s="6">
        <f t="shared" si="106"/>
        <v>51</v>
      </c>
      <c r="I355" s="7">
        <f t="shared" si="107"/>
        <v>2</v>
      </c>
      <c r="J355" s="7">
        <f t="shared" si="108"/>
        <v>1</v>
      </c>
      <c r="K355" s="7">
        <f t="shared" si="109"/>
        <v>2013</v>
      </c>
      <c r="L355" s="8"/>
      <c r="M355" s="8"/>
      <c r="N355" s="2"/>
      <c r="AA355" s="2"/>
      <c r="AB355" s="2"/>
      <c r="AC355" s="2"/>
      <c r="AD355" s="2"/>
      <c r="AE355" s="2"/>
      <c r="AF355" s="2"/>
      <c r="AN355" s="5"/>
    </row>
    <row r="356" spans="2:40" outlineLevel="1" x14ac:dyDescent="0.25">
      <c r="B356" s="15">
        <v>41321</v>
      </c>
      <c r="C356" s="121">
        <v>1349.3113961275496</v>
      </c>
      <c r="D356" s="121">
        <v>892.31437118244423</v>
      </c>
      <c r="E356" s="121">
        <v>190.33340496580428</v>
      </c>
      <c r="F356" s="122">
        <f t="shared" si="105"/>
        <v>2431.9591722757982</v>
      </c>
      <c r="G356" s="6">
        <v>353</v>
      </c>
      <c r="H356" s="6">
        <f t="shared" si="106"/>
        <v>51</v>
      </c>
      <c r="I356" s="7">
        <f t="shared" si="107"/>
        <v>2</v>
      </c>
      <c r="J356" s="7">
        <f t="shared" si="108"/>
        <v>1</v>
      </c>
      <c r="K356" s="7">
        <f t="shared" si="109"/>
        <v>2013</v>
      </c>
      <c r="L356" s="8"/>
      <c r="M356" s="8"/>
      <c r="N356" s="2"/>
      <c r="AA356" s="2"/>
      <c r="AB356" s="2"/>
      <c r="AC356" s="2"/>
      <c r="AD356" s="2"/>
      <c r="AE356" s="2"/>
      <c r="AF356" s="2"/>
      <c r="AN356" s="5"/>
    </row>
    <row r="357" spans="2:40" outlineLevel="1" x14ac:dyDescent="0.25">
      <c r="B357" s="15">
        <v>41322</v>
      </c>
      <c r="C357" s="121">
        <v>1347.0117310780761</v>
      </c>
      <c r="D357" s="121">
        <v>847.13603509865447</v>
      </c>
      <c r="E357" s="121">
        <v>190.53828444953047</v>
      </c>
      <c r="F357" s="122">
        <f t="shared" ref="F357:F372" si="110">SUM(C357:E357)</f>
        <v>2384.686050626261</v>
      </c>
      <c r="G357" s="6">
        <v>354</v>
      </c>
      <c r="H357" s="6">
        <f t="shared" ref="H357:H372" si="111">ROUNDUP(G357/7,0)</f>
        <v>51</v>
      </c>
      <c r="I357" s="7">
        <f t="shared" ref="I357:I372" si="112">MONTH(B357)</f>
        <v>2</v>
      </c>
      <c r="J357" s="7">
        <f t="shared" ref="J357:J372" si="113">ROUNDUP(I357/3,0)</f>
        <v>1</v>
      </c>
      <c r="K357" s="7">
        <f t="shared" ref="K357:K372" si="114">YEAR(B357)</f>
        <v>2013</v>
      </c>
      <c r="L357" s="8"/>
      <c r="M357" s="8"/>
      <c r="N357" s="2"/>
      <c r="AA357" s="2"/>
      <c r="AB357" s="2"/>
      <c r="AC357" s="2"/>
      <c r="AD357" s="2"/>
      <c r="AE357" s="2"/>
      <c r="AF357" s="2"/>
      <c r="AN357" s="5"/>
    </row>
    <row r="358" spans="2:40" outlineLevel="1" x14ac:dyDescent="0.25">
      <c r="B358" s="15">
        <v>41323</v>
      </c>
      <c r="C358" s="121">
        <v>1362.5922098444385</v>
      </c>
      <c r="D358" s="121">
        <v>627.36199271419127</v>
      </c>
      <c r="E358" s="121">
        <v>190.3843513182839</v>
      </c>
      <c r="F358" s="122">
        <f t="shared" si="110"/>
        <v>2180.3385538769135</v>
      </c>
      <c r="G358" s="6">
        <v>355</v>
      </c>
      <c r="H358" s="6">
        <f t="shared" si="111"/>
        <v>51</v>
      </c>
      <c r="I358" s="7">
        <f t="shared" si="112"/>
        <v>2</v>
      </c>
      <c r="J358" s="7">
        <f t="shared" si="113"/>
        <v>1</v>
      </c>
      <c r="K358" s="7">
        <f t="shared" si="114"/>
        <v>2013</v>
      </c>
      <c r="L358" s="8"/>
      <c r="M358" s="8"/>
      <c r="N358" s="2"/>
      <c r="AA358" s="2"/>
      <c r="AB358" s="2"/>
      <c r="AC358" s="2"/>
      <c r="AD358" s="2"/>
      <c r="AE358" s="2"/>
      <c r="AF358" s="2"/>
      <c r="AN358" s="5"/>
    </row>
    <row r="359" spans="2:40" outlineLevel="1" x14ac:dyDescent="0.25">
      <c r="B359" s="15">
        <v>41324</v>
      </c>
      <c r="C359" s="121">
        <v>1348.4942265567406</v>
      </c>
      <c r="D359" s="121">
        <v>877.51411247674082</v>
      </c>
      <c r="E359" s="121">
        <v>190.18850850083976</v>
      </c>
      <c r="F359" s="122">
        <f t="shared" si="110"/>
        <v>2416.196847534321</v>
      </c>
      <c r="G359" s="6">
        <v>356</v>
      </c>
      <c r="H359" s="6">
        <f t="shared" si="111"/>
        <v>51</v>
      </c>
      <c r="I359" s="7">
        <f t="shared" si="112"/>
        <v>2</v>
      </c>
      <c r="J359" s="7">
        <f t="shared" si="113"/>
        <v>1</v>
      </c>
      <c r="K359" s="7">
        <f t="shared" si="114"/>
        <v>2013</v>
      </c>
      <c r="L359" s="8"/>
      <c r="M359" s="8"/>
      <c r="N359" s="2"/>
      <c r="AA359" s="2"/>
      <c r="AB359" s="2"/>
      <c r="AC359" s="2"/>
      <c r="AD359" s="2"/>
      <c r="AE359" s="2"/>
      <c r="AF359" s="2"/>
      <c r="AN359" s="5"/>
    </row>
    <row r="360" spans="2:40" outlineLevel="1" x14ac:dyDescent="0.25">
      <c r="B360" s="15">
        <v>41325</v>
      </c>
      <c r="C360" s="121">
        <v>1366.6643531982845</v>
      </c>
      <c r="D360" s="121">
        <v>875.00863485241121</v>
      </c>
      <c r="E360" s="121">
        <v>190.90375206213352</v>
      </c>
      <c r="F360" s="122">
        <f t="shared" si="110"/>
        <v>2432.5767401128292</v>
      </c>
      <c r="G360" s="6">
        <v>357</v>
      </c>
      <c r="H360" s="6">
        <f t="shared" si="111"/>
        <v>51</v>
      </c>
      <c r="I360" s="7">
        <f t="shared" si="112"/>
        <v>2</v>
      </c>
      <c r="J360" s="7">
        <f t="shared" si="113"/>
        <v>1</v>
      </c>
      <c r="K360" s="7">
        <f t="shared" si="114"/>
        <v>2013</v>
      </c>
      <c r="L360" s="8"/>
      <c r="M360" s="8"/>
      <c r="N360" s="2"/>
      <c r="AA360" s="2"/>
      <c r="AB360" s="2"/>
      <c r="AC360" s="2"/>
      <c r="AD360" s="2"/>
      <c r="AE360" s="2"/>
      <c r="AF360" s="2"/>
      <c r="AN360" s="5"/>
    </row>
    <row r="361" spans="2:40" outlineLevel="1" x14ac:dyDescent="0.25">
      <c r="B361" s="15">
        <v>41326</v>
      </c>
      <c r="C361" s="121">
        <v>1368.5103189903339</v>
      </c>
      <c r="D361" s="121">
        <v>897.93766060749681</v>
      </c>
      <c r="E361" s="121">
        <v>190.87258355030627</v>
      </c>
      <c r="F361" s="122">
        <f t="shared" si="110"/>
        <v>2457.3205631481369</v>
      </c>
      <c r="G361" s="6">
        <v>358</v>
      </c>
      <c r="H361" s="6">
        <f t="shared" si="111"/>
        <v>52</v>
      </c>
      <c r="I361" s="7">
        <f t="shared" si="112"/>
        <v>2</v>
      </c>
      <c r="J361" s="7">
        <f t="shared" si="113"/>
        <v>1</v>
      </c>
      <c r="K361" s="7">
        <f t="shared" si="114"/>
        <v>2013</v>
      </c>
      <c r="L361" s="8"/>
      <c r="M361" s="8"/>
      <c r="N361" s="2"/>
      <c r="AA361" s="2"/>
      <c r="AB361" s="2"/>
      <c r="AC361" s="2"/>
      <c r="AD361" s="2"/>
      <c r="AE361" s="2"/>
      <c r="AF361" s="2"/>
      <c r="AN361" s="5"/>
    </row>
    <row r="362" spans="2:40" outlineLevel="1" x14ac:dyDescent="0.25">
      <c r="B362" s="15">
        <v>41327</v>
      </c>
      <c r="C362" s="121">
        <v>1353.8991592711882</v>
      </c>
      <c r="D362" s="121">
        <v>933.79048987685792</v>
      </c>
      <c r="E362" s="121">
        <v>191.00770671157841</v>
      </c>
      <c r="F362" s="122">
        <f t="shared" si="110"/>
        <v>2478.6973558596246</v>
      </c>
      <c r="G362" s="6">
        <v>359</v>
      </c>
      <c r="H362" s="6">
        <f t="shared" si="111"/>
        <v>52</v>
      </c>
      <c r="I362" s="7">
        <f t="shared" si="112"/>
        <v>2</v>
      </c>
      <c r="J362" s="7">
        <f t="shared" si="113"/>
        <v>1</v>
      </c>
      <c r="K362" s="7">
        <f t="shared" si="114"/>
        <v>2013</v>
      </c>
      <c r="L362" s="8"/>
      <c r="M362" s="8"/>
      <c r="N362" s="2"/>
      <c r="AA362" s="2"/>
      <c r="AB362" s="2"/>
      <c r="AC362" s="2"/>
      <c r="AD362" s="2"/>
      <c r="AE362" s="2"/>
      <c r="AF362" s="2"/>
      <c r="AN362" s="5"/>
    </row>
    <row r="363" spans="2:40" outlineLevel="1" x14ac:dyDescent="0.25">
      <c r="B363" s="15">
        <v>41328</v>
      </c>
      <c r="C363" s="121">
        <v>1357.6534533949464</v>
      </c>
      <c r="D363" s="121">
        <v>1149.5714963984797</v>
      </c>
      <c r="E363" s="121">
        <v>191.08226295828314</v>
      </c>
      <c r="F363" s="122">
        <f t="shared" si="110"/>
        <v>2698.3072127517094</v>
      </c>
      <c r="G363" s="6">
        <v>360</v>
      </c>
      <c r="H363" s="6">
        <f t="shared" si="111"/>
        <v>52</v>
      </c>
      <c r="I363" s="7">
        <f t="shared" si="112"/>
        <v>2</v>
      </c>
      <c r="J363" s="7">
        <f t="shared" si="113"/>
        <v>1</v>
      </c>
      <c r="K363" s="7">
        <f t="shared" si="114"/>
        <v>2013</v>
      </c>
      <c r="L363" s="8"/>
      <c r="M363" s="8"/>
      <c r="N363" s="2"/>
      <c r="AA363" s="2"/>
      <c r="AB363" s="2"/>
      <c r="AC363" s="2"/>
      <c r="AD363" s="2"/>
      <c r="AE363" s="2"/>
      <c r="AF363" s="2"/>
      <c r="AN363" s="5"/>
    </row>
    <row r="364" spans="2:40" outlineLevel="1" x14ac:dyDescent="0.25">
      <c r="B364" s="15">
        <v>41329</v>
      </c>
      <c r="C364" s="121">
        <v>1358.0349551106033</v>
      </c>
      <c r="D364" s="121">
        <v>979.79025567642339</v>
      </c>
      <c r="E364" s="121">
        <v>191.3837768745729</v>
      </c>
      <c r="F364" s="122">
        <f t="shared" si="110"/>
        <v>2529.2089876615996</v>
      </c>
      <c r="G364" s="6">
        <v>361</v>
      </c>
      <c r="H364" s="6">
        <f t="shared" si="111"/>
        <v>52</v>
      </c>
      <c r="I364" s="7">
        <f t="shared" si="112"/>
        <v>2</v>
      </c>
      <c r="J364" s="7">
        <f t="shared" si="113"/>
        <v>1</v>
      </c>
      <c r="K364" s="7">
        <f t="shared" si="114"/>
        <v>2013</v>
      </c>
      <c r="L364" s="8"/>
      <c r="M364" s="8"/>
      <c r="N364" s="2"/>
      <c r="AA364" s="2"/>
      <c r="AB364" s="2"/>
      <c r="AC364" s="2"/>
      <c r="AD364" s="2"/>
      <c r="AE364" s="2"/>
      <c r="AF364" s="2"/>
      <c r="AN364" s="5"/>
    </row>
    <row r="365" spans="2:40" outlineLevel="1" x14ac:dyDescent="0.25">
      <c r="B365" s="15">
        <v>41330</v>
      </c>
      <c r="C365" s="121">
        <v>1361.2127082637862</v>
      </c>
      <c r="D365" s="121">
        <v>977.32352279769952</v>
      </c>
      <c r="E365" s="121">
        <v>191.37432713288766</v>
      </c>
      <c r="F365" s="122">
        <f t="shared" si="110"/>
        <v>2529.9105581943732</v>
      </c>
      <c r="G365" s="6">
        <v>362</v>
      </c>
      <c r="H365" s="6">
        <f t="shared" si="111"/>
        <v>52</v>
      </c>
      <c r="I365" s="7">
        <f t="shared" si="112"/>
        <v>2</v>
      </c>
      <c r="J365" s="7">
        <f t="shared" si="113"/>
        <v>1</v>
      </c>
      <c r="K365" s="7">
        <f t="shared" si="114"/>
        <v>2013</v>
      </c>
      <c r="L365" s="8"/>
      <c r="M365" s="8"/>
      <c r="N365" s="2"/>
      <c r="AA365" s="2"/>
      <c r="AB365" s="2"/>
      <c r="AC365" s="2"/>
      <c r="AD365" s="2"/>
      <c r="AE365" s="2"/>
      <c r="AF365" s="2"/>
      <c r="AN365" s="5"/>
    </row>
    <row r="366" spans="2:40" outlineLevel="1" x14ac:dyDescent="0.25">
      <c r="B366" s="15">
        <v>41331</v>
      </c>
      <c r="C366" s="121">
        <v>1364.0869109096673</v>
      </c>
      <c r="D366" s="121">
        <v>1003.7271371145976</v>
      </c>
      <c r="E366" s="121">
        <v>191.46999817901647</v>
      </c>
      <c r="F366" s="122">
        <f t="shared" si="110"/>
        <v>2559.2840462032809</v>
      </c>
      <c r="G366" s="6">
        <v>363</v>
      </c>
      <c r="H366" s="6">
        <f t="shared" si="111"/>
        <v>52</v>
      </c>
      <c r="I366" s="7">
        <f t="shared" si="112"/>
        <v>2</v>
      </c>
      <c r="J366" s="7">
        <f t="shared" si="113"/>
        <v>1</v>
      </c>
      <c r="K366" s="7">
        <f t="shared" si="114"/>
        <v>2013</v>
      </c>
      <c r="L366" s="8"/>
      <c r="M366" s="8"/>
      <c r="N366" s="2"/>
      <c r="AA366" s="2"/>
      <c r="AB366" s="2"/>
      <c r="AC366" s="2"/>
      <c r="AD366" s="2"/>
      <c r="AE366" s="2"/>
      <c r="AF366" s="2"/>
      <c r="AN366" s="5"/>
    </row>
    <row r="367" spans="2:40" outlineLevel="1" x14ac:dyDescent="0.25">
      <c r="B367" s="15">
        <v>41332</v>
      </c>
      <c r="C367" s="121">
        <v>1363.6434403204519</v>
      </c>
      <c r="D367" s="121">
        <v>1023.0734879208934</v>
      </c>
      <c r="E367" s="121">
        <v>191.61332313547894</v>
      </c>
      <c r="F367" s="122">
        <f t="shared" si="110"/>
        <v>2578.330251376824</v>
      </c>
      <c r="G367" s="6">
        <v>364</v>
      </c>
      <c r="H367" s="6">
        <f t="shared" si="111"/>
        <v>52</v>
      </c>
      <c r="I367" s="7">
        <f t="shared" si="112"/>
        <v>2</v>
      </c>
      <c r="J367" s="7">
        <f t="shared" si="113"/>
        <v>1</v>
      </c>
      <c r="K367" s="7">
        <f t="shared" si="114"/>
        <v>2013</v>
      </c>
      <c r="L367" s="8"/>
      <c r="M367" s="8"/>
      <c r="N367" s="2"/>
      <c r="AA367" s="2"/>
      <c r="AB367" s="2"/>
      <c r="AC367" s="2"/>
      <c r="AD367" s="2"/>
      <c r="AE367" s="2"/>
      <c r="AF367" s="2"/>
      <c r="AN367" s="5"/>
    </row>
    <row r="368" spans="2:40" outlineLevel="1" x14ac:dyDescent="0.25">
      <c r="B368" s="15">
        <v>41333</v>
      </c>
      <c r="C368" s="121">
        <v>1356.0564241900979</v>
      </c>
      <c r="D368" s="121">
        <v>1080.9793633799929</v>
      </c>
      <c r="E368" s="121">
        <v>191.62212199433492</v>
      </c>
      <c r="F368" s="122">
        <f t="shared" si="110"/>
        <v>2628.6579095644261</v>
      </c>
      <c r="G368" s="6">
        <v>365</v>
      </c>
      <c r="H368" s="6">
        <f t="shared" si="111"/>
        <v>53</v>
      </c>
      <c r="I368" s="7">
        <f t="shared" si="112"/>
        <v>2</v>
      </c>
      <c r="J368" s="7">
        <f t="shared" si="113"/>
        <v>1</v>
      </c>
      <c r="K368" s="7">
        <f t="shared" si="114"/>
        <v>2013</v>
      </c>
      <c r="L368" s="8"/>
      <c r="M368" s="8"/>
      <c r="N368" s="2"/>
      <c r="AA368" s="2"/>
      <c r="AB368" s="2"/>
      <c r="AC368" s="2"/>
      <c r="AD368" s="2"/>
      <c r="AE368" s="2"/>
      <c r="AF368" s="2"/>
      <c r="AN368" s="5"/>
    </row>
    <row r="369" spans="2:40" outlineLevel="1" x14ac:dyDescent="0.25">
      <c r="B369" s="15">
        <v>41334</v>
      </c>
      <c r="C369" s="121">
        <v>1368.4035029401502</v>
      </c>
      <c r="D369" s="121">
        <v>1087.8824961301702</v>
      </c>
      <c r="E369" s="121">
        <v>192.16417661617791</v>
      </c>
      <c r="F369" s="122">
        <f t="shared" si="110"/>
        <v>2648.4501756864984</v>
      </c>
      <c r="G369" s="6">
        <v>366</v>
      </c>
      <c r="H369" s="6">
        <f t="shared" si="111"/>
        <v>53</v>
      </c>
      <c r="I369" s="7">
        <f t="shared" si="112"/>
        <v>3</v>
      </c>
      <c r="J369" s="7">
        <f t="shared" si="113"/>
        <v>1</v>
      </c>
      <c r="K369" s="7">
        <f t="shared" si="114"/>
        <v>2013</v>
      </c>
      <c r="L369" s="8"/>
      <c r="M369" s="8"/>
      <c r="N369" s="2"/>
      <c r="AA369" s="2"/>
      <c r="AB369" s="2"/>
      <c r="AC369" s="2"/>
      <c r="AD369" s="2"/>
      <c r="AE369" s="2"/>
      <c r="AF369" s="2"/>
      <c r="AN369" s="5"/>
    </row>
    <row r="370" spans="2:40" outlineLevel="1" x14ac:dyDescent="0.25">
      <c r="B370" s="15">
        <v>41335</v>
      </c>
      <c r="C370" s="121">
        <v>1389.7361347084664</v>
      </c>
      <c r="D370" s="121">
        <v>1041.5397747182121</v>
      </c>
      <c r="E370" s="121">
        <v>192.08366727111627</v>
      </c>
      <c r="F370" s="122">
        <f t="shared" si="110"/>
        <v>2623.3595766977946</v>
      </c>
      <c r="G370" s="6">
        <v>367</v>
      </c>
      <c r="H370" s="6">
        <f t="shared" si="111"/>
        <v>53</v>
      </c>
      <c r="I370" s="7">
        <f t="shared" si="112"/>
        <v>3</v>
      </c>
      <c r="J370" s="7">
        <f t="shared" si="113"/>
        <v>1</v>
      </c>
      <c r="K370" s="7">
        <f t="shared" si="114"/>
        <v>2013</v>
      </c>
      <c r="L370" s="8"/>
      <c r="M370" s="8"/>
      <c r="N370" s="2"/>
      <c r="AA370" s="2"/>
      <c r="AB370" s="2"/>
      <c r="AC370" s="2"/>
      <c r="AD370" s="2"/>
      <c r="AE370" s="2"/>
      <c r="AF370" s="2"/>
      <c r="AN370" s="5"/>
    </row>
    <row r="371" spans="2:40" outlineLevel="1" x14ac:dyDescent="0.25">
      <c r="B371" s="15">
        <v>41336</v>
      </c>
      <c r="C371" s="121">
        <v>1378.3219099277915</v>
      </c>
      <c r="D371" s="121">
        <v>1084.3121336737479</v>
      </c>
      <c r="E371" s="121">
        <v>191.93420314896511</v>
      </c>
      <c r="F371" s="122">
        <f t="shared" si="110"/>
        <v>2654.5682467505044</v>
      </c>
      <c r="G371" s="6">
        <v>368</v>
      </c>
      <c r="H371" s="6">
        <f t="shared" si="111"/>
        <v>53</v>
      </c>
      <c r="I371" s="7">
        <f t="shared" si="112"/>
        <v>3</v>
      </c>
      <c r="J371" s="7">
        <f t="shared" si="113"/>
        <v>1</v>
      </c>
      <c r="K371" s="7">
        <f t="shared" si="114"/>
        <v>2013</v>
      </c>
      <c r="L371" s="8"/>
      <c r="M371" s="8"/>
      <c r="N371" s="2"/>
      <c r="AA371" s="2"/>
      <c r="AB371" s="2"/>
      <c r="AC371" s="2"/>
      <c r="AD371" s="2"/>
      <c r="AE371" s="2"/>
      <c r="AF371" s="2"/>
      <c r="AN371" s="5"/>
    </row>
    <row r="372" spans="2:40" outlineLevel="1" x14ac:dyDescent="0.25">
      <c r="B372" s="15">
        <v>41337</v>
      </c>
      <c r="C372" s="121">
        <v>1393.607140457902</v>
      </c>
      <c r="D372" s="121">
        <v>1291.91970477618</v>
      </c>
      <c r="E372" s="121">
        <v>192.08395443837679</v>
      </c>
      <c r="F372" s="122">
        <f t="shared" si="110"/>
        <v>2877.6107996724586</v>
      </c>
      <c r="G372" s="6">
        <v>369</v>
      </c>
      <c r="H372" s="6">
        <f t="shared" si="111"/>
        <v>53</v>
      </c>
      <c r="I372" s="7">
        <f t="shared" si="112"/>
        <v>3</v>
      </c>
      <c r="J372" s="7">
        <f t="shared" si="113"/>
        <v>1</v>
      </c>
      <c r="K372" s="7">
        <f t="shared" si="114"/>
        <v>2013</v>
      </c>
      <c r="L372" s="8"/>
      <c r="M372" s="8"/>
      <c r="N372" s="2"/>
      <c r="AA372" s="2"/>
      <c r="AB372" s="2"/>
      <c r="AC372" s="2"/>
      <c r="AD372" s="2"/>
      <c r="AE372" s="2"/>
      <c r="AF372" s="2"/>
      <c r="AN372" s="5"/>
    </row>
    <row r="373" spans="2:40" outlineLevel="1" x14ac:dyDescent="0.25">
      <c r="B373" s="15">
        <v>41338</v>
      </c>
      <c r="C373" s="121">
        <v>1397.0876241960186</v>
      </c>
      <c r="D373" s="121">
        <v>1124.8509626182254</v>
      </c>
      <c r="E373" s="121">
        <v>192.34951422021851</v>
      </c>
      <c r="F373" s="122">
        <f t="shared" ref="F373:F388" si="115">SUM(C373:E373)</f>
        <v>2714.2881010344627</v>
      </c>
      <c r="G373" s="6">
        <v>370</v>
      </c>
      <c r="H373" s="6">
        <f t="shared" ref="H373:H388" si="116">ROUNDUP(G373/7,0)</f>
        <v>53</v>
      </c>
      <c r="I373" s="7">
        <f t="shared" ref="I373:I388" si="117">MONTH(B373)</f>
        <v>3</v>
      </c>
      <c r="J373" s="7">
        <f t="shared" ref="J373:J388" si="118">ROUNDUP(I373/3,0)</f>
        <v>1</v>
      </c>
      <c r="K373" s="7">
        <f t="shared" ref="K373:K388" si="119">YEAR(B373)</f>
        <v>2013</v>
      </c>
      <c r="L373" s="8"/>
      <c r="M373" s="8"/>
      <c r="N373" s="2"/>
      <c r="AA373" s="2"/>
      <c r="AB373" s="2"/>
      <c r="AC373" s="2"/>
      <c r="AD373" s="2"/>
      <c r="AE373" s="2"/>
      <c r="AF373" s="2"/>
      <c r="AN373" s="5"/>
    </row>
    <row r="374" spans="2:40" outlineLevel="1" x14ac:dyDescent="0.25">
      <c r="B374" s="15">
        <v>41339</v>
      </c>
      <c r="C374" s="121">
        <v>1406.7006090332825</v>
      </c>
      <c r="D374" s="121">
        <v>1142.3472307612528</v>
      </c>
      <c r="E374" s="121">
        <v>192.85802346406325</v>
      </c>
      <c r="F374" s="122">
        <f t="shared" si="115"/>
        <v>2741.9058632585984</v>
      </c>
      <c r="G374" s="6">
        <v>371</v>
      </c>
      <c r="H374" s="6">
        <f t="shared" si="116"/>
        <v>53</v>
      </c>
      <c r="I374" s="7">
        <f t="shared" si="117"/>
        <v>3</v>
      </c>
      <c r="J374" s="7">
        <f t="shared" si="118"/>
        <v>1</v>
      </c>
      <c r="K374" s="7">
        <f t="shared" si="119"/>
        <v>2013</v>
      </c>
      <c r="L374" s="8"/>
      <c r="M374" s="8"/>
      <c r="N374" s="2"/>
      <c r="AA374" s="2"/>
      <c r="AB374" s="2"/>
      <c r="AC374" s="2"/>
      <c r="AD374" s="2"/>
      <c r="AE374" s="2"/>
      <c r="AF374" s="2"/>
      <c r="AN374" s="5"/>
    </row>
    <row r="375" spans="2:40" outlineLevel="1" x14ac:dyDescent="0.25">
      <c r="B375" s="15">
        <v>41340</v>
      </c>
      <c r="C375" s="121">
        <v>1387.7074760373766</v>
      </c>
      <c r="D375" s="121">
        <v>1230.6085968902394</v>
      </c>
      <c r="E375" s="121">
        <v>192.97965457541542</v>
      </c>
      <c r="F375" s="122">
        <f t="shared" si="115"/>
        <v>2811.2957275030312</v>
      </c>
      <c r="G375" s="6">
        <v>372</v>
      </c>
      <c r="H375" s="6">
        <f t="shared" si="116"/>
        <v>54</v>
      </c>
      <c r="I375" s="7">
        <f t="shared" si="117"/>
        <v>3</v>
      </c>
      <c r="J375" s="7">
        <f t="shared" si="118"/>
        <v>1</v>
      </c>
      <c r="K375" s="7">
        <f t="shared" si="119"/>
        <v>2013</v>
      </c>
      <c r="L375" s="8"/>
      <c r="M375" s="8"/>
      <c r="N375" s="2"/>
      <c r="AA375" s="2"/>
      <c r="AB375" s="2"/>
      <c r="AC375" s="2"/>
      <c r="AD375" s="2"/>
      <c r="AE375" s="2"/>
      <c r="AF375" s="2"/>
      <c r="AN375" s="5"/>
    </row>
    <row r="376" spans="2:40" outlineLevel="1" x14ac:dyDescent="0.25">
      <c r="B376" s="15">
        <v>41341</v>
      </c>
      <c r="C376" s="121">
        <v>1412.4920568151388</v>
      </c>
      <c r="D376" s="121">
        <v>1254.8683980947262</v>
      </c>
      <c r="E376" s="121">
        <v>193.09490681616174</v>
      </c>
      <c r="F376" s="122">
        <f t="shared" si="115"/>
        <v>2860.4553617260267</v>
      </c>
      <c r="G376" s="6">
        <v>373</v>
      </c>
      <c r="H376" s="6">
        <f t="shared" si="116"/>
        <v>54</v>
      </c>
      <c r="I376" s="7">
        <f t="shared" si="117"/>
        <v>3</v>
      </c>
      <c r="J376" s="7">
        <f t="shared" si="118"/>
        <v>1</v>
      </c>
      <c r="K376" s="7">
        <f t="shared" si="119"/>
        <v>2013</v>
      </c>
      <c r="L376" s="8"/>
      <c r="M376" s="8"/>
      <c r="N376" s="2"/>
      <c r="AA376" s="2"/>
      <c r="AB376" s="2"/>
      <c r="AC376" s="2"/>
      <c r="AD376" s="2"/>
      <c r="AE376" s="2"/>
      <c r="AF376" s="2"/>
      <c r="AN376" s="5"/>
    </row>
    <row r="377" spans="2:40" outlineLevel="1" x14ac:dyDescent="0.25">
      <c r="B377" s="15">
        <v>41342</v>
      </c>
      <c r="C377" s="121">
        <v>1408.5065879574979</v>
      </c>
      <c r="D377" s="121">
        <v>1294.8771131881194</v>
      </c>
      <c r="E377" s="121">
        <v>193.00359463548455</v>
      </c>
      <c r="F377" s="122">
        <f t="shared" si="115"/>
        <v>2896.3872957811018</v>
      </c>
      <c r="G377" s="6">
        <v>374</v>
      </c>
      <c r="H377" s="6">
        <f t="shared" si="116"/>
        <v>54</v>
      </c>
      <c r="I377" s="7">
        <f t="shared" si="117"/>
        <v>3</v>
      </c>
      <c r="J377" s="7">
        <f t="shared" si="118"/>
        <v>1</v>
      </c>
      <c r="K377" s="7">
        <f t="shared" si="119"/>
        <v>2013</v>
      </c>
      <c r="L377" s="8"/>
      <c r="M377" s="8"/>
      <c r="N377" s="2"/>
      <c r="AA377" s="2"/>
      <c r="AB377" s="2"/>
      <c r="AC377" s="2"/>
      <c r="AD377" s="2"/>
      <c r="AE377" s="2"/>
      <c r="AF377" s="2"/>
      <c r="AN377" s="5"/>
    </row>
    <row r="378" spans="2:40" outlineLevel="1" x14ac:dyDescent="0.25">
      <c r="B378" s="15">
        <v>41343</v>
      </c>
      <c r="C378" s="121">
        <v>1407.2679604893856</v>
      </c>
      <c r="D378" s="121">
        <v>1299.0166919912597</v>
      </c>
      <c r="E378" s="121">
        <v>193.05372060968725</v>
      </c>
      <c r="F378" s="122">
        <f t="shared" si="115"/>
        <v>2899.3383730903329</v>
      </c>
      <c r="G378" s="6">
        <v>375</v>
      </c>
      <c r="H378" s="6">
        <f t="shared" si="116"/>
        <v>54</v>
      </c>
      <c r="I378" s="7">
        <f t="shared" si="117"/>
        <v>3</v>
      </c>
      <c r="J378" s="7">
        <f t="shared" si="118"/>
        <v>1</v>
      </c>
      <c r="K378" s="7">
        <f t="shared" si="119"/>
        <v>2013</v>
      </c>
      <c r="L378" s="8"/>
      <c r="M378" s="8"/>
      <c r="N378" s="2"/>
      <c r="AA378" s="2"/>
      <c r="AB378" s="2"/>
      <c r="AC378" s="2"/>
      <c r="AD378" s="2"/>
      <c r="AE378" s="2"/>
      <c r="AF378" s="2"/>
      <c r="AN378" s="5"/>
    </row>
    <row r="379" spans="2:40" outlineLevel="1" x14ac:dyDescent="0.25">
      <c r="B379" s="15">
        <v>41344</v>
      </c>
      <c r="C379" s="121">
        <v>1430.0208781541937</v>
      </c>
      <c r="D379" s="121">
        <v>1125.545486348552</v>
      </c>
      <c r="E379" s="121">
        <v>193.08228886785736</v>
      </c>
      <c r="F379" s="122">
        <f t="shared" si="115"/>
        <v>2748.6486533706029</v>
      </c>
      <c r="G379" s="6">
        <v>376</v>
      </c>
      <c r="H379" s="6">
        <f t="shared" si="116"/>
        <v>54</v>
      </c>
      <c r="I379" s="7">
        <f t="shared" si="117"/>
        <v>3</v>
      </c>
      <c r="J379" s="7">
        <f t="shared" si="118"/>
        <v>1</v>
      </c>
      <c r="K379" s="7">
        <f t="shared" si="119"/>
        <v>2013</v>
      </c>
      <c r="L379" s="8"/>
      <c r="M379" s="8"/>
      <c r="N379" s="2"/>
      <c r="AA379" s="2"/>
      <c r="AB379" s="2"/>
      <c r="AC379" s="2"/>
      <c r="AD379" s="2"/>
      <c r="AE379" s="2"/>
      <c r="AF379" s="2"/>
      <c r="AN379" s="5"/>
    </row>
    <row r="380" spans="2:40" outlineLevel="1" x14ac:dyDescent="0.25">
      <c r="B380" s="15">
        <v>41345</v>
      </c>
      <c r="C380" s="121">
        <v>1435.9886371044952</v>
      </c>
      <c r="D380" s="121">
        <v>1099.4031737122159</v>
      </c>
      <c r="E380" s="121">
        <v>193.06882784408077</v>
      </c>
      <c r="F380" s="122">
        <f t="shared" si="115"/>
        <v>2728.4606386607916</v>
      </c>
      <c r="G380" s="6">
        <v>377</v>
      </c>
      <c r="H380" s="6">
        <f t="shared" si="116"/>
        <v>54</v>
      </c>
      <c r="I380" s="7">
        <f t="shared" si="117"/>
        <v>3</v>
      </c>
      <c r="J380" s="7">
        <f t="shared" si="118"/>
        <v>1</v>
      </c>
      <c r="K380" s="7">
        <f t="shared" si="119"/>
        <v>2013</v>
      </c>
      <c r="L380" s="8"/>
      <c r="M380" s="8"/>
      <c r="N380" s="2"/>
      <c r="AA380" s="2"/>
      <c r="AB380" s="2"/>
      <c r="AC380" s="2"/>
      <c r="AD380" s="2"/>
      <c r="AE380" s="2"/>
      <c r="AF380" s="2"/>
      <c r="AN380" s="5"/>
    </row>
    <row r="381" spans="2:40" outlineLevel="1" x14ac:dyDescent="0.25">
      <c r="B381" s="15">
        <v>41346</v>
      </c>
      <c r="C381" s="121">
        <v>1446.2834157369011</v>
      </c>
      <c r="D381" s="121">
        <v>1234.9492835494564</v>
      </c>
      <c r="E381" s="121">
        <v>192.82267937086408</v>
      </c>
      <c r="F381" s="122">
        <f t="shared" si="115"/>
        <v>2874.0553786572214</v>
      </c>
      <c r="G381" s="6">
        <v>378</v>
      </c>
      <c r="H381" s="6">
        <f t="shared" si="116"/>
        <v>54</v>
      </c>
      <c r="I381" s="7">
        <f t="shared" si="117"/>
        <v>3</v>
      </c>
      <c r="J381" s="7">
        <f t="shared" si="118"/>
        <v>1</v>
      </c>
      <c r="K381" s="7">
        <f t="shared" si="119"/>
        <v>2013</v>
      </c>
      <c r="L381" s="8"/>
      <c r="M381" s="8"/>
      <c r="N381" s="2"/>
      <c r="AA381" s="2"/>
      <c r="AB381" s="2"/>
      <c r="AC381" s="2"/>
      <c r="AD381" s="2"/>
      <c r="AE381" s="2"/>
      <c r="AF381" s="2"/>
      <c r="AN381" s="5"/>
    </row>
    <row r="382" spans="2:40" outlineLevel="1" x14ac:dyDescent="0.25">
      <c r="B382" s="15">
        <v>41347</v>
      </c>
      <c r="C382" s="121">
        <v>1461.361607139715</v>
      </c>
      <c r="D382" s="121">
        <v>1092.9832302552281</v>
      </c>
      <c r="E382" s="121">
        <v>193.01323421623309</v>
      </c>
      <c r="F382" s="122">
        <f t="shared" si="115"/>
        <v>2747.3580716111765</v>
      </c>
      <c r="G382" s="6">
        <v>379</v>
      </c>
      <c r="H382" s="6">
        <f t="shared" si="116"/>
        <v>55</v>
      </c>
      <c r="I382" s="7">
        <f t="shared" si="117"/>
        <v>3</v>
      </c>
      <c r="J382" s="7">
        <f t="shared" si="118"/>
        <v>1</v>
      </c>
      <c r="K382" s="7">
        <f t="shared" si="119"/>
        <v>2013</v>
      </c>
      <c r="L382" s="8"/>
      <c r="M382" s="8"/>
      <c r="N382" s="2"/>
      <c r="AA382" s="2"/>
      <c r="AB382" s="2"/>
      <c r="AC382" s="2"/>
      <c r="AD382" s="2"/>
      <c r="AE382" s="2"/>
      <c r="AF382" s="2"/>
      <c r="AN382" s="5"/>
    </row>
    <row r="383" spans="2:40" outlineLevel="1" x14ac:dyDescent="0.25">
      <c r="B383" s="15">
        <v>41348</v>
      </c>
      <c r="C383" s="121">
        <v>1481.3737615355826</v>
      </c>
      <c r="D383" s="121">
        <v>1173.7104583416074</v>
      </c>
      <c r="E383" s="121">
        <v>193.20405286244397</v>
      </c>
      <c r="F383" s="122">
        <f t="shared" si="115"/>
        <v>2848.2882727396336</v>
      </c>
      <c r="G383" s="6">
        <v>380</v>
      </c>
      <c r="H383" s="6">
        <f t="shared" si="116"/>
        <v>55</v>
      </c>
      <c r="I383" s="7">
        <f t="shared" si="117"/>
        <v>3</v>
      </c>
      <c r="J383" s="7">
        <f t="shared" si="118"/>
        <v>1</v>
      </c>
      <c r="K383" s="7">
        <f t="shared" si="119"/>
        <v>2013</v>
      </c>
      <c r="L383" s="8"/>
      <c r="M383" s="8"/>
      <c r="N383" s="2"/>
      <c r="AA383" s="2"/>
      <c r="AB383" s="2"/>
      <c r="AC383" s="2"/>
      <c r="AD383" s="2"/>
      <c r="AE383" s="2"/>
      <c r="AF383" s="2"/>
      <c r="AN383" s="5"/>
    </row>
    <row r="384" spans="2:40" outlineLevel="1" x14ac:dyDescent="0.25">
      <c r="B384" s="15">
        <v>41349</v>
      </c>
      <c r="C384" s="121">
        <v>1500.4253705264457</v>
      </c>
      <c r="D384" s="121">
        <v>1281.5978417007941</v>
      </c>
      <c r="E384" s="121">
        <v>193.23721449440055</v>
      </c>
      <c r="F384" s="122">
        <f t="shared" si="115"/>
        <v>2975.2604267216407</v>
      </c>
      <c r="G384" s="6">
        <v>381</v>
      </c>
      <c r="H384" s="6">
        <f t="shared" si="116"/>
        <v>55</v>
      </c>
      <c r="I384" s="7">
        <f t="shared" si="117"/>
        <v>3</v>
      </c>
      <c r="J384" s="7">
        <f t="shared" si="118"/>
        <v>1</v>
      </c>
      <c r="K384" s="7">
        <f t="shared" si="119"/>
        <v>2013</v>
      </c>
      <c r="L384" s="8"/>
      <c r="M384" s="8"/>
      <c r="N384" s="2"/>
      <c r="AA384" s="2"/>
      <c r="AB384" s="2"/>
      <c r="AC384" s="2"/>
      <c r="AD384" s="2"/>
      <c r="AE384" s="2"/>
      <c r="AF384" s="2"/>
      <c r="AN384" s="5"/>
    </row>
    <row r="385" spans="2:40" outlineLevel="1" x14ac:dyDescent="0.25">
      <c r="B385" s="15">
        <v>41350</v>
      </c>
      <c r="C385" s="121">
        <v>1509.9559000014167</v>
      </c>
      <c r="D385" s="121">
        <v>1327.7447050425535</v>
      </c>
      <c r="E385" s="121">
        <v>193.20125585459664</v>
      </c>
      <c r="F385" s="122">
        <f t="shared" si="115"/>
        <v>3030.9018608985671</v>
      </c>
      <c r="G385" s="6">
        <v>382</v>
      </c>
      <c r="H385" s="6">
        <f t="shared" si="116"/>
        <v>55</v>
      </c>
      <c r="I385" s="7">
        <f t="shared" si="117"/>
        <v>3</v>
      </c>
      <c r="J385" s="7">
        <f t="shared" si="118"/>
        <v>1</v>
      </c>
      <c r="K385" s="7">
        <f t="shared" si="119"/>
        <v>2013</v>
      </c>
      <c r="L385" s="8"/>
      <c r="M385" s="8"/>
      <c r="N385" s="2"/>
      <c r="AA385" s="2"/>
      <c r="AB385" s="2"/>
      <c r="AC385" s="2"/>
      <c r="AD385" s="2"/>
      <c r="AE385" s="2"/>
      <c r="AF385" s="2"/>
      <c r="AN385" s="5"/>
    </row>
    <row r="386" spans="2:40" outlineLevel="1" x14ac:dyDescent="0.25">
      <c r="B386" s="15">
        <v>41351</v>
      </c>
      <c r="C386" s="121">
        <v>1492.3881216119323</v>
      </c>
      <c r="D386" s="121">
        <v>1277.0755164382074</v>
      </c>
      <c r="E386" s="121">
        <v>193.08225986340662</v>
      </c>
      <c r="F386" s="122">
        <f t="shared" si="115"/>
        <v>2962.5458979135465</v>
      </c>
      <c r="G386" s="6">
        <v>383</v>
      </c>
      <c r="H386" s="6">
        <f t="shared" si="116"/>
        <v>55</v>
      </c>
      <c r="I386" s="7">
        <f t="shared" si="117"/>
        <v>3</v>
      </c>
      <c r="J386" s="7">
        <f t="shared" si="118"/>
        <v>1</v>
      </c>
      <c r="K386" s="7">
        <f t="shared" si="119"/>
        <v>2013</v>
      </c>
      <c r="L386" s="8"/>
      <c r="M386" s="8"/>
      <c r="N386" s="2"/>
      <c r="AA386" s="2"/>
      <c r="AB386" s="2"/>
      <c r="AC386" s="2"/>
      <c r="AD386" s="2"/>
      <c r="AE386" s="2"/>
      <c r="AF386" s="2"/>
      <c r="AN386" s="5"/>
    </row>
    <row r="387" spans="2:40" outlineLevel="1" x14ac:dyDescent="0.25">
      <c r="B387" s="15">
        <v>41352</v>
      </c>
      <c r="C387" s="121">
        <v>1503.3577409943507</v>
      </c>
      <c r="D387" s="121">
        <v>1290.6134839781444</v>
      </c>
      <c r="E387" s="121">
        <v>193.4515730501239</v>
      </c>
      <c r="F387" s="122">
        <f t="shared" si="115"/>
        <v>2987.4227980226192</v>
      </c>
      <c r="G387" s="6">
        <v>384</v>
      </c>
      <c r="H387" s="6">
        <f t="shared" si="116"/>
        <v>55</v>
      </c>
      <c r="I387" s="7">
        <f t="shared" si="117"/>
        <v>3</v>
      </c>
      <c r="J387" s="7">
        <f t="shared" si="118"/>
        <v>1</v>
      </c>
      <c r="K387" s="7">
        <f t="shared" si="119"/>
        <v>2013</v>
      </c>
      <c r="L387" s="8"/>
      <c r="M387" s="8"/>
      <c r="N387" s="2"/>
      <c r="AA387" s="2"/>
      <c r="AB387" s="2"/>
      <c r="AC387" s="2"/>
      <c r="AD387" s="2"/>
      <c r="AE387" s="2"/>
      <c r="AF387" s="2"/>
      <c r="AN387" s="5"/>
    </row>
    <row r="388" spans="2:40" outlineLevel="1" x14ac:dyDescent="0.25">
      <c r="B388" s="15">
        <v>41353</v>
      </c>
      <c r="C388" s="121">
        <v>1504.3596995008852</v>
      </c>
      <c r="D388" s="121">
        <v>1053.2020394692811</v>
      </c>
      <c r="E388" s="121">
        <v>193.44323298806194</v>
      </c>
      <c r="F388" s="122">
        <f t="shared" si="115"/>
        <v>2751.0049719582285</v>
      </c>
      <c r="G388" s="6">
        <v>385</v>
      </c>
      <c r="H388" s="6">
        <f t="shared" si="116"/>
        <v>55</v>
      </c>
      <c r="I388" s="7">
        <f t="shared" si="117"/>
        <v>3</v>
      </c>
      <c r="J388" s="7">
        <f t="shared" si="118"/>
        <v>1</v>
      </c>
      <c r="K388" s="7">
        <f t="shared" si="119"/>
        <v>2013</v>
      </c>
      <c r="L388" s="8"/>
      <c r="M388" s="8"/>
      <c r="N388" s="2"/>
      <c r="AA388" s="2"/>
      <c r="AB388" s="2"/>
      <c r="AC388" s="2"/>
      <c r="AD388" s="2"/>
      <c r="AE388" s="2"/>
      <c r="AF388" s="2"/>
      <c r="AN388" s="5"/>
    </row>
    <row r="389" spans="2:40" outlineLevel="1" x14ac:dyDescent="0.25">
      <c r="B389" s="15">
        <v>41354</v>
      </c>
      <c r="C389" s="121">
        <v>1508.5685837251415</v>
      </c>
      <c r="D389" s="121">
        <v>1296.6563449598793</v>
      </c>
      <c r="E389" s="121">
        <v>193.3794490267351</v>
      </c>
      <c r="F389" s="122">
        <f t="shared" ref="F389:F404" si="120">SUM(C389:E389)</f>
        <v>2998.6043777117561</v>
      </c>
      <c r="G389" s="6">
        <v>386</v>
      </c>
      <c r="H389" s="6">
        <f t="shared" ref="H389:H404" si="121">ROUNDUP(G389/7,0)</f>
        <v>56</v>
      </c>
      <c r="I389" s="7">
        <f t="shared" ref="I389:I404" si="122">MONTH(B389)</f>
        <v>3</v>
      </c>
      <c r="J389" s="7">
        <f t="shared" ref="J389:J404" si="123">ROUNDUP(I389/3,0)</f>
        <v>1</v>
      </c>
      <c r="K389" s="7">
        <f t="shared" ref="K389:K404" si="124">YEAR(B389)</f>
        <v>2013</v>
      </c>
      <c r="L389" s="8"/>
      <c r="M389" s="8"/>
      <c r="N389" s="2"/>
      <c r="AA389" s="2"/>
      <c r="AB389" s="2"/>
      <c r="AC389" s="2"/>
      <c r="AD389" s="2"/>
      <c r="AE389" s="2"/>
      <c r="AF389" s="2"/>
      <c r="AN389" s="5"/>
    </row>
    <row r="390" spans="2:40" outlineLevel="1" x14ac:dyDescent="0.25">
      <c r="B390" s="15">
        <v>41355</v>
      </c>
      <c r="C390" s="121">
        <v>1502.0066402573771</v>
      </c>
      <c r="D390" s="121">
        <v>1157.8450812747537</v>
      </c>
      <c r="E390" s="121">
        <v>193.25396287204273</v>
      </c>
      <c r="F390" s="122">
        <f t="shared" si="120"/>
        <v>2853.1056844041736</v>
      </c>
      <c r="G390" s="6">
        <v>387</v>
      </c>
      <c r="H390" s="6">
        <f t="shared" si="121"/>
        <v>56</v>
      </c>
      <c r="I390" s="7">
        <f t="shared" si="122"/>
        <v>3</v>
      </c>
      <c r="J390" s="7">
        <f t="shared" si="123"/>
        <v>1</v>
      </c>
      <c r="K390" s="7">
        <f t="shared" si="124"/>
        <v>2013</v>
      </c>
      <c r="L390" s="8"/>
      <c r="M390" s="8"/>
      <c r="N390" s="2"/>
      <c r="AA390" s="2"/>
      <c r="AB390" s="2"/>
      <c r="AC390" s="2"/>
      <c r="AD390" s="2"/>
      <c r="AE390" s="2"/>
      <c r="AF390" s="2"/>
      <c r="AN390" s="5"/>
    </row>
    <row r="391" spans="2:40" outlineLevel="1" x14ac:dyDescent="0.25">
      <c r="B391" s="15">
        <v>41356</v>
      </c>
      <c r="C391" s="121">
        <v>1507.2517955812427</v>
      </c>
      <c r="D391" s="121">
        <v>1103.5217476048961</v>
      </c>
      <c r="E391" s="121">
        <v>193.41519729880403</v>
      </c>
      <c r="F391" s="122">
        <f t="shared" si="120"/>
        <v>2804.1887404849426</v>
      </c>
      <c r="G391" s="6">
        <v>388</v>
      </c>
      <c r="H391" s="6">
        <f t="shared" si="121"/>
        <v>56</v>
      </c>
      <c r="I391" s="7">
        <f t="shared" si="122"/>
        <v>3</v>
      </c>
      <c r="J391" s="7">
        <f t="shared" si="123"/>
        <v>1</v>
      </c>
      <c r="K391" s="7">
        <f t="shared" si="124"/>
        <v>2013</v>
      </c>
      <c r="L391" s="8"/>
      <c r="M391" s="8"/>
      <c r="N391" s="2"/>
      <c r="AA391" s="2"/>
      <c r="AB391" s="2"/>
      <c r="AC391" s="2"/>
      <c r="AD391" s="2"/>
      <c r="AE391" s="2"/>
      <c r="AF391" s="2"/>
      <c r="AN391" s="5"/>
    </row>
    <row r="392" spans="2:40" outlineLevel="1" x14ac:dyDescent="0.25">
      <c r="B392" s="15">
        <v>41357</v>
      </c>
      <c r="C392" s="121">
        <v>1517.9494549854076</v>
      </c>
      <c r="D392" s="121">
        <v>1062.1006616531074</v>
      </c>
      <c r="E392" s="121">
        <v>193.50144139810934</v>
      </c>
      <c r="F392" s="122">
        <f t="shared" si="120"/>
        <v>2773.5515580366241</v>
      </c>
      <c r="G392" s="6">
        <v>389</v>
      </c>
      <c r="H392" s="6">
        <f t="shared" si="121"/>
        <v>56</v>
      </c>
      <c r="I392" s="7">
        <f t="shared" si="122"/>
        <v>3</v>
      </c>
      <c r="J392" s="7">
        <f t="shared" si="123"/>
        <v>1</v>
      </c>
      <c r="K392" s="7">
        <f t="shared" si="124"/>
        <v>2013</v>
      </c>
      <c r="L392" s="8"/>
      <c r="M392" s="8"/>
      <c r="N392" s="2"/>
      <c r="AA392" s="2"/>
      <c r="AB392" s="2"/>
      <c r="AC392" s="2"/>
      <c r="AD392" s="2"/>
      <c r="AE392" s="2"/>
      <c r="AF392" s="2"/>
      <c r="AN392" s="5"/>
    </row>
    <row r="393" spans="2:40" outlineLevel="1" x14ac:dyDescent="0.25">
      <c r="B393" s="15">
        <v>41358</v>
      </c>
      <c r="C393" s="121">
        <v>1507.0304408555255</v>
      </c>
      <c r="D393" s="121">
        <v>1244.0003354525763</v>
      </c>
      <c r="E393" s="121">
        <v>193.54931853094592</v>
      </c>
      <c r="F393" s="122">
        <f t="shared" si="120"/>
        <v>2944.5800948390479</v>
      </c>
      <c r="G393" s="6">
        <v>390</v>
      </c>
      <c r="H393" s="6">
        <f t="shared" si="121"/>
        <v>56</v>
      </c>
      <c r="I393" s="7">
        <f t="shared" si="122"/>
        <v>3</v>
      </c>
      <c r="J393" s="7">
        <f t="shared" si="123"/>
        <v>1</v>
      </c>
      <c r="K393" s="7">
        <f t="shared" si="124"/>
        <v>2013</v>
      </c>
      <c r="L393" s="8"/>
      <c r="M393" s="8"/>
      <c r="N393" s="2"/>
      <c r="AA393" s="2"/>
      <c r="AB393" s="2"/>
      <c r="AC393" s="2"/>
      <c r="AD393" s="2"/>
      <c r="AE393" s="2"/>
      <c r="AF393" s="2"/>
      <c r="AN393" s="5"/>
    </row>
    <row r="394" spans="2:40" outlineLevel="1" x14ac:dyDescent="0.25">
      <c r="B394" s="15">
        <v>41359</v>
      </c>
      <c r="C394" s="121">
        <v>1511.6140859611978</v>
      </c>
      <c r="D394" s="121">
        <v>1109.8489411277226</v>
      </c>
      <c r="E394" s="121">
        <v>193.40967243898274</v>
      </c>
      <c r="F394" s="122">
        <f t="shared" si="120"/>
        <v>2814.872699527903</v>
      </c>
      <c r="G394" s="6">
        <v>391</v>
      </c>
      <c r="H394" s="6">
        <f t="shared" si="121"/>
        <v>56</v>
      </c>
      <c r="I394" s="7">
        <f t="shared" si="122"/>
        <v>3</v>
      </c>
      <c r="J394" s="7">
        <f t="shared" si="123"/>
        <v>1</v>
      </c>
      <c r="K394" s="7">
        <f t="shared" si="124"/>
        <v>2013</v>
      </c>
      <c r="L394" s="8"/>
      <c r="M394" s="8"/>
      <c r="N394" s="2"/>
      <c r="AA394" s="2"/>
      <c r="AB394" s="2"/>
      <c r="AC394" s="2"/>
      <c r="AD394" s="2"/>
      <c r="AE394" s="2"/>
      <c r="AF394" s="2"/>
      <c r="AN394" s="5"/>
    </row>
    <row r="395" spans="2:40" outlineLevel="1" x14ac:dyDescent="0.25">
      <c r="B395" s="15">
        <v>41360</v>
      </c>
      <c r="C395" s="121">
        <v>1492.2646606322724</v>
      </c>
      <c r="D395" s="121">
        <v>1136.2742443393759</v>
      </c>
      <c r="E395" s="121">
        <v>193.89456757773289</v>
      </c>
      <c r="F395" s="122">
        <f t="shared" si="120"/>
        <v>2822.4334725493809</v>
      </c>
      <c r="G395" s="6">
        <v>392</v>
      </c>
      <c r="H395" s="6">
        <f t="shared" si="121"/>
        <v>56</v>
      </c>
      <c r="I395" s="7">
        <f t="shared" si="122"/>
        <v>3</v>
      </c>
      <c r="J395" s="7">
        <f t="shared" si="123"/>
        <v>1</v>
      </c>
      <c r="K395" s="7">
        <f t="shared" si="124"/>
        <v>2013</v>
      </c>
      <c r="L395" s="8"/>
      <c r="M395" s="8"/>
      <c r="N395" s="2"/>
      <c r="AA395" s="2"/>
      <c r="AB395" s="2"/>
      <c r="AC395" s="2"/>
      <c r="AD395" s="2"/>
      <c r="AE395" s="2"/>
      <c r="AF395" s="2"/>
      <c r="AN395" s="5"/>
    </row>
    <row r="396" spans="2:40" outlineLevel="1" x14ac:dyDescent="0.25">
      <c r="B396" s="15">
        <v>41361</v>
      </c>
      <c r="C396" s="121">
        <v>1487.9961817647754</v>
      </c>
      <c r="D396" s="121">
        <v>1153.1672457108943</v>
      </c>
      <c r="E396" s="121">
        <v>193.97788061942191</v>
      </c>
      <c r="F396" s="122">
        <f t="shared" si="120"/>
        <v>2835.1413080950915</v>
      </c>
      <c r="G396" s="6">
        <v>393</v>
      </c>
      <c r="H396" s="6">
        <f t="shared" si="121"/>
        <v>57</v>
      </c>
      <c r="I396" s="7">
        <f t="shared" si="122"/>
        <v>3</v>
      </c>
      <c r="J396" s="7">
        <f t="shared" si="123"/>
        <v>1</v>
      </c>
      <c r="K396" s="7">
        <f t="shared" si="124"/>
        <v>2013</v>
      </c>
      <c r="L396" s="8"/>
      <c r="M396" s="8"/>
      <c r="N396" s="2"/>
      <c r="AA396" s="2"/>
      <c r="AB396" s="2"/>
      <c r="AC396" s="2"/>
      <c r="AD396" s="2"/>
      <c r="AE396" s="2"/>
      <c r="AF396" s="2"/>
      <c r="AN396" s="5"/>
    </row>
    <row r="397" spans="2:40" outlineLevel="1" x14ac:dyDescent="0.25">
      <c r="B397" s="15">
        <v>41362</v>
      </c>
      <c r="C397" s="121">
        <v>1495.0904329176283</v>
      </c>
      <c r="D397" s="121">
        <v>1133.4708536854705</v>
      </c>
      <c r="E397" s="121">
        <v>194.0158016860801</v>
      </c>
      <c r="F397" s="122">
        <f t="shared" si="120"/>
        <v>2822.5770882891788</v>
      </c>
      <c r="G397" s="6">
        <v>394</v>
      </c>
      <c r="H397" s="6">
        <f t="shared" si="121"/>
        <v>57</v>
      </c>
      <c r="I397" s="7">
        <f t="shared" si="122"/>
        <v>3</v>
      </c>
      <c r="J397" s="7">
        <f t="shared" si="123"/>
        <v>1</v>
      </c>
      <c r="K397" s="7">
        <f t="shared" si="124"/>
        <v>2013</v>
      </c>
      <c r="L397" s="8"/>
      <c r="M397" s="8"/>
      <c r="N397" s="2"/>
      <c r="AA397" s="2"/>
      <c r="AB397" s="2"/>
      <c r="AC397" s="2"/>
      <c r="AD397" s="2"/>
      <c r="AE397" s="2"/>
      <c r="AF397" s="2"/>
      <c r="AN397" s="5"/>
    </row>
    <row r="398" spans="2:40" outlineLevel="1" x14ac:dyDescent="0.25">
      <c r="B398" s="15">
        <v>41363</v>
      </c>
      <c r="C398" s="121">
        <v>1486.2732578018492</v>
      </c>
      <c r="D398" s="121">
        <v>1078.0167479415477</v>
      </c>
      <c r="E398" s="121">
        <v>193.86758185898955</v>
      </c>
      <c r="F398" s="122">
        <f t="shared" si="120"/>
        <v>2758.1575876023867</v>
      </c>
      <c r="G398" s="6">
        <v>395</v>
      </c>
      <c r="H398" s="6">
        <f t="shared" si="121"/>
        <v>57</v>
      </c>
      <c r="I398" s="7">
        <f t="shared" si="122"/>
        <v>3</v>
      </c>
      <c r="J398" s="7">
        <f t="shared" si="123"/>
        <v>1</v>
      </c>
      <c r="K398" s="7">
        <f t="shared" si="124"/>
        <v>2013</v>
      </c>
      <c r="L398" s="8"/>
      <c r="M398" s="8"/>
      <c r="N398" s="2"/>
      <c r="AA398" s="2"/>
      <c r="AB398" s="2"/>
      <c r="AC398" s="2"/>
      <c r="AD398" s="2"/>
      <c r="AE398" s="2"/>
      <c r="AF398" s="2"/>
      <c r="AN398" s="5"/>
    </row>
    <row r="399" spans="2:40" outlineLevel="1" x14ac:dyDescent="0.25">
      <c r="B399" s="15">
        <v>41364</v>
      </c>
      <c r="C399" s="121">
        <v>1504.4877459358431</v>
      </c>
      <c r="D399" s="121">
        <v>1131.6661184576965</v>
      </c>
      <c r="E399" s="121">
        <v>194.38683648838713</v>
      </c>
      <c r="F399" s="122">
        <f t="shared" si="120"/>
        <v>2830.5407008819266</v>
      </c>
      <c r="G399" s="6">
        <v>396</v>
      </c>
      <c r="H399" s="6">
        <f t="shared" si="121"/>
        <v>57</v>
      </c>
      <c r="I399" s="7">
        <f t="shared" si="122"/>
        <v>3</v>
      </c>
      <c r="J399" s="7">
        <f t="shared" si="123"/>
        <v>1</v>
      </c>
      <c r="K399" s="7">
        <f t="shared" si="124"/>
        <v>2013</v>
      </c>
      <c r="L399" s="8"/>
      <c r="M399" s="8"/>
      <c r="N399" s="2"/>
      <c r="AA399" s="2"/>
      <c r="AB399" s="2"/>
      <c r="AC399" s="2"/>
      <c r="AD399" s="2"/>
      <c r="AE399" s="2"/>
      <c r="AF399" s="2"/>
      <c r="AN399" s="5"/>
    </row>
    <row r="400" spans="2:40" outlineLevel="1" x14ac:dyDescent="0.25">
      <c r="B400" s="15">
        <v>41365</v>
      </c>
      <c r="C400" s="121">
        <v>1502.4138840079731</v>
      </c>
      <c r="D400" s="121">
        <v>1059.3476817723777</v>
      </c>
      <c r="E400" s="121">
        <v>194.5691170873873</v>
      </c>
      <c r="F400" s="122">
        <f t="shared" si="120"/>
        <v>2756.3306828677382</v>
      </c>
      <c r="G400" s="6">
        <v>397</v>
      </c>
      <c r="H400" s="6">
        <f t="shared" si="121"/>
        <v>57</v>
      </c>
      <c r="I400" s="7">
        <f t="shared" si="122"/>
        <v>4</v>
      </c>
      <c r="J400" s="7">
        <f t="shared" si="123"/>
        <v>2</v>
      </c>
      <c r="K400" s="7">
        <f t="shared" si="124"/>
        <v>2013</v>
      </c>
      <c r="L400" s="8"/>
      <c r="M400" s="8"/>
      <c r="N400" s="2"/>
      <c r="AA400" s="2"/>
      <c r="AB400" s="2"/>
      <c r="AC400" s="2"/>
      <c r="AD400" s="2"/>
      <c r="AE400" s="2"/>
      <c r="AF400" s="2"/>
      <c r="AN400" s="5"/>
    </row>
    <row r="401" spans="2:40" outlineLevel="1" x14ac:dyDescent="0.25">
      <c r="B401" s="15">
        <v>41366</v>
      </c>
      <c r="C401" s="121">
        <v>1523.3098216713295</v>
      </c>
      <c r="D401" s="121">
        <v>1214.3346049247157</v>
      </c>
      <c r="E401" s="121">
        <v>194.64156264625993</v>
      </c>
      <c r="F401" s="122">
        <f t="shared" si="120"/>
        <v>2932.2859892423053</v>
      </c>
      <c r="G401" s="6">
        <v>398</v>
      </c>
      <c r="H401" s="6">
        <f t="shared" si="121"/>
        <v>57</v>
      </c>
      <c r="I401" s="7">
        <f t="shared" si="122"/>
        <v>4</v>
      </c>
      <c r="J401" s="7">
        <f t="shared" si="123"/>
        <v>2</v>
      </c>
      <c r="K401" s="7">
        <f t="shared" si="124"/>
        <v>2013</v>
      </c>
      <c r="L401" s="8"/>
      <c r="M401" s="8"/>
      <c r="N401" s="2"/>
      <c r="AA401" s="2"/>
      <c r="AB401" s="2"/>
      <c r="AC401" s="2"/>
      <c r="AD401" s="2"/>
      <c r="AE401" s="2"/>
      <c r="AF401" s="2"/>
      <c r="AN401" s="5"/>
    </row>
    <row r="402" spans="2:40" outlineLevel="1" x14ac:dyDescent="0.25">
      <c r="B402" s="15">
        <v>41367</v>
      </c>
      <c r="C402" s="121">
        <v>1513.3757120961104</v>
      </c>
      <c r="D402" s="121">
        <v>1122.3245447420361</v>
      </c>
      <c r="E402" s="121">
        <v>194.49400536107711</v>
      </c>
      <c r="F402" s="122">
        <f t="shared" si="120"/>
        <v>2830.1942621992239</v>
      </c>
      <c r="G402" s="6">
        <v>399</v>
      </c>
      <c r="H402" s="6">
        <f t="shared" si="121"/>
        <v>57</v>
      </c>
      <c r="I402" s="7">
        <f t="shared" si="122"/>
        <v>4</v>
      </c>
      <c r="J402" s="7">
        <f t="shared" si="123"/>
        <v>2</v>
      </c>
      <c r="K402" s="7">
        <f t="shared" si="124"/>
        <v>2013</v>
      </c>
      <c r="L402" s="8"/>
      <c r="M402" s="8"/>
      <c r="N402" s="2"/>
      <c r="AA402" s="2"/>
      <c r="AB402" s="2"/>
      <c r="AC402" s="2"/>
      <c r="AD402" s="2"/>
      <c r="AE402" s="2"/>
      <c r="AF402" s="2"/>
      <c r="AN402" s="5"/>
    </row>
    <row r="403" spans="2:40" outlineLevel="1" x14ac:dyDescent="0.25">
      <c r="B403" s="15">
        <v>41368</v>
      </c>
      <c r="C403" s="121">
        <v>1526.3225273931532</v>
      </c>
      <c r="D403" s="121">
        <v>1087.4563022337775</v>
      </c>
      <c r="E403" s="121">
        <v>194.58542023443599</v>
      </c>
      <c r="F403" s="122">
        <f t="shared" si="120"/>
        <v>2808.3642498613667</v>
      </c>
      <c r="G403" s="6">
        <v>400</v>
      </c>
      <c r="H403" s="6">
        <f t="shared" si="121"/>
        <v>58</v>
      </c>
      <c r="I403" s="7">
        <f t="shared" si="122"/>
        <v>4</v>
      </c>
      <c r="J403" s="7">
        <f t="shared" si="123"/>
        <v>2</v>
      </c>
      <c r="K403" s="7">
        <f t="shared" si="124"/>
        <v>2013</v>
      </c>
      <c r="L403" s="8"/>
      <c r="M403" s="8"/>
      <c r="N403" s="2"/>
      <c r="AA403" s="2"/>
      <c r="AB403" s="2"/>
      <c r="AC403" s="2"/>
      <c r="AD403" s="2"/>
      <c r="AE403" s="2"/>
      <c r="AF403" s="2"/>
      <c r="AN403" s="5"/>
    </row>
    <row r="404" spans="2:40" outlineLevel="1" x14ac:dyDescent="0.25">
      <c r="B404" s="15">
        <v>41369</v>
      </c>
      <c r="C404" s="121">
        <v>1541.7805490663409</v>
      </c>
      <c r="D404" s="121">
        <v>1225.9931787159735</v>
      </c>
      <c r="E404" s="121">
        <v>194.57574317179365</v>
      </c>
      <c r="F404" s="122">
        <f t="shared" si="120"/>
        <v>2962.3494709541083</v>
      </c>
      <c r="G404" s="6">
        <v>401</v>
      </c>
      <c r="H404" s="6">
        <f t="shared" si="121"/>
        <v>58</v>
      </c>
      <c r="I404" s="7">
        <f t="shared" si="122"/>
        <v>4</v>
      </c>
      <c r="J404" s="7">
        <f t="shared" si="123"/>
        <v>2</v>
      </c>
      <c r="K404" s="7">
        <f t="shared" si="124"/>
        <v>2013</v>
      </c>
      <c r="L404" s="8"/>
      <c r="M404" s="8"/>
      <c r="N404" s="2"/>
      <c r="AA404" s="2"/>
      <c r="AB404" s="2"/>
      <c r="AC404" s="2"/>
      <c r="AD404" s="2"/>
      <c r="AE404" s="2"/>
      <c r="AF404" s="2"/>
      <c r="AN404" s="5"/>
    </row>
    <row r="405" spans="2:40" outlineLevel="1" x14ac:dyDescent="0.25">
      <c r="B405" s="15">
        <v>41370</v>
      </c>
      <c r="C405" s="121">
        <v>1526.1045361906235</v>
      </c>
      <c r="D405" s="121">
        <v>1030.2188147689653</v>
      </c>
      <c r="E405" s="121">
        <v>194.63414606885883</v>
      </c>
      <c r="F405" s="122">
        <f t="shared" ref="F405:F420" si="125">SUM(C405:E405)</f>
        <v>2750.9574970284475</v>
      </c>
      <c r="G405" s="6">
        <v>402</v>
      </c>
      <c r="H405" s="6">
        <f t="shared" ref="H405:H420" si="126">ROUNDUP(G405/7,0)</f>
        <v>58</v>
      </c>
      <c r="I405" s="7">
        <f t="shared" ref="I405:I420" si="127">MONTH(B405)</f>
        <v>4</v>
      </c>
      <c r="J405" s="7">
        <f t="shared" ref="J405:J420" si="128">ROUNDUP(I405/3,0)</f>
        <v>2</v>
      </c>
      <c r="K405" s="7">
        <f t="shared" ref="K405:K420" si="129">YEAR(B405)</f>
        <v>2013</v>
      </c>
      <c r="L405" s="8"/>
      <c r="M405" s="8"/>
      <c r="N405" s="2"/>
      <c r="AA405" s="2"/>
      <c r="AB405" s="2"/>
      <c r="AC405" s="2"/>
      <c r="AD405" s="2"/>
      <c r="AE405" s="2"/>
      <c r="AF405" s="2"/>
      <c r="AN405" s="5"/>
    </row>
    <row r="406" spans="2:40" outlineLevel="1" x14ac:dyDescent="0.25">
      <c r="B406" s="15">
        <v>41371</v>
      </c>
      <c r="C406" s="121">
        <v>1522.3340234189159</v>
      </c>
      <c r="D406" s="121">
        <v>998.25298017407727</v>
      </c>
      <c r="E406" s="121">
        <v>194.66316888206154</v>
      </c>
      <c r="F406" s="122">
        <f t="shared" si="125"/>
        <v>2715.2501724750546</v>
      </c>
      <c r="G406" s="6">
        <v>403</v>
      </c>
      <c r="H406" s="6">
        <f t="shared" si="126"/>
        <v>58</v>
      </c>
      <c r="I406" s="7">
        <f t="shared" si="127"/>
        <v>4</v>
      </c>
      <c r="J406" s="7">
        <f t="shared" si="128"/>
        <v>2</v>
      </c>
      <c r="K406" s="7">
        <f t="shared" si="129"/>
        <v>2013</v>
      </c>
      <c r="L406" s="8"/>
      <c r="M406" s="8"/>
      <c r="N406" s="2"/>
      <c r="AA406" s="2"/>
      <c r="AB406" s="2"/>
      <c r="AC406" s="2"/>
      <c r="AD406" s="2"/>
      <c r="AE406" s="2"/>
      <c r="AF406" s="2"/>
      <c r="AN406" s="5"/>
    </row>
    <row r="407" spans="2:40" outlineLevel="1" x14ac:dyDescent="0.25">
      <c r="B407" s="15">
        <v>41372</v>
      </c>
      <c r="C407" s="121">
        <v>1521.0768721100678</v>
      </c>
      <c r="D407" s="121">
        <v>1023.7837140392871</v>
      </c>
      <c r="E407" s="121">
        <v>194.43507348049567</v>
      </c>
      <c r="F407" s="122">
        <f t="shared" si="125"/>
        <v>2739.2956596298509</v>
      </c>
      <c r="G407" s="6">
        <v>404</v>
      </c>
      <c r="H407" s="6">
        <f t="shared" si="126"/>
        <v>58</v>
      </c>
      <c r="I407" s="7">
        <f t="shared" si="127"/>
        <v>4</v>
      </c>
      <c r="J407" s="7">
        <f t="shared" si="128"/>
        <v>2</v>
      </c>
      <c r="K407" s="7">
        <f t="shared" si="129"/>
        <v>2013</v>
      </c>
      <c r="L407" s="8"/>
      <c r="M407" s="8"/>
      <c r="N407" s="2"/>
      <c r="AA407" s="2"/>
      <c r="AB407" s="2"/>
      <c r="AC407" s="2"/>
      <c r="AD407" s="2"/>
      <c r="AE407" s="2"/>
      <c r="AF407" s="2"/>
      <c r="AN407" s="5"/>
    </row>
    <row r="408" spans="2:40" outlineLevel="1" x14ac:dyDescent="0.25">
      <c r="B408" s="15">
        <v>41373</v>
      </c>
      <c r="C408" s="121">
        <v>1506.5121862978142</v>
      </c>
      <c r="D408" s="121">
        <v>1043.8920952593194</v>
      </c>
      <c r="E408" s="121">
        <v>194.55601642039423</v>
      </c>
      <c r="F408" s="122">
        <f t="shared" si="125"/>
        <v>2744.9602979775282</v>
      </c>
      <c r="G408" s="6">
        <v>405</v>
      </c>
      <c r="H408" s="6">
        <f t="shared" si="126"/>
        <v>58</v>
      </c>
      <c r="I408" s="7">
        <f t="shared" si="127"/>
        <v>4</v>
      </c>
      <c r="J408" s="7">
        <f t="shared" si="128"/>
        <v>2</v>
      </c>
      <c r="K408" s="7">
        <f t="shared" si="129"/>
        <v>2013</v>
      </c>
      <c r="L408" s="8"/>
      <c r="M408" s="8"/>
      <c r="N408" s="2"/>
      <c r="AA408" s="2"/>
      <c r="AB408" s="2"/>
      <c r="AC408" s="2"/>
      <c r="AD408" s="2"/>
      <c r="AE408" s="2"/>
      <c r="AF408" s="2"/>
      <c r="AN408" s="5"/>
    </row>
    <row r="409" spans="2:40" outlineLevel="1" x14ac:dyDescent="0.25">
      <c r="B409" s="15">
        <v>41374</v>
      </c>
      <c r="C409" s="121">
        <v>1494.8443829127586</v>
      </c>
      <c r="D409" s="121">
        <v>1016.9298546966675</v>
      </c>
      <c r="E409" s="121">
        <v>194.46369828344035</v>
      </c>
      <c r="F409" s="122">
        <f t="shared" si="125"/>
        <v>2706.2379358928665</v>
      </c>
      <c r="G409" s="6">
        <v>406</v>
      </c>
      <c r="H409" s="6">
        <f t="shared" si="126"/>
        <v>58</v>
      </c>
      <c r="I409" s="7">
        <f t="shared" si="127"/>
        <v>4</v>
      </c>
      <c r="J409" s="7">
        <f t="shared" si="128"/>
        <v>2</v>
      </c>
      <c r="K409" s="7">
        <f t="shared" si="129"/>
        <v>2013</v>
      </c>
      <c r="L409" s="8"/>
      <c r="M409" s="8"/>
      <c r="N409" s="2"/>
      <c r="AA409" s="2"/>
      <c r="AB409" s="2"/>
      <c r="AC409" s="2"/>
      <c r="AD409" s="2"/>
      <c r="AE409" s="2"/>
      <c r="AF409" s="2"/>
      <c r="AN409" s="5"/>
    </row>
    <row r="410" spans="2:40" outlineLevel="1" x14ac:dyDescent="0.25">
      <c r="B410" s="15">
        <v>41375</v>
      </c>
      <c r="C410" s="121">
        <v>1492.0960881071487</v>
      </c>
      <c r="D410" s="121">
        <v>1039.8684319838069</v>
      </c>
      <c r="E410" s="121">
        <v>194.48415172339855</v>
      </c>
      <c r="F410" s="122">
        <f t="shared" si="125"/>
        <v>2726.4486718143539</v>
      </c>
      <c r="G410" s="6">
        <v>407</v>
      </c>
      <c r="H410" s="6">
        <f t="shared" si="126"/>
        <v>59</v>
      </c>
      <c r="I410" s="7">
        <f t="shared" si="127"/>
        <v>4</v>
      </c>
      <c r="J410" s="7">
        <f t="shared" si="128"/>
        <v>2</v>
      </c>
      <c r="K410" s="7">
        <f t="shared" si="129"/>
        <v>2013</v>
      </c>
      <c r="L410" s="8"/>
      <c r="M410" s="8"/>
      <c r="N410" s="2"/>
      <c r="AA410" s="2"/>
      <c r="AB410" s="2"/>
      <c r="AC410" s="2"/>
      <c r="AD410" s="2"/>
      <c r="AE410" s="2"/>
      <c r="AF410" s="2"/>
      <c r="AN410" s="5"/>
    </row>
    <row r="411" spans="2:40" outlineLevel="1" x14ac:dyDescent="0.25">
      <c r="B411" s="15">
        <v>41376</v>
      </c>
      <c r="C411" s="121">
        <v>1499.7592880085476</v>
      </c>
      <c r="D411" s="121">
        <v>986.33303980264645</v>
      </c>
      <c r="E411" s="121">
        <v>194.33644680211196</v>
      </c>
      <c r="F411" s="122">
        <f t="shared" si="125"/>
        <v>2680.4287746133059</v>
      </c>
      <c r="G411" s="6">
        <v>408</v>
      </c>
      <c r="H411" s="6">
        <f t="shared" si="126"/>
        <v>59</v>
      </c>
      <c r="I411" s="7">
        <f t="shared" si="127"/>
        <v>4</v>
      </c>
      <c r="J411" s="7">
        <f t="shared" si="128"/>
        <v>2</v>
      </c>
      <c r="K411" s="7">
        <f t="shared" si="129"/>
        <v>2013</v>
      </c>
      <c r="L411" s="8"/>
      <c r="M411" s="8"/>
      <c r="N411" s="2"/>
      <c r="AA411" s="2"/>
      <c r="AB411" s="2"/>
      <c r="AC411" s="2"/>
      <c r="AD411" s="2"/>
      <c r="AE411" s="2"/>
      <c r="AF411" s="2"/>
      <c r="AN411" s="5"/>
    </row>
    <row r="412" spans="2:40" outlineLevel="1" x14ac:dyDescent="0.25">
      <c r="B412" s="15">
        <v>41377</v>
      </c>
      <c r="C412" s="121">
        <v>1497.9466708504408</v>
      </c>
      <c r="D412" s="121">
        <v>1023.3272694625576</v>
      </c>
      <c r="E412" s="121">
        <v>194.48034115507207</v>
      </c>
      <c r="F412" s="122">
        <f t="shared" si="125"/>
        <v>2715.7542814680705</v>
      </c>
      <c r="G412" s="6">
        <v>409</v>
      </c>
      <c r="H412" s="6">
        <f t="shared" si="126"/>
        <v>59</v>
      </c>
      <c r="I412" s="7">
        <f t="shared" si="127"/>
        <v>4</v>
      </c>
      <c r="J412" s="7">
        <f t="shared" si="128"/>
        <v>2</v>
      </c>
      <c r="K412" s="7">
        <f t="shared" si="129"/>
        <v>2013</v>
      </c>
      <c r="L412" s="8"/>
      <c r="M412" s="8"/>
      <c r="N412" s="2"/>
      <c r="AA412" s="2"/>
      <c r="AB412" s="2"/>
      <c r="AC412" s="2"/>
      <c r="AD412" s="2"/>
      <c r="AE412" s="2"/>
      <c r="AF412" s="2"/>
      <c r="AN412" s="5"/>
    </row>
    <row r="413" spans="2:40" outlineLevel="1" x14ac:dyDescent="0.25">
      <c r="B413" s="15">
        <v>41378</v>
      </c>
      <c r="C413" s="121">
        <v>1501.7977867281174</v>
      </c>
      <c r="D413" s="121">
        <v>1037.6395333457456</v>
      </c>
      <c r="E413" s="121">
        <v>193.96435101889404</v>
      </c>
      <c r="F413" s="122">
        <f t="shared" si="125"/>
        <v>2733.4016710927567</v>
      </c>
      <c r="G413" s="6">
        <v>410</v>
      </c>
      <c r="H413" s="6">
        <f t="shared" si="126"/>
        <v>59</v>
      </c>
      <c r="I413" s="7">
        <f t="shared" si="127"/>
        <v>4</v>
      </c>
      <c r="J413" s="7">
        <f t="shared" si="128"/>
        <v>2</v>
      </c>
      <c r="K413" s="7">
        <f t="shared" si="129"/>
        <v>2013</v>
      </c>
      <c r="L413" s="8"/>
      <c r="M413" s="8"/>
      <c r="N413" s="2"/>
      <c r="AA413" s="2"/>
      <c r="AB413" s="2"/>
      <c r="AC413" s="2"/>
      <c r="AD413" s="2"/>
      <c r="AE413" s="2"/>
      <c r="AF413" s="2"/>
      <c r="AN413" s="5"/>
    </row>
    <row r="414" spans="2:40" outlineLevel="1" x14ac:dyDescent="0.25">
      <c r="B414" s="15">
        <v>41379</v>
      </c>
      <c r="C414" s="121">
        <v>1513.1837118310643</v>
      </c>
      <c r="D414" s="121">
        <v>1071.0829791364235</v>
      </c>
      <c r="E414" s="121">
        <v>194.31646516717058</v>
      </c>
      <c r="F414" s="122">
        <f t="shared" si="125"/>
        <v>2778.5831561346586</v>
      </c>
      <c r="G414" s="6">
        <v>411</v>
      </c>
      <c r="H414" s="6">
        <f t="shared" si="126"/>
        <v>59</v>
      </c>
      <c r="I414" s="7">
        <f t="shared" si="127"/>
        <v>4</v>
      </c>
      <c r="J414" s="7">
        <f t="shared" si="128"/>
        <v>2</v>
      </c>
      <c r="K414" s="7">
        <f t="shared" si="129"/>
        <v>2013</v>
      </c>
      <c r="L414" s="8"/>
      <c r="M414" s="8"/>
      <c r="N414" s="2"/>
      <c r="AA414" s="2"/>
      <c r="AB414" s="2"/>
      <c r="AC414" s="2"/>
      <c r="AD414" s="2"/>
      <c r="AE414" s="2"/>
      <c r="AF414" s="2"/>
      <c r="AN414" s="5"/>
    </row>
    <row r="415" spans="2:40" outlineLevel="1" x14ac:dyDescent="0.25">
      <c r="B415" s="15">
        <v>41380</v>
      </c>
      <c r="C415" s="121">
        <v>1525.9738383373999</v>
      </c>
      <c r="D415" s="121">
        <v>1115.5524381282496</v>
      </c>
      <c r="E415" s="121">
        <v>194.06216433005187</v>
      </c>
      <c r="F415" s="122">
        <f t="shared" si="125"/>
        <v>2835.5884407957014</v>
      </c>
      <c r="G415" s="6">
        <v>412</v>
      </c>
      <c r="H415" s="6">
        <f t="shared" si="126"/>
        <v>59</v>
      </c>
      <c r="I415" s="7">
        <f t="shared" si="127"/>
        <v>4</v>
      </c>
      <c r="J415" s="7">
        <f t="shared" si="128"/>
        <v>2</v>
      </c>
      <c r="K415" s="7">
        <f t="shared" si="129"/>
        <v>2013</v>
      </c>
      <c r="L415" s="8"/>
      <c r="M415" s="8"/>
      <c r="N415" s="2"/>
      <c r="AA415" s="2"/>
      <c r="AB415" s="2"/>
      <c r="AC415" s="2"/>
      <c r="AD415" s="2"/>
      <c r="AE415" s="2"/>
      <c r="AF415" s="2"/>
      <c r="AN415" s="5"/>
    </row>
    <row r="416" spans="2:40" outlineLevel="1" x14ac:dyDescent="0.25">
      <c r="B416" s="15">
        <v>41381</v>
      </c>
      <c r="C416" s="121">
        <v>1523.4050616717202</v>
      </c>
      <c r="D416" s="121">
        <v>858.66843507309125</v>
      </c>
      <c r="E416" s="121">
        <v>193.85946636695931</v>
      </c>
      <c r="F416" s="122">
        <f t="shared" si="125"/>
        <v>2575.9329631117707</v>
      </c>
      <c r="G416" s="6">
        <v>413</v>
      </c>
      <c r="H416" s="6">
        <f t="shared" si="126"/>
        <v>59</v>
      </c>
      <c r="I416" s="7">
        <f t="shared" si="127"/>
        <v>4</v>
      </c>
      <c r="J416" s="7">
        <f t="shared" si="128"/>
        <v>2</v>
      </c>
      <c r="K416" s="7">
        <f t="shared" si="129"/>
        <v>2013</v>
      </c>
      <c r="L416" s="8"/>
      <c r="M416" s="8"/>
      <c r="N416" s="2"/>
      <c r="AA416" s="2"/>
      <c r="AB416" s="2"/>
      <c r="AC416" s="2"/>
      <c r="AD416" s="2"/>
      <c r="AE416" s="2"/>
      <c r="AF416" s="2"/>
      <c r="AN416" s="5"/>
    </row>
    <row r="417" spans="2:40" outlineLevel="1" x14ac:dyDescent="0.25">
      <c r="B417" s="15">
        <v>41382</v>
      </c>
      <c r="C417" s="121">
        <v>1528.7007631502458</v>
      </c>
      <c r="D417" s="121">
        <v>1202.2414962922633</v>
      </c>
      <c r="E417" s="121">
        <v>193.84731197244352</v>
      </c>
      <c r="F417" s="122">
        <f t="shared" si="125"/>
        <v>2924.7895714149527</v>
      </c>
      <c r="G417" s="6">
        <v>414</v>
      </c>
      <c r="H417" s="6">
        <f t="shared" si="126"/>
        <v>60</v>
      </c>
      <c r="I417" s="7">
        <f t="shared" si="127"/>
        <v>4</v>
      </c>
      <c r="J417" s="7">
        <f t="shared" si="128"/>
        <v>2</v>
      </c>
      <c r="K417" s="7">
        <f t="shared" si="129"/>
        <v>2013</v>
      </c>
      <c r="L417" s="8"/>
      <c r="M417" s="8"/>
      <c r="N417" s="2"/>
      <c r="AA417" s="2"/>
      <c r="AB417" s="2"/>
      <c r="AC417" s="2"/>
      <c r="AD417" s="2"/>
      <c r="AE417" s="2"/>
      <c r="AF417" s="2"/>
      <c r="AN417" s="5"/>
    </row>
    <row r="418" spans="2:40" outlineLevel="1" x14ac:dyDescent="0.25">
      <c r="B418" s="15">
        <v>41383</v>
      </c>
      <c r="C418" s="121">
        <v>1542.4498056029927</v>
      </c>
      <c r="D418" s="121">
        <v>1257.4183733834798</v>
      </c>
      <c r="E418" s="121">
        <v>193.54160371297823</v>
      </c>
      <c r="F418" s="122">
        <f t="shared" si="125"/>
        <v>2993.4097826994503</v>
      </c>
      <c r="G418" s="6">
        <v>415</v>
      </c>
      <c r="H418" s="6">
        <f t="shared" si="126"/>
        <v>60</v>
      </c>
      <c r="I418" s="7">
        <f t="shared" si="127"/>
        <v>4</v>
      </c>
      <c r="J418" s="7">
        <f t="shared" si="128"/>
        <v>2</v>
      </c>
      <c r="K418" s="7">
        <f t="shared" si="129"/>
        <v>2013</v>
      </c>
      <c r="L418" s="8"/>
      <c r="M418" s="8"/>
      <c r="N418" s="2"/>
      <c r="AA418" s="2"/>
      <c r="AB418" s="2"/>
      <c r="AC418" s="2"/>
      <c r="AD418" s="2"/>
      <c r="AE418" s="2"/>
      <c r="AF418" s="2"/>
      <c r="AN418" s="5"/>
    </row>
    <row r="419" spans="2:40" outlineLevel="1" x14ac:dyDescent="0.25">
      <c r="B419" s="15">
        <v>41384</v>
      </c>
      <c r="C419" s="121">
        <v>1536.2880688716773</v>
      </c>
      <c r="D419" s="121">
        <v>1082.6459192408438</v>
      </c>
      <c r="E419" s="121">
        <v>193.90953623089831</v>
      </c>
      <c r="F419" s="122">
        <f t="shared" si="125"/>
        <v>2812.8435243434196</v>
      </c>
      <c r="G419" s="6">
        <v>416</v>
      </c>
      <c r="H419" s="6">
        <f t="shared" si="126"/>
        <v>60</v>
      </c>
      <c r="I419" s="7">
        <f t="shared" si="127"/>
        <v>4</v>
      </c>
      <c r="J419" s="7">
        <f t="shared" si="128"/>
        <v>2</v>
      </c>
      <c r="K419" s="7">
        <f t="shared" si="129"/>
        <v>2013</v>
      </c>
      <c r="L419" s="8"/>
      <c r="M419" s="8"/>
      <c r="N419" s="2"/>
      <c r="AA419" s="2"/>
      <c r="AB419" s="2"/>
      <c r="AC419" s="2"/>
      <c r="AD419" s="2"/>
      <c r="AE419" s="2"/>
      <c r="AF419" s="2"/>
      <c r="AN419" s="5"/>
    </row>
    <row r="420" spans="2:40" outlineLevel="1" x14ac:dyDescent="0.25">
      <c r="B420" s="15">
        <v>41385</v>
      </c>
      <c r="C420" s="121">
        <v>1554.4775721024034</v>
      </c>
      <c r="D420" s="121">
        <v>951.13097324216608</v>
      </c>
      <c r="E420" s="121">
        <v>193.47539138230059</v>
      </c>
      <c r="F420" s="122">
        <f t="shared" si="125"/>
        <v>2699.08393672687</v>
      </c>
      <c r="G420" s="6">
        <v>417</v>
      </c>
      <c r="H420" s="6">
        <f t="shared" si="126"/>
        <v>60</v>
      </c>
      <c r="I420" s="7">
        <f t="shared" si="127"/>
        <v>4</v>
      </c>
      <c r="J420" s="7">
        <f t="shared" si="128"/>
        <v>2</v>
      </c>
      <c r="K420" s="7">
        <f t="shared" si="129"/>
        <v>2013</v>
      </c>
      <c r="L420" s="8"/>
      <c r="M420" s="8"/>
      <c r="N420" s="2"/>
      <c r="AA420" s="2"/>
      <c r="AB420" s="2"/>
      <c r="AC420" s="2"/>
      <c r="AD420" s="2"/>
      <c r="AE420" s="2"/>
      <c r="AF420" s="2"/>
      <c r="AN420" s="5"/>
    </row>
    <row r="421" spans="2:40" outlineLevel="1" x14ac:dyDescent="0.25">
      <c r="B421" s="15">
        <v>41386</v>
      </c>
      <c r="C421" s="121">
        <v>1542.4970468549936</v>
      </c>
      <c r="D421" s="121">
        <v>1025.7140953841622</v>
      </c>
      <c r="E421" s="121">
        <v>193.39075551614354</v>
      </c>
      <c r="F421" s="122">
        <f t="shared" ref="F421:F436" si="130">SUM(C421:E421)</f>
        <v>2761.6018977552994</v>
      </c>
      <c r="G421" s="6">
        <v>418</v>
      </c>
      <c r="H421" s="6">
        <f t="shared" ref="H421:H436" si="131">ROUNDUP(G421/7,0)</f>
        <v>60</v>
      </c>
      <c r="I421" s="7">
        <f t="shared" ref="I421:I436" si="132">MONTH(B421)</f>
        <v>4</v>
      </c>
      <c r="J421" s="7">
        <f t="shared" ref="J421:J436" si="133">ROUNDUP(I421/3,0)</f>
        <v>2</v>
      </c>
      <c r="K421" s="7">
        <f t="shared" ref="K421:K436" si="134">YEAR(B421)</f>
        <v>2013</v>
      </c>
      <c r="L421" s="8"/>
      <c r="M421" s="8"/>
      <c r="N421" s="2"/>
      <c r="AA421" s="2"/>
      <c r="AB421" s="2"/>
      <c r="AC421" s="2"/>
      <c r="AD421" s="2"/>
      <c r="AE421" s="2"/>
      <c r="AF421" s="2"/>
      <c r="AN421" s="5"/>
    </row>
    <row r="422" spans="2:40" outlineLevel="1" x14ac:dyDescent="0.25">
      <c r="B422" s="15">
        <v>41387</v>
      </c>
      <c r="C422" s="121">
        <v>1529.9776695952773</v>
      </c>
      <c r="D422" s="121">
        <v>1083.4134890220205</v>
      </c>
      <c r="E422" s="121">
        <v>193.5439160434141</v>
      </c>
      <c r="F422" s="122">
        <f t="shared" si="130"/>
        <v>2806.935074660712</v>
      </c>
      <c r="G422" s="6">
        <v>419</v>
      </c>
      <c r="H422" s="6">
        <f t="shared" si="131"/>
        <v>60</v>
      </c>
      <c r="I422" s="7">
        <f t="shared" si="132"/>
        <v>4</v>
      </c>
      <c r="J422" s="7">
        <f t="shared" si="133"/>
        <v>2</v>
      </c>
      <c r="K422" s="7">
        <f t="shared" si="134"/>
        <v>2013</v>
      </c>
      <c r="L422" s="8"/>
      <c r="M422" s="8"/>
      <c r="N422" s="2"/>
      <c r="AA422" s="2"/>
      <c r="AB422" s="2"/>
      <c r="AC422" s="2"/>
      <c r="AD422" s="2"/>
      <c r="AE422" s="2"/>
      <c r="AF422" s="2"/>
      <c r="AN422" s="5"/>
    </row>
    <row r="423" spans="2:40" outlineLevel="1" x14ac:dyDescent="0.25">
      <c r="B423" s="15">
        <v>41388</v>
      </c>
      <c r="C423" s="121">
        <v>1547.2927214557997</v>
      </c>
      <c r="D423" s="121">
        <v>1007.5646677963866</v>
      </c>
      <c r="E423" s="121">
        <v>193.50437798301496</v>
      </c>
      <c r="F423" s="122">
        <f t="shared" si="130"/>
        <v>2748.3617672352011</v>
      </c>
      <c r="G423" s="6">
        <v>420</v>
      </c>
      <c r="H423" s="6">
        <f t="shared" si="131"/>
        <v>60</v>
      </c>
      <c r="I423" s="7">
        <f t="shared" si="132"/>
        <v>4</v>
      </c>
      <c r="J423" s="7">
        <f t="shared" si="133"/>
        <v>2</v>
      </c>
      <c r="K423" s="7">
        <f t="shared" si="134"/>
        <v>2013</v>
      </c>
      <c r="L423" s="8"/>
      <c r="M423" s="8"/>
      <c r="N423" s="2"/>
      <c r="AA423" s="2"/>
      <c r="AB423" s="2"/>
      <c r="AC423" s="2"/>
      <c r="AD423" s="2"/>
      <c r="AE423" s="2"/>
      <c r="AF423" s="2"/>
      <c r="AN423" s="5"/>
    </row>
    <row r="424" spans="2:40" outlineLevel="1" x14ac:dyDescent="0.25">
      <c r="B424" s="15">
        <v>41389</v>
      </c>
      <c r="C424" s="121">
        <v>1557.05172568748</v>
      </c>
      <c r="D424" s="121">
        <v>1099.132712839239</v>
      </c>
      <c r="E424" s="121">
        <v>193.72466716265893</v>
      </c>
      <c r="F424" s="122">
        <f t="shared" si="130"/>
        <v>2849.9091056893781</v>
      </c>
      <c r="G424" s="6">
        <v>421</v>
      </c>
      <c r="H424" s="6">
        <f t="shared" si="131"/>
        <v>61</v>
      </c>
      <c r="I424" s="7">
        <f t="shared" si="132"/>
        <v>4</v>
      </c>
      <c r="J424" s="7">
        <f t="shared" si="133"/>
        <v>2</v>
      </c>
      <c r="K424" s="7">
        <f t="shared" si="134"/>
        <v>2013</v>
      </c>
      <c r="L424" s="8"/>
      <c r="M424" s="8"/>
      <c r="N424" s="2"/>
      <c r="AA424" s="2"/>
      <c r="AB424" s="2"/>
      <c r="AC424" s="2"/>
      <c r="AD424" s="2"/>
      <c r="AE424" s="2"/>
      <c r="AF424" s="2"/>
      <c r="AN424" s="5"/>
    </row>
    <row r="425" spans="2:40" outlineLevel="1" x14ac:dyDescent="0.25">
      <c r="B425" s="15">
        <v>41390</v>
      </c>
      <c r="C425" s="121">
        <v>1572.3677755329577</v>
      </c>
      <c r="D425" s="121">
        <v>959.66135463048067</v>
      </c>
      <c r="E425" s="121">
        <v>193.72623099137476</v>
      </c>
      <c r="F425" s="122">
        <f t="shared" si="130"/>
        <v>2725.7553611548133</v>
      </c>
      <c r="G425" s="6">
        <v>422</v>
      </c>
      <c r="H425" s="6">
        <f t="shared" si="131"/>
        <v>61</v>
      </c>
      <c r="I425" s="7">
        <f t="shared" si="132"/>
        <v>4</v>
      </c>
      <c r="J425" s="7">
        <f t="shared" si="133"/>
        <v>2</v>
      </c>
      <c r="K425" s="7">
        <f t="shared" si="134"/>
        <v>2013</v>
      </c>
      <c r="L425" s="8"/>
      <c r="M425" s="8"/>
      <c r="N425" s="2"/>
      <c r="AA425" s="2"/>
      <c r="AB425" s="2"/>
      <c r="AC425" s="2"/>
      <c r="AD425" s="2"/>
      <c r="AE425" s="2"/>
      <c r="AF425" s="2"/>
      <c r="AN425" s="5"/>
    </row>
    <row r="426" spans="2:40" outlineLevel="1" x14ac:dyDescent="0.25">
      <c r="B426" s="15">
        <v>41391</v>
      </c>
      <c r="C426" s="121">
        <v>1580.9878275496098</v>
      </c>
      <c r="D426" s="121">
        <v>1039.5679297221875</v>
      </c>
      <c r="E426" s="121">
        <v>193.7708684582546</v>
      </c>
      <c r="F426" s="122">
        <f t="shared" si="130"/>
        <v>2814.3266257300515</v>
      </c>
      <c r="G426" s="6">
        <v>423</v>
      </c>
      <c r="H426" s="6">
        <f t="shared" si="131"/>
        <v>61</v>
      </c>
      <c r="I426" s="7">
        <f t="shared" si="132"/>
        <v>4</v>
      </c>
      <c r="J426" s="7">
        <f t="shared" si="133"/>
        <v>2</v>
      </c>
      <c r="K426" s="7">
        <f t="shared" si="134"/>
        <v>2013</v>
      </c>
      <c r="L426" s="8"/>
      <c r="M426" s="8"/>
      <c r="N426" s="2"/>
      <c r="AA426" s="2"/>
      <c r="AB426" s="2"/>
      <c r="AC426" s="2"/>
      <c r="AD426" s="2"/>
      <c r="AE426" s="2"/>
      <c r="AF426" s="2"/>
      <c r="AN426" s="5"/>
    </row>
    <row r="427" spans="2:40" outlineLevel="1" x14ac:dyDescent="0.25">
      <c r="B427" s="15">
        <v>41392</v>
      </c>
      <c r="C427" s="121">
        <v>1584.5012375958206</v>
      </c>
      <c r="D427" s="121">
        <v>1153.1216615591545</v>
      </c>
      <c r="E427" s="121">
        <v>193.66739207368113</v>
      </c>
      <c r="F427" s="122">
        <f t="shared" si="130"/>
        <v>2931.2902912286563</v>
      </c>
      <c r="G427" s="6">
        <v>424</v>
      </c>
      <c r="H427" s="6">
        <f t="shared" si="131"/>
        <v>61</v>
      </c>
      <c r="I427" s="7">
        <f t="shared" si="132"/>
        <v>4</v>
      </c>
      <c r="J427" s="7">
        <f t="shared" si="133"/>
        <v>2</v>
      </c>
      <c r="K427" s="7">
        <f t="shared" si="134"/>
        <v>2013</v>
      </c>
      <c r="L427" s="8"/>
      <c r="M427" s="8"/>
      <c r="N427" s="2"/>
      <c r="AA427" s="2"/>
      <c r="AB427" s="2"/>
      <c r="AC427" s="2"/>
      <c r="AD427" s="2"/>
      <c r="AE427" s="2"/>
      <c r="AF427" s="2"/>
      <c r="AN427" s="5"/>
    </row>
    <row r="428" spans="2:40" outlineLevel="1" x14ac:dyDescent="0.25">
      <c r="B428" s="15">
        <v>41393</v>
      </c>
      <c r="C428" s="121">
        <v>1579.6022524197347</v>
      </c>
      <c r="D428" s="121">
        <v>1023.1657326374443</v>
      </c>
      <c r="E428" s="121">
        <v>194.00792167038657</v>
      </c>
      <c r="F428" s="122">
        <f t="shared" si="130"/>
        <v>2796.7759067275656</v>
      </c>
      <c r="G428" s="6">
        <v>425</v>
      </c>
      <c r="H428" s="6">
        <f t="shared" si="131"/>
        <v>61</v>
      </c>
      <c r="I428" s="7">
        <f t="shared" si="132"/>
        <v>4</v>
      </c>
      <c r="J428" s="7">
        <f t="shared" si="133"/>
        <v>2</v>
      </c>
      <c r="K428" s="7">
        <f t="shared" si="134"/>
        <v>2013</v>
      </c>
      <c r="L428" s="8"/>
      <c r="M428" s="8"/>
      <c r="N428" s="2"/>
      <c r="AA428" s="2"/>
      <c r="AB428" s="2"/>
      <c r="AC428" s="2"/>
      <c r="AD428" s="2"/>
      <c r="AE428" s="2"/>
      <c r="AF428" s="2"/>
      <c r="AN428" s="5"/>
    </row>
    <row r="429" spans="2:40" outlineLevel="1" x14ac:dyDescent="0.25">
      <c r="B429" s="15">
        <v>41394</v>
      </c>
      <c r="C429" s="121">
        <v>1590.6228793470318</v>
      </c>
      <c r="D429" s="121">
        <v>960.28042269441198</v>
      </c>
      <c r="E429" s="121">
        <v>193.81783002087693</v>
      </c>
      <c r="F429" s="122">
        <f t="shared" si="130"/>
        <v>2744.7211320623205</v>
      </c>
      <c r="G429" s="6">
        <v>426</v>
      </c>
      <c r="H429" s="6">
        <f t="shared" si="131"/>
        <v>61</v>
      </c>
      <c r="I429" s="7">
        <f t="shared" si="132"/>
        <v>4</v>
      </c>
      <c r="J429" s="7">
        <f t="shared" si="133"/>
        <v>2</v>
      </c>
      <c r="K429" s="7">
        <f t="shared" si="134"/>
        <v>2013</v>
      </c>
      <c r="L429" s="8"/>
      <c r="M429" s="8"/>
      <c r="N429" s="2"/>
      <c r="AA429" s="2"/>
      <c r="AB429" s="2"/>
      <c r="AC429" s="2"/>
      <c r="AD429" s="2"/>
      <c r="AE429" s="2"/>
      <c r="AF429" s="2"/>
      <c r="AN429" s="5"/>
    </row>
    <row r="430" spans="2:40" outlineLevel="1" x14ac:dyDescent="0.25">
      <c r="B430" s="15">
        <v>41395</v>
      </c>
      <c r="C430" s="121">
        <v>1599.0691461377774</v>
      </c>
      <c r="D430" s="121">
        <v>1036.2837563959558</v>
      </c>
      <c r="E430" s="121">
        <v>193.923464579735</v>
      </c>
      <c r="F430" s="122">
        <f t="shared" si="130"/>
        <v>2829.276367113468</v>
      </c>
      <c r="G430" s="6">
        <v>427</v>
      </c>
      <c r="H430" s="6">
        <f t="shared" si="131"/>
        <v>61</v>
      </c>
      <c r="I430" s="7">
        <f t="shared" si="132"/>
        <v>5</v>
      </c>
      <c r="J430" s="7">
        <f t="shared" si="133"/>
        <v>2</v>
      </c>
      <c r="K430" s="7">
        <f t="shared" si="134"/>
        <v>2013</v>
      </c>
      <c r="L430" s="8"/>
      <c r="M430" s="8"/>
      <c r="N430" s="2"/>
      <c r="AA430" s="2"/>
      <c r="AB430" s="2"/>
      <c r="AC430" s="2"/>
      <c r="AD430" s="2"/>
      <c r="AE430" s="2"/>
      <c r="AF430" s="2"/>
      <c r="AN430" s="5"/>
    </row>
    <row r="431" spans="2:40" outlineLevel="1" x14ac:dyDescent="0.25">
      <c r="B431" s="15">
        <v>41396</v>
      </c>
      <c r="C431" s="121">
        <v>1606.5456178318423</v>
      </c>
      <c r="D431" s="121">
        <v>920.88224488737023</v>
      </c>
      <c r="E431" s="121">
        <v>194.00288505359902</v>
      </c>
      <c r="F431" s="122">
        <f t="shared" si="130"/>
        <v>2721.4307477728116</v>
      </c>
      <c r="G431" s="6">
        <v>428</v>
      </c>
      <c r="H431" s="6">
        <f t="shared" si="131"/>
        <v>62</v>
      </c>
      <c r="I431" s="7">
        <f t="shared" si="132"/>
        <v>5</v>
      </c>
      <c r="J431" s="7">
        <f t="shared" si="133"/>
        <v>2</v>
      </c>
      <c r="K431" s="7">
        <f t="shared" si="134"/>
        <v>2013</v>
      </c>
      <c r="L431" s="8"/>
      <c r="M431" s="8"/>
      <c r="N431" s="2"/>
      <c r="AA431" s="2"/>
      <c r="AB431" s="2"/>
      <c r="AC431" s="2"/>
      <c r="AD431" s="2"/>
      <c r="AE431" s="2"/>
      <c r="AF431" s="2"/>
      <c r="AN431" s="5"/>
    </row>
    <row r="432" spans="2:40" outlineLevel="1" x14ac:dyDescent="0.25">
      <c r="B432" s="15">
        <v>41397</v>
      </c>
      <c r="C432" s="121">
        <v>1593.1931972678549</v>
      </c>
      <c r="D432" s="121">
        <v>986.84366671375278</v>
      </c>
      <c r="E432" s="121">
        <v>193.99701914853728</v>
      </c>
      <c r="F432" s="122">
        <f t="shared" si="130"/>
        <v>2774.0338831301451</v>
      </c>
      <c r="G432" s="6">
        <v>429</v>
      </c>
      <c r="H432" s="6">
        <f t="shared" si="131"/>
        <v>62</v>
      </c>
      <c r="I432" s="7">
        <f t="shared" si="132"/>
        <v>5</v>
      </c>
      <c r="J432" s="7">
        <f t="shared" si="133"/>
        <v>2</v>
      </c>
      <c r="K432" s="7">
        <f t="shared" si="134"/>
        <v>2013</v>
      </c>
      <c r="L432" s="8"/>
      <c r="M432" s="8"/>
      <c r="N432" s="2"/>
      <c r="AA432" s="2"/>
      <c r="AB432" s="2"/>
      <c r="AC432" s="2"/>
      <c r="AD432" s="2"/>
      <c r="AE432" s="2"/>
      <c r="AF432" s="2"/>
      <c r="AN432" s="5"/>
    </row>
    <row r="433" spans="2:40" outlineLevel="1" x14ac:dyDescent="0.25">
      <c r="B433" s="15">
        <v>41398</v>
      </c>
      <c r="C433" s="121">
        <v>1604.9751716890028</v>
      </c>
      <c r="D433" s="121">
        <v>785.64407964464908</v>
      </c>
      <c r="E433" s="121">
        <v>194.46557509798629</v>
      </c>
      <c r="F433" s="122">
        <f t="shared" si="130"/>
        <v>2585.0848264316382</v>
      </c>
      <c r="G433" s="6">
        <v>430</v>
      </c>
      <c r="H433" s="6">
        <f t="shared" si="131"/>
        <v>62</v>
      </c>
      <c r="I433" s="7">
        <f t="shared" si="132"/>
        <v>5</v>
      </c>
      <c r="J433" s="7">
        <f t="shared" si="133"/>
        <v>2</v>
      </c>
      <c r="K433" s="7">
        <f t="shared" si="134"/>
        <v>2013</v>
      </c>
      <c r="L433" s="8"/>
      <c r="M433" s="8"/>
      <c r="N433" s="2"/>
      <c r="AA433" s="2"/>
      <c r="AB433" s="2"/>
      <c r="AC433" s="2"/>
      <c r="AD433" s="2"/>
      <c r="AE433" s="2"/>
      <c r="AF433" s="2"/>
      <c r="AN433" s="5"/>
    </row>
    <row r="434" spans="2:40" outlineLevel="1" x14ac:dyDescent="0.25">
      <c r="B434" s="15">
        <v>41399</v>
      </c>
      <c r="C434" s="121">
        <v>1622.9584329791537</v>
      </c>
      <c r="D434" s="121">
        <v>1117.2580228669619</v>
      </c>
      <c r="E434" s="121">
        <v>194.15492825700557</v>
      </c>
      <c r="F434" s="122">
        <f t="shared" si="130"/>
        <v>2934.3713841031208</v>
      </c>
      <c r="G434" s="6">
        <v>431</v>
      </c>
      <c r="H434" s="6">
        <f t="shared" si="131"/>
        <v>62</v>
      </c>
      <c r="I434" s="7">
        <f t="shared" si="132"/>
        <v>5</v>
      </c>
      <c r="J434" s="7">
        <f t="shared" si="133"/>
        <v>2</v>
      </c>
      <c r="K434" s="7">
        <f t="shared" si="134"/>
        <v>2013</v>
      </c>
      <c r="L434" s="8"/>
      <c r="M434" s="8"/>
      <c r="N434" s="2"/>
      <c r="AA434" s="2"/>
      <c r="AB434" s="2"/>
      <c r="AC434" s="2"/>
      <c r="AD434" s="2"/>
      <c r="AE434" s="2"/>
      <c r="AF434" s="2"/>
      <c r="AN434" s="5"/>
    </row>
    <row r="435" spans="2:40" outlineLevel="1" x14ac:dyDescent="0.25">
      <c r="B435" s="15">
        <v>41400</v>
      </c>
      <c r="C435" s="121">
        <v>1623.6291382802237</v>
      </c>
      <c r="D435" s="121">
        <v>1128.4805657538607</v>
      </c>
      <c r="E435" s="121">
        <v>194.15730218241706</v>
      </c>
      <c r="F435" s="122">
        <f t="shared" si="130"/>
        <v>2946.2670062165016</v>
      </c>
      <c r="G435" s="6">
        <v>432</v>
      </c>
      <c r="H435" s="6">
        <f t="shared" si="131"/>
        <v>62</v>
      </c>
      <c r="I435" s="7">
        <f t="shared" si="132"/>
        <v>5</v>
      </c>
      <c r="J435" s="7">
        <f t="shared" si="133"/>
        <v>2</v>
      </c>
      <c r="K435" s="7">
        <f t="shared" si="134"/>
        <v>2013</v>
      </c>
      <c r="L435" s="8"/>
      <c r="M435" s="8"/>
      <c r="N435" s="2"/>
      <c r="AA435" s="2"/>
      <c r="AB435" s="2"/>
      <c r="AC435" s="2"/>
      <c r="AD435" s="2"/>
      <c r="AE435" s="2"/>
      <c r="AF435" s="2"/>
      <c r="AN435" s="5"/>
    </row>
    <row r="436" spans="2:40" outlineLevel="1" x14ac:dyDescent="0.25">
      <c r="B436" s="15">
        <v>41401</v>
      </c>
      <c r="C436" s="121">
        <v>1622.9908856921572</v>
      </c>
      <c r="D436" s="121">
        <v>1076.4527093754141</v>
      </c>
      <c r="E436" s="121">
        <v>194.32223033652025</v>
      </c>
      <c r="F436" s="122">
        <f t="shared" si="130"/>
        <v>2893.7658254040916</v>
      </c>
      <c r="G436" s="6">
        <v>433</v>
      </c>
      <c r="H436" s="6">
        <f t="shared" si="131"/>
        <v>62</v>
      </c>
      <c r="I436" s="7">
        <f t="shared" si="132"/>
        <v>5</v>
      </c>
      <c r="J436" s="7">
        <f t="shared" si="133"/>
        <v>2</v>
      </c>
      <c r="K436" s="7">
        <f t="shared" si="134"/>
        <v>2013</v>
      </c>
      <c r="L436" s="8"/>
      <c r="M436" s="8"/>
      <c r="N436" s="2"/>
      <c r="AA436" s="2"/>
      <c r="AB436" s="2"/>
      <c r="AC436" s="2"/>
      <c r="AD436" s="2"/>
      <c r="AE436" s="2"/>
      <c r="AF436" s="2"/>
      <c r="AN436" s="5"/>
    </row>
    <row r="437" spans="2:40" outlineLevel="1" x14ac:dyDescent="0.25">
      <c r="B437" s="15">
        <v>41402</v>
      </c>
      <c r="C437" s="121">
        <v>1622.7662810526635</v>
      </c>
      <c r="D437" s="121">
        <v>1215.3685109337362</v>
      </c>
      <c r="E437" s="121">
        <v>194.16608160386218</v>
      </c>
      <c r="F437" s="122">
        <f t="shared" ref="F437:F452" si="135">SUM(C437:E437)</f>
        <v>3032.3008735902617</v>
      </c>
      <c r="G437" s="6">
        <v>434</v>
      </c>
      <c r="H437" s="6">
        <f t="shared" ref="H437:H452" si="136">ROUNDUP(G437/7,0)</f>
        <v>62</v>
      </c>
      <c r="I437" s="7">
        <f t="shared" ref="I437:I452" si="137">MONTH(B437)</f>
        <v>5</v>
      </c>
      <c r="J437" s="7">
        <f t="shared" ref="J437:J452" si="138">ROUNDUP(I437/3,0)</f>
        <v>2</v>
      </c>
      <c r="K437" s="7">
        <f t="shared" ref="K437:K452" si="139">YEAR(B437)</f>
        <v>2013</v>
      </c>
      <c r="L437" s="8"/>
      <c r="M437" s="8"/>
      <c r="N437" s="2"/>
      <c r="AA437" s="2"/>
      <c r="AB437" s="2"/>
      <c r="AC437" s="2"/>
      <c r="AD437" s="2"/>
      <c r="AE437" s="2"/>
      <c r="AF437" s="2"/>
      <c r="AN437" s="5"/>
    </row>
    <row r="438" spans="2:40" outlineLevel="1" x14ac:dyDescent="0.25">
      <c r="B438" s="15">
        <v>41403</v>
      </c>
      <c r="C438" s="121">
        <v>1620.9483267583973</v>
      </c>
      <c r="D438" s="121">
        <v>1103.3602783198057</v>
      </c>
      <c r="E438" s="121">
        <v>193.81840156997256</v>
      </c>
      <c r="F438" s="122">
        <f t="shared" si="135"/>
        <v>2918.1270066481757</v>
      </c>
      <c r="G438" s="6">
        <v>435</v>
      </c>
      <c r="H438" s="6">
        <f t="shared" si="136"/>
        <v>63</v>
      </c>
      <c r="I438" s="7">
        <f t="shared" si="137"/>
        <v>5</v>
      </c>
      <c r="J438" s="7">
        <f t="shared" si="138"/>
        <v>2</v>
      </c>
      <c r="K438" s="7">
        <f t="shared" si="139"/>
        <v>2013</v>
      </c>
      <c r="L438" s="8"/>
      <c r="M438" s="8"/>
      <c r="N438" s="2"/>
      <c r="AA438" s="2"/>
      <c r="AB438" s="2"/>
      <c r="AC438" s="2"/>
      <c r="AD438" s="2"/>
      <c r="AE438" s="2"/>
      <c r="AF438" s="2"/>
      <c r="AN438" s="5"/>
    </row>
    <row r="439" spans="2:40" outlineLevel="1" x14ac:dyDescent="0.25">
      <c r="B439" s="15">
        <v>41404</v>
      </c>
      <c r="C439" s="121">
        <v>1628.263044995329</v>
      </c>
      <c r="D439" s="121">
        <v>1032.4707011419805</v>
      </c>
      <c r="E439" s="121">
        <v>194.2831747430229</v>
      </c>
      <c r="F439" s="122">
        <f t="shared" si="135"/>
        <v>2855.0169208803322</v>
      </c>
      <c r="G439" s="6">
        <v>436</v>
      </c>
      <c r="H439" s="6">
        <f t="shared" si="136"/>
        <v>63</v>
      </c>
      <c r="I439" s="7">
        <f t="shared" si="137"/>
        <v>5</v>
      </c>
      <c r="J439" s="7">
        <f t="shared" si="138"/>
        <v>2</v>
      </c>
      <c r="K439" s="7">
        <f t="shared" si="139"/>
        <v>2013</v>
      </c>
      <c r="L439" s="8"/>
      <c r="M439" s="8"/>
      <c r="N439" s="2"/>
      <c r="AA439" s="2"/>
      <c r="AB439" s="2"/>
      <c r="AC439" s="2"/>
      <c r="AD439" s="2"/>
      <c r="AE439" s="2"/>
      <c r="AF439" s="2"/>
      <c r="AN439" s="5"/>
    </row>
    <row r="440" spans="2:40" outlineLevel="1" x14ac:dyDescent="0.25">
      <c r="B440" s="15">
        <v>41405</v>
      </c>
      <c r="C440" s="121">
        <v>1619.2446758705141</v>
      </c>
      <c r="D440" s="121">
        <v>1015.2382384358893</v>
      </c>
      <c r="E440" s="121">
        <v>194.28264033728794</v>
      </c>
      <c r="F440" s="122">
        <f t="shared" si="135"/>
        <v>2828.7655546436913</v>
      </c>
      <c r="G440" s="6">
        <v>437</v>
      </c>
      <c r="H440" s="6">
        <f t="shared" si="136"/>
        <v>63</v>
      </c>
      <c r="I440" s="7">
        <f t="shared" si="137"/>
        <v>5</v>
      </c>
      <c r="J440" s="7">
        <f t="shared" si="138"/>
        <v>2</v>
      </c>
      <c r="K440" s="7">
        <f t="shared" si="139"/>
        <v>2013</v>
      </c>
      <c r="L440" s="8"/>
      <c r="M440" s="8"/>
      <c r="N440" s="2"/>
      <c r="AA440" s="2"/>
      <c r="AB440" s="2"/>
      <c r="AC440" s="2"/>
      <c r="AD440" s="2"/>
      <c r="AE440" s="2"/>
      <c r="AF440" s="2"/>
      <c r="AN440" s="5"/>
    </row>
    <row r="441" spans="2:40" outlineLevel="1" x14ac:dyDescent="0.25">
      <c r="B441" s="15">
        <v>41406</v>
      </c>
      <c r="C441" s="121">
        <v>1639.1597854333636</v>
      </c>
      <c r="D441" s="121">
        <v>1141.311994930501</v>
      </c>
      <c r="E441" s="121">
        <v>194.45290601590219</v>
      </c>
      <c r="F441" s="122">
        <f t="shared" si="135"/>
        <v>2974.9246863797666</v>
      </c>
      <c r="G441" s="6">
        <v>438</v>
      </c>
      <c r="H441" s="6">
        <f t="shared" si="136"/>
        <v>63</v>
      </c>
      <c r="I441" s="7">
        <f t="shared" si="137"/>
        <v>5</v>
      </c>
      <c r="J441" s="7">
        <f t="shared" si="138"/>
        <v>2</v>
      </c>
      <c r="K441" s="7">
        <f t="shared" si="139"/>
        <v>2013</v>
      </c>
      <c r="L441" s="8"/>
      <c r="M441" s="8"/>
      <c r="N441" s="2"/>
      <c r="AA441" s="2"/>
      <c r="AB441" s="2"/>
      <c r="AC441" s="2"/>
      <c r="AD441" s="2"/>
      <c r="AE441" s="2"/>
      <c r="AF441" s="2"/>
      <c r="AN441" s="5"/>
    </row>
    <row r="442" spans="2:40" outlineLevel="1" x14ac:dyDescent="0.25">
      <c r="B442" s="15">
        <v>41407</v>
      </c>
      <c r="C442" s="121">
        <v>1642.237010852672</v>
      </c>
      <c r="D442" s="121">
        <v>1052.1927856262428</v>
      </c>
      <c r="E442" s="121">
        <v>194.08421936168457</v>
      </c>
      <c r="F442" s="122">
        <f t="shared" si="135"/>
        <v>2888.5140158405993</v>
      </c>
      <c r="G442" s="6">
        <v>439</v>
      </c>
      <c r="H442" s="6">
        <f t="shared" si="136"/>
        <v>63</v>
      </c>
      <c r="I442" s="7">
        <f t="shared" si="137"/>
        <v>5</v>
      </c>
      <c r="J442" s="7">
        <f t="shared" si="138"/>
        <v>2</v>
      </c>
      <c r="K442" s="7">
        <f t="shared" si="139"/>
        <v>2013</v>
      </c>
      <c r="L442" s="8"/>
      <c r="M442" s="8"/>
      <c r="N442" s="2"/>
      <c r="AA442" s="2"/>
      <c r="AB442" s="2"/>
      <c r="AC442" s="2"/>
      <c r="AD442" s="2"/>
      <c r="AE442" s="2"/>
      <c r="AF442" s="2"/>
      <c r="AN442" s="5"/>
    </row>
    <row r="443" spans="2:40" outlineLevel="1" x14ac:dyDescent="0.25">
      <c r="B443" s="15">
        <v>41408</v>
      </c>
      <c r="C443" s="121">
        <v>1644.6475597192971</v>
      </c>
      <c r="D443" s="121">
        <v>1267.2972677090961</v>
      </c>
      <c r="E443" s="121">
        <v>194.40738266260516</v>
      </c>
      <c r="F443" s="122">
        <f t="shared" si="135"/>
        <v>3106.3522100909981</v>
      </c>
      <c r="G443" s="6">
        <v>440</v>
      </c>
      <c r="H443" s="6">
        <f t="shared" si="136"/>
        <v>63</v>
      </c>
      <c r="I443" s="7">
        <f t="shared" si="137"/>
        <v>5</v>
      </c>
      <c r="J443" s="7">
        <f t="shared" si="138"/>
        <v>2</v>
      </c>
      <c r="K443" s="7">
        <f t="shared" si="139"/>
        <v>2013</v>
      </c>
      <c r="L443" s="8"/>
      <c r="M443" s="8"/>
      <c r="N443" s="2"/>
      <c r="AA443" s="2"/>
      <c r="AB443" s="2"/>
      <c r="AC443" s="2"/>
      <c r="AD443" s="2"/>
      <c r="AE443" s="2"/>
      <c r="AF443" s="2"/>
      <c r="AN443" s="5"/>
    </row>
    <row r="444" spans="2:40" outlineLevel="1" x14ac:dyDescent="0.25">
      <c r="B444" s="15">
        <v>41409</v>
      </c>
      <c r="C444" s="121">
        <v>1662.7736235590014</v>
      </c>
      <c r="D444" s="121">
        <v>1063.5300787270708</v>
      </c>
      <c r="E444" s="121">
        <v>194.44072946469007</v>
      </c>
      <c r="F444" s="122">
        <f t="shared" si="135"/>
        <v>2920.744431750762</v>
      </c>
      <c r="G444" s="6">
        <v>441</v>
      </c>
      <c r="H444" s="6">
        <f t="shared" si="136"/>
        <v>63</v>
      </c>
      <c r="I444" s="7">
        <f t="shared" si="137"/>
        <v>5</v>
      </c>
      <c r="J444" s="7">
        <f t="shared" si="138"/>
        <v>2</v>
      </c>
      <c r="K444" s="7">
        <f t="shared" si="139"/>
        <v>2013</v>
      </c>
      <c r="L444" s="8"/>
      <c r="M444" s="8"/>
      <c r="N444" s="2"/>
      <c r="AA444" s="2"/>
      <c r="AB444" s="2"/>
      <c r="AC444" s="2"/>
      <c r="AD444" s="2"/>
      <c r="AE444" s="2"/>
      <c r="AF444" s="2"/>
      <c r="AN444" s="5"/>
    </row>
    <row r="445" spans="2:40" outlineLevel="1" x14ac:dyDescent="0.25">
      <c r="B445" s="15">
        <v>41410</v>
      </c>
      <c r="C445" s="121">
        <v>1665.1164190606578</v>
      </c>
      <c r="D445" s="121">
        <v>1265.8910436604308</v>
      </c>
      <c r="E445" s="121">
        <v>194.42467220198853</v>
      </c>
      <c r="F445" s="122">
        <f t="shared" si="135"/>
        <v>3125.4321349230772</v>
      </c>
      <c r="G445" s="6">
        <v>442</v>
      </c>
      <c r="H445" s="6">
        <f t="shared" si="136"/>
        <v>64</v>
      </c>
      <c r="I445" s="7">
        <f t="shared" si="137"/>
        <v>5</v>
      </c>
      <c r="J445" s="7">
        <f t="shared" si="138"/>
        <v>2</v>
      </c>
      <c r="K445" s="7">
        <f t="shared" si="139"/>
        <v>2013</v>
      </c>
      <c r="L445" s="8"/>
      <c r="M445" s="8"/>
      <c r="N445" s="2"/>
      <c r="AA445" s="2"/>
      <c r="AB445" s="2"/>
      <c r="AC445" s="2"/>
      <c r="AD445" s="2"/>
      <c r="AE445" s="2"/>
      <c r="AF445" s="2"/>
      <c r="AN445" s="5"/>
    </row>
    <row r="446" spans="2:40" outlineLevel="1" x14ac:dyDescent="0.25">
      <c r="B446" s="15">
        <v>41411</v>
      </c>
      <c r="C446" s="121">
        <v>1687.8793970845386</v>
      </c>
      <c r="D446" s="121">
        <v>1161.1983196089614</v>
      </c>
      <c r="E446" s="121">
        <v>194.36064873549304</v>
      </c>
      <c r="F446" s="122">
        <f t="shared" si="135"/>
        <v>3043.4383654289932</v>
      </c>
      <c r="G446" s="6">
        <v>443</v>
      </c>
      <c r="H446" s="6">
        <f t="shared" si="136"/>
        <v>64</v>
      </c>
      <c r="I446" s="7">
        <f t="shared" si="137"/>
        <v>5</v>
      </c>
      <c r="J446" s="7">
        <f t="shared" si="138"/>
        <v>2</v>
      </c>
      <c r="K446" s="7">
        <f t="shared" si="139"/>
        <v>2013</v>
      </c>
      <c r="L446" s="8"/>
      <c r="M446" s="8"/>
      <c r="N446" s="2"/>
      <c r="AA446" s="2"/>
      <c r="AB446" s="2"/>
      <c r="AC446" s="2"/>
      <c r="AD446" s="2"/>
      <c r="AE446" s="2"/>
      <c r="AF446" s="2"/>
      <c r="AN446" s="5"/>
    </row>
    <row r="447" spans="2:40" outlineLevel="1" x14ac:dyDescent="0.25">
      <c r="B447" s="15">
        <v>41412</v>
      </c>
      <c r="C447" s="121">
        <v>1690.37022663013</v>
      </c>
      <c r="D447" s="121">
        <v>1239.8502497403854</v>
      </c>
      <c r="E447" s="121">
        <v>194.62579469090934</v>
      </c>
      <c r="F447" s="122">
        <f t="shared" si="135"/>
        <v>3124.8462710614249</v>
      </c>
      <c r="G447" s="6">
        <v>444</v>
      </c>
      <c r="H447" s="6">
        <f t="shared" si="136"/>
        <v>64</v>
      </c>
      <c r="I447" s="7">
        <f t="shared" si="137"/>
        <v>5</v>
      </c>
      <c r="J447" s="7">
        <f t="shared" si="138"/>
        <v>2</v>
      </c>
      <c r="K447" s="7">
        <f t="shared" si="139"/>
        <v>2013</v>
      </c>
      <c r="L447" s="8"/>
      <c r="M447" s="8"/>
      <c r="N447" s="2"/>
      <c r="AA447" s="2"/>
      <c r="AB447" s="2"/>
      <c r="AC447" s="2"/>
      <c r="AD447" s="2"/>
      <c r="AE447" s="2"/>
      <c r="AF447" s="2"/>
      <c r="AN447" s="5"/>
    </row>
    <row r="448" spans="2:40" outlineLevel="1" x14ac:dyDescent="0.25">
      <c r="B448" s="15">
        <v>41413</v>
      </c>
      <c r="C448" s="121">
        <v>1690.4567879757833</v>
      </c>
      <c r="D448" s="121">
        <v>851.00768745571236</v>
      </c>
      <c r="E448" s="121">
        <v>194.59515853315438</v>
      </c>
      <c r="F448" s="122">
        <f t="shared" si="135"/>
        <v>2736.0596339646504</v>
      </c>
      <c r="G448" s="6">
        <v>445</v>
      </c>
      <c r="H448" s="6">
        <f t="shared" si="136"/>
        <v>64</v>
      </c>
      <c r="I448" s="7">
        <f t="shared" si="137"/>
        <v>5</v>
      </c>
      <c r="J448" s="7">
        <f t="shared" si="138"/>
        <v>2</v>
      </c>
      <c r="K448" s="7">
        <f t="shared" si="139"/>
        <v>2013</v>
      </c>
      <c r="L448" s="8"/>
      <c r="M448" s="8"/>
      <c r="N448" s="2"/>
      <c r="AA448" s="2"/>
      <c r="AB448" s="2"/>
      <c r="AC448" s="2"/>
      <c r="AD448" s="2"/>
      <c r="AE448" s="2"/>
      <c r="AF448" s="2"/>
      <c r="AN448" s="5"/>
    </row>
    <row r="449" spans="2:40" outlineLevel="1" x14ac:dyDescent="0.25">
      <c r="B449" s="15">
        <v>41414</v>
      </c>
      <c r="C449" s="121">
        <v>1688.6196073683941</v>
      </c>
      <c r="D449" s="121">
        <v>1325.2680907447075</v>
      </c>
      <c r="E449" s="121">
        <v>194.41992709887822</v>
      </c>
      <c r="F449" s="122">
        <f t="shared" si="135"/>
        <v>3208.3076252119799</v>
      </c>
      <c r="G449" s="6">
        <v>446</v>
      </c>
      <c r="H449" s="6">
        <f t="shared" si="136"/>
        <v>64</v>
      </c>
      <c r="I449" s="7">
        <f t="shared" si="137"/>
        <v>5</v>
      </c>
      <c r="J449" s="7">
        <f t="shared" si="138"/>
        <v>2</v>
      </c>
      <c r="K449" s="7">
        <f t="shared" si="139"/>
        <v>2013</v>
      </c>
      <c r="L449" s="8"/>
      <c r="M449" s="8"/>
      <c r="N449" s="2"/>
      <c r="AA449" s="2"/>
      <c r="AB449" s="2"/>
      <c r="AC449" s="2"/>
      <c r="AD449" s="2"/>
      <c r="AE449" s="2"/>
      <c r="AF449" s="2"/>
      <c r="AN449" s="5"/>
    </row>
    <row r="450" spans="2:40" outlineLevel="1" x14ac:dyDescent="0.25">
      <c r="B450" s="15">
        <v>41415</v>
      </c>
      <c r="C450" s="121">
        <v>1680.9838149468851</v>
      </c>
      <c r="D450" s="121">
        <v>1379.5677486892378</v>
      </c>
      <c r="E450" s="121">
        <v>194.34477149602316</v>
      </c>
      <c r="F450" s="122">
        <f t="shared" si="135"/>
        <v>3254.8963351321459</v>
      </c>
      <c r="G450" s="6">
        <v>447</v>
      </c>
      <c r="H450" s="6">
        <f t="shared" si="136"/>
        <v>64</v>
      </c>
      <c r="I450" s="7">
        <f t="shared" si="137"/>
        <v>5</v>
      </c>
      <c r="J450" s="7">
        <f t="shared" si="138"/>
        <v>2</v>
      </c>
      <c r="K450" s="7">
        <f t="shared" si="139"/>
        <v>2013</v>
      </c>
      <c r="L450" s="8"/>
      <c r="M450" s="8"/>
      <c r="N450" s="2"/>
      <c r="AA450" s="2"/>
      <c r="AB450" s="2"/>
      <c r="AC450" s="2"/>
      <c r="AD450" s="2"/>
      <c r="AE450" s="2"/>
      <c r="AF450" s="2"/>
      <c r="AN450" s="5"/>
    </row>
    <row r="451" spans="2:40" outlineLevel="1" x14ac:dyDescent="0.25">
      <c r="B451" s="15">
        <v>41416</v>
      </c>
      <c r="C451" s="121">
        <v>1685.3117901246897</v>
      </c>
      <c r="D451" s="121">
        <v>1288.2878462899334</v>
      </c>
      <c r="E451" s="121">
        <v>194.47937115489827</v>
      </c>
      <c r="F451" s="122">
        <f t="shared" si="135"/>
        <v>3168.0790075695213</v>
      </c>
      <c r="G451" s="6">
        <v>448</v>
      </c>
      <c r="H451" s="6">
        <f t="shared" si="136"/>
        <v>64</v>
      </c>
      <c r="I451" s="7">
        <f t="shared" si="137"/>
        <v>5</v>
      </c>
      <c r="J451" s="7">
        <f t="shared" si="138"/>
        <v>2</v>
      </c>
      <c r="K451" s="7">
        <f t="shared" si="139"/>
        <v>2013</v>
      </c>
      <c r="L451" s="8"/>
      <c r="M451" s="8"/>
      <c r="N451" s="2"/>
      <c r="AA451" s="2"/>
      <c r="AB451" s="2"/>
      <c r="AC451" s="2"/>
      <c r="AD451" s="2"/>
      <c r="AE451" s="2"/>
      <c r="AF451" s="2"/>
      <c r="AN451" s="5"/>
    </row>
    <row r="452" spans="2:40" outlineLevel="1" x14ac:dyDescent="0.25">
      <c r="B452" s="15">
        <v>41417</v>
      </c>
      <c r="C452" s="121">
        <v>1700.1598988326332</v>
      </c>
      <c r="D452" s="121">
        <v>1117.0745943525405</v>
      </c>
      <c r="E452" s="121">
        <v>194.49026863497085</v>
      </c>
      <c r="F452" s="122">
        <f t="shared" si="135"/>
        <v>3011.724761820145</v>
      </c>
      <c r="G452" s="6">
        <v>449</v>
      </c>
      <c r="H452" s="6">
        <f t="shared" si="136"/>
        <v>65</v>
      </c>
      <c r="I452" s="7">
        <f t="shared" si="137"/>
        <v>5</v>
      </c>
      <c r="J452" s="7">
        <f t="shared" si="138"/>
        <v>2</v>
      </c>
      <c r="K452" s="7">
        <f t="shared" si="139"/>
        <v>2013</v>
      </c>
      <c r="L452" s="8"/>
      <c r="M452" s="8"/>
      <c r="N452" s="2"/>
      <c r="AA452" s="2"/>
      <c r="AB452" s="2"/>
      <c r="AC452" s="2"/>
      <c r="AD452" s="2"/>
      <c r="AE452" s="2"/>
      <c r="AF452" s="2"/>
      <c r="AN452" s="5"/>
    </row>
    <row r="453" spans="2:40" outlineLevel="1" x14ac:dyDescent="0.25">
      <c r="B453" s="15">
        <v>41418</v>
      </c>
      <c r="C453" s="121">
        <v>1717.7165316711826</v>
      </c>
      <c r="D453" s="121">
        <v>1160.0565184745042</v>
      </c>
      <c r="E453" s="121">
        <v>194.88088262873222</v>
      </c>
      <c r="F453" s="122">
        <f t="shared" ref="F453:F468" si="140">SUM(C453:E453)</f>
        <v>3072.653932774419</v>
      </c>
      <c r="G453" s="6">
        <v>450</v>
      </c>
      <c r="H453" s="6">
        <f t="shared" ref="H453:H468" si="141">ROUNDUP(G453/7,0)</f>
        <v>65</v>
      </c>
      <c r="I453" s="7">
        <f t="shared" ref="I453:I468" si="142">MONTH(B453)</f>
        <v>5</v>
      </c>
      <c r="J453" s="7">
        <f t="shared" ref="J453:J468" si="143">ROUNDUP(I453/3,0)</f>
        <v>2</v>
      </c>
      <c r="K453" s="7">
        <f t="shared" ref="K453:K468" si="144">YEAR(B453)</f>
        <v>2013</v>
      </c>
      <c r="L453" s="8"/>
      <c r="M453" s="8"/>
      <c r="N453" s="2"/>
      <c r="AA453" s="2"/>
      <c r="AB453" s="2"/>
      <c r="AC453" s="2"/>
      <c r="AD453" s="2"/>
      <c r="AE453" s="2"/>
      <c r="AF453" s="2"/>
      <c r="AN453" s="5"/>
    </row>
    <row r="454" spans="2:40" outlineLevel="1" x14ac:dyDescent="0.25">
      <c r="B454" s="15">
        <v>41419</v>
      </c>
      <c r="C454" s="121">
        <v>1726.6335114498754</v>
      </c>
      <c r="D454" s="121">
        <v>1255.4572734565413</v>
      </c>
      <c r="E454" s="121">
        <v>194.97107712792868</v>
      </c>
      <c r="F454" s="122">
        <f t="shared" si="140"/>
        <v>3177.0618620343457</v>
      </c>
      <c r="G454" s="6">
        <v>451</v>
      </c>
      <c r="H454" s="6">
        <f t="shared" si="141"/>
        <v>65</v>
      </c>
      <c r="I454" s="7">
        <f t="shared" si="142"/>
        <v>5</v>
      </c>
      <c r="J454" s="7">
        <f t="shared" si="143"/>
        <v>2</v>
      </c>
      <c r="K454" s="7">
        <f t="shared" si="144"/>
        <v>2013</v>
      </c>
      <c r="L454" s="8"/>
      <c r="M454" s="8"/>
      <c r="N454" s="2"/>
      <c r="AA454" s="2"/>
      <c r="AB454" s="2"/>
      <c r="AC454" s="2"/>
      <c r="AD454" s="2"/>
      <c r="AE454" s="2"/>
      <c r="AF454" s="2"/>
      <c r="AN454" s="5"/>
    </row>
    <row r="455" spans="2:40" outlineLevel="1" x14ac:dyDescent="0.25">
      <c r="B455" s="15">
        <v>41420</v>
      </c>
      <c r="C455" s="121">
        <v>1729.4037117654707</v>
      </c>
      <c r="D455" s="121">
        <v>1302.7023408853086</v>
      </c>
      <c r="E455" s="121">
        <v>195.20314556284319</v>
      </c>
      <c r="F455" s="122">
        <f t="shared" si="140"/>
        <v>3227.309198213622</v>
      </c>
      <c r="G455" s="6">
        <v>452</v>
      </c>
      <c r="H455" s="6">
        <f t="shared" si="141"/>
        <v>65</v>
      </c>
      <c r="I455" s="7">
        <f t="shared" si="142"/>
        <v>5</v>
      </c>
      <c r="J455" s="7">
        <f t="shared" si="143"/>
        <v>2</v>
      </c>
      <c r="K455" s="7">
        <f t="shared" si="144"/>
        <v>2013</v>
      </c>
      <c r="L455" s="8"/>
      <c r="M455" s="8"/>
      <c r="N455" s="2"/>
      <c r="AA455" s="2"/>
      <c r="AB455" s="2"/>
      <c r="AC455" s="2"/>
      <c r="AD455" s="2"/>
      <c r="AE455" s="2"/>
      <c r="AF455" s="2"/>
      <c r="AN455" s="5"/>
    </row>
    <row r="456" spans="2:40" outlineLevel="1" x14ac:dyDescent="0.25">
      <c r="B456" s="15">
        <v>41421</v>
      </c>
      <c r="C456" s="121">
        <v>1761.0079526863196</v>
      </c>
      <c r="D456" s="121">
        <v>1303.9950581070766</v>
      </c>
      <c r="E456" s="121">
        <v>195.22770981441244</v>
      </c>
      <c r="F456" s="122">
        <f t="shared" si="140"/>
        <v>3260.2307206078085</v>
      </c>
      <c r="G456" s="6">
        <v>453</v>
      </c>
      <c r="H456" s="6">
        <f t="shared" si="141"/>
        <v>65</v>
      </c>
      <c r="I456" s="7">
        <f t="shared" si="142"/>
        <v>5</v>
      </c>
      <c r="J456" s="7">
        <f t="shared" si="143"/>
        <v>2</v>
      </c>
      <c r="K456" s="7">
        <f t="shared" si="144"/>
        <v>2013</v>
      </c>
      <c r="L456" s="8"/>
      <c r="M456" s="8"/>
      <c r="N456" s="2"/>
      <c r="AA456" s="2"/>
      <c r="AB456" s="2"/>
      <c r="AC456" s="2"/>
      <c r="AD456" s="2"/>
      <c r="AE456" s="2"/>
      <c r="AF456" s="2"/>
      <c r="AN456" s="5"/>
    </row>
    <row r="457" spans="2:40" outlineLevel="1" x14ac:dyDescent="0.25">
      <c r="B457" s="15">
        <v>41422</v>
      </c>
      <c r="C457" s="121">
        <v>1772.032267811637</v>
      </c>
      <c r="D457" s="121">
        <v>1418.2890559839161</v>
      </c>
      <c r="E457" s="121">
        <v>195.18497694717422</v>
      </c>
      <c r="F457" s="122">
        <f t="shared" si="140"/>
        <v>3385.5063007427275</v>
      </c>
      <c r="G457" s="6">
        <v>454</v>
      </c>
      <c r="H457" s="6">
        <f t="shared" si="141"/>
        <v>65</v>
      </c>
      <c r="I457" s="7">
        <f t="shared" si="142"/>
        <v>5</v>
      </c>
      <c r="J457" s="7">
        <f t="shared" si="143"/>
        <v>2</v>
      </c>
      <c r="K457" s="7">
        <f t="shared" si="144"/>
        <v>2013</v>
      </c>
      <c r="L457" s="8"/>
      <c r="M457" s="8"/>
      <c r="N457" s="2"/>
      <c r="AA457" s="2"/>
      <c r="AB457" s="2"/>
      <c r="AC457" s="2"/>
      <c r="AD457" s="2"/>
      <c r="AE457" s="2"/>
      <c r="AF457" s="2"/>
      <c r="AN457" s="5"/>
    </row>
    <row r="458" spans="2:40" outlineLevel="1" x14ac:dyDescent="0.25">
      <c r="B458" s="15">
        <v>41423</v>
      </c>
      <c r="C458" s="121">
        <v>1768.2265925755096</v>
      </c>
      <c r="D458" s="121">
        <v>1276.0832316668229</v>
      </c>
      <c r="E458" s="121">
        <v>195.39103099815568</v>
      </c>
      <c r="F458" s="122">
        <f t="shared" si="140"/>
        <v>3239.7008552404882</v>
      </c>
      <c r="G458" s="6">
        <v>455</v>
      </c>
      <c r="H458" s="6">
        <f t="shared" si="141"/>
        <v>65</v>
      </c>
      <c r="I458" s="7">
        <f t="shared" si="142"/>
        <v>5</v>
      </c>
      <c r="J458" s="7">
        <f t="shared" si="143"/>
        <v>2</v>
      </c>
      <c r="K458" s="7">
        <f t="shared" si="144"/>
        <v>2013</v>
      </c>
      <c r="L458" s="8"/>
      <c r="M458" s="8"/>
      <c r="N458" s="2"/>
      <c r="AA458" s="2"/>
      <c r="AB458" s="2"/>
      <c r="AC458" s="2"/>
      <c r="AD458" s="2"/>
      <c r="AE458" s="2"/>
      <c r="AF458" s="2"/>
      <c r="AN458" s="5"/>
    </row>
    <row r="459" spans="2:40" outlineLevel="1" x14ac:dyDescent="0.25">
      <c r="B459" s="15">
        <v>41424</v>
      </c>
      <c r="C459" s="121">
        <v>1764.2117833397401</v>
      </c>
      <c r="D459" s="121">
        <v>1449.2105269113299</v>
      </c>
      <c r="E459" s="121">
        <v>195.44834516417504</v>
      </c>
      <c r="F459" s="122">
        <f t="shared" si="140"/>
        <v>3408.870655415245</v>
      </c>
      <c r="G459" s="6">
        <v>456</v>
      </c>
      <c r="H459" s="6">
        <f t="shared" si="141"/>
        <v>66</v>
      </c>
      <c r="I459" s="7">
        <f t="shared" si="142"/>
        <v>5</v>
      </c>
      <c r="J459" s="7">
        <f t="shared" si="143"/>
        <v>2</v>
      </c>
      <c r="K459" s="7">
        <f t="shared" si="144"/>
        <v>2013</v>
      </c>
      <c r="L459" s="8"/>
      <c r="M459" s="8"/>
      <c r="N459" s="2"/>
      <c r="AA459" s="2"/>
      <c r="AB459" s="2"/>
      <c r="AC459" s="2"/>
      <c r="AD459" s="2"/>
      <c r="AE459" s="2"/>
      <c r="AF459" s="2"/>
      <c r="AN459" s="5"/>
    </row>
    <row r="460" spans="2:40" outlineLevel="1" x14ac:dyDescent="0.25">
      <c r="B460" s="15">
        <v>41425</v>
      </c>
      <c r="C460" s="121">
        <v>1765.9487276102332</v>
      </c>
      <c r="D460" s="121">
        <v>1314.9826327573126</v>
      </c>
      <c r="E460" s="121">
        <v>196.13358272025727</v>
      </c>
      <c r="F460" s="122">
        <f t="shared" si="140"/>
        <v>3277.0649430878029</v>
      </c>
      <c r="G460" s="6">
        <v>457</v>
      </c>
      <c r="H460" s="6">
        <f t="shared" si="141"/>
        <v>66</v>
      </c>
      <c r="I460" s="7">
        <f t="shared" si="142"/>
        <v>5</v>
      </c>
      <c r="J460" s="7">
        <f t="shared" si="143"/>
        <v>2</v>
      </c>
      <c r="K460" s="7">
        <f t="shared" si="144"/>
        <v>2013</v>
      </c>
      <c r="L460" s="8"/>
      <c r="M460" s="8"/>
      <c r="N460" s="2"/>
      <c r="AA460" s="2"/>
      <c r="AB460" s="2"/>
      <c r="AC460" s="2"/>
      <c r="AD460" s="2"/>
      <c r="AE460" s="2"/>
      <c r="AF460" s="2"/>
      <c r="AN460" s="5"/>
    </row>
    <row r="461" spans="2:40" outlineLevel="1" x14ac:dyDescent="0.25">
      <c r="B461" s="15">
        <v>41426</v>
      </c>
      <c r="C461" s="121">
        <v>1740.1448727612647</v>
      </c>
      <c r="D461" s="121">
        <v>1363.2921986682168</v>
      </c>
      <c r="E461" s="121">
        <v>195.9804817369035</v>
      </c>
      <c r="F461" s="122">
        <f t="shared" si="140"/>
        <v>3299.417553166385</v>
      </c>
      <c r="G461" s="6">
        <v>458</v>
      </c>
      <c r="H461" s="6">
        <f t="shared" si="141"/>
        <v>66</v>
      </c>
      <c r="I461" s="7">
        <f t="shared" si="142"/>
        <v>6</v>
      </c>
      <c r="J461" s="7">
        <f t="shared" si="143"/>
        <v>2</v>
      </c>
      <c r="K461" s="7">
        <f t="shared" si="144"/>
        <v>2013</v>
      </c>
      <c r="L461" s="8"/>
      <c r="M461" s="8"/>
      <c r="N461" s="2"/>
      <c r="AA461" s="2"/>
      <c r="AB461" s="2"/>
      <c r="AC461" s="2"/>
      <c r="AD461" s="2"/>
      <c r="AE461" s="2"/>
      <c r="AF461" s="2"/>
      <c r="AN461" s="5"/>
    </row>
    <row r="462" spans="2:40" outlineLevel="1" x14ac:dyDescent="0.25">
      <c r="B462" s="15">
        <v>41427</v>
      </c>
      <c r="C462" s="121">
        <v>1723.4664093753902</v>
      </c>
      <c r="D462" s="121">
        <v>1279.8532039609315</v>
      </c>
      <c r="E462" s="121">
        <v>196.23920785258736</v>
      </c>
      <c r="F462" s="122">
        <f t="shared" si="140"/>
        <v>3199.558821188909</v>
      </c>
      <c r="G462" s="6">
        <v>459</v>
      </c>
      <c r="H462" s="6">
        <f t="shared" si="141"/>
        <v>66</v>
      </c>
      <c r="I462" s="7">
        <f t="shared" si="142"/>
        <v>6</v>
      </c>
      <c r="J462" s="7">
        <f t="shared" si="143"/>
        <v>2</v>
      </c>
      <c r="K462" s="7">
        <f t="shared" si="144"/>
        <v>2013</v>
      </c>
      <c r="L462" s="8"/>
      <c r="M462" s="8"/>
      <c r="N462" s="2"/>
      <c r="AA462" s="2"/>
      <c r="AB462" s="2"/>
      <c r="AC462" s="2"/>
      <c r="AD462" s="2"/>
      <c r="AE462" s="2"/>
      <c r="AF462" s="2"/>
      <c r="AN462" s="5"/>
    </row>
    <row r="463" spans="2:40" outlineLevel="1" x14ac:dyDescent="0.25">
      <c r="B463" s="15">
        <v>41428</v>
      </c>
      <c r="C463" s="121">
        <v>1719.454144343212</v>
      </c>
      <c r="D463" s="121">
        <v>1134.0282243801371</v>
      </c>
      <c r="E463" s="121">
        <v>196.21152630354106</v>
      </c>
      <c r="F463" s="122">
        <f t="shared" si="140"/>
        <v>3049.6938950268905</v>
      </c>
      <c r="G463" s="6">
        <v>460</v>
      </c>
      <c r="H463" s="6">
        <f t="shared" si="141"/>
        <v>66</v>
      </c>
      <c r="I463" s="7">
        <f t="shared" si="142"/>
        <v>6</v>
      </c>
      <c r="J463" s="7">
        <f t="shared" si="143"/>
        <v>2</v>
      </c>
      <c r="K463" s="7">
        <f t="shared" si="144"/>
        <v>2013</v>
      </c>
      <c r="L463" s="8"/>
      <c r="M463" s="8"/>
      <c r="N463" s="2"/>
      <c r="AA463" s="2"/>
      <c r="AB463" s="2"/>
      <c r="AC463" s="2"/>
      <c r="AD463" s="2"/>
      <c r="AE463" s="2"/>
      <c r="AF463" s="2"/>
      <c r="AN463" s="5"/>
    </row>
    <row r="464" spans="2:40" outlineLevel="1" x14ac:dyDescent="0.25">
      <c r="B464" s="15">
        <v>41429</v>
      </c>
      <c r="C464" s="121">
        <v>1712.5492661781664</v>
      </c>
      <c r="D464" s="121">
        <v>1233.3359484034727</v>
      </c>
      <c r="E464" s="121">
        <v>196.84773056495609</v>
      </c>
      <c r="F464" s="122">
        <f t="shared" si="140"/>
        <v>3142.7329451465953</v>
      </c>
      <c r="G464" s="6">
        <v>461</v>
      </c>
      <c r="H464" s="6">
        <f t="shared" si="141"/>
        <v>66</v>
      </c>
      <c r="I464" s="7">
        <f t="shared" si="142"/>
        <v>6</v>
      </c>
      <c r="J464" s="7">
        <f t="shared" si="143"/>
        <v>2</v>
      </c>
      <c r="K464" s="7">
        <f t="shared" si="144"/>
        <v>2013</v>
      </c>
      <c r="L464" s="8"/>
      <c r="M464" s="8"/>
      <c r="N464" s="2"/>
      <c r="AA464" s="2"/>
      <c r="AB464" s="2"/>
      <c r="AC464" s="2"/>
      <c r="AD464" s="2"/>
      <c r="AE464" s="2"/>
      <c r="AF464" s="2"/>
      <c r="AN464" s="5"/>
    </row>
    <row r="465" spans="2:40" outlineLevel="1" x14ac:dyDescent="0.25">
      <c r="B465" s="15">
        <v>41430</v>
      </c>
      <c r="C465" s="121">
        <v>1690.4392393432649</v>
      </c>
      <c r="D465" s="121">
        <v>1186.1017966862828</v>
      </c>
      <c r="E465" s="121">
        <v>196.8587761380455</v>
      </c>
      <c r="F465" s="122">
        <f t="shared" si="140"/>
        <v>3073.3998121675932</v>
      </c>
      <c r="G465" s="6">
        <v>462</v>
      </c>
      <c r="H465" s="6">
        <f t="shared" si="141"/>
        <v>66</v>
      </c>
      <c r="I465" s="7">
        <f t="shared" si="142"/>
        <v>6</v>
      </c>
      <c r="J465" s="7">
        <f t="shared" si="143"/>
        <v>2</v>
      </c>
      <c r="K465" s="7">
        <f t="shared" si="144"/>
        <v>2013</v>
      </c>
      <c r="L465" s="8"/>
      <c r="M465" s="8"/>
      <c r="N465" s="2"/>
      <c r="AA465" s="2"/>
      <c r="AB465" s="2"/>
      <c r="AC465" s="2"/>
      <c r="AD465" s="2"/>
      <c r="AE465" s="2"/>
      <c r="AF465" s="2"/>
      <c r="AN465" s="5"/>
    </row>
    <row r="466" spans="2:40" outlineLevel="1" x14ac:dyDescent="0.25">
      <c r="B466" s="15">
        <v>41431</v>
      </c>
      <c r="C466" s="121">
        <v>1705.0952398771542</v>
      </c>
      <c r="D466" s="121">
        <v>1172.2897028652685</v>
      </c>
      <c r="E466" s="121">
        <v>197.05052187073349</v>
      </c>
      <c r="F466" s="122">
        <f t="shared" si="140"/>
        <v>3074.4354646131565</v>
      </c>
      <c r="G466" s="6">
        <v>463</v>
      </c>
      <c r="H466" s="6">
        <f t="shared" si="141"/>
        <v>67</v>
      </c>
      <c r="I466" s="7">
        <f t="shared" si="142"/>
        <v>6</v>
      </c>
      <c r="J466" s="7">
        <f t="shared" si="143"/>
        <v>2</v>
      </c>
      <c r="K466" s="7">
        <f t="shared" si="144"/>
        <v>2013</v>
      </c>
      <c r="L466" s="8"/>
      <c r="M466" s="8"/>
      <c r="N466" s="2"/>
      <c r="AA466" s="2"/>
      <c r="AB466" s="2"/>
      <c r="AC466" s="2"/>
      <c r="AD466" s="2"/>
      <c r="AE466" s="2"/>
      <c r="AF466" s="2"/>
      <c r="AN466" s="5"/>
    </row>
    <row r="467" spans="2:40" outlineLevel="1" x14ac:dyDescent="0.25">
      <c r="B467" s="15">
        <v>41432</v>
      </c>
      <c r="C467" s="121">
        <v>1696.5708362967034</v>
      </c>
      <c r="D467" s="121">
        <v>1187.5825821985068</v>
      </c>
      <c r="E467" s="121">
        <v>196.76276501904402</v>
      </c>
      <c r="F467" s="122">
        <f t="shared" si="140"/>
        <v>3080.916183514254</v>
      </c>
      <c r="G467" s="6">
        <v>464</v>
      </c>
      <c r="H467" s="6">
        <f t="shared" si="141"/>
        <v>67</v>
      </c>
      <c r="I467" s="7">
        <f t="shared" si="142"/>
        <v>6</v>
      </c>
      <c r="J467" s="7">
        <f t="shared" si="143"/>
        <v>2</v>
      </c>
      <c r="K467" s="7">
        <f t="shared" si="144"/>
        <v>2013</v>
      </c>
      <c r="L467" s="8"/>
      <c r="M467" s="8"/>
      <c r="N467" s="2"/>
      <c r="AA467" s="2"/>
      <c r="AB467" s="2"/>
      <c r="AC467" s="2"/>
      <c r="AD467" s="2"/>
      <c r="AE467" s="2"/>
      <c r="AF467" s="2"/>
      <c r="AN467" s="5"/>
    </row>
    <row r="468" spans="2:40" outlineLevel="1" x14ac:dyDescent="0.25">
      <c r="B468" s="15">
        <v>41433</v>
      </c>
      <c r="C468" s="121">
        <v>1697.0146064551041</v>
      </c>
      <c r="D468" s="121">
        <v>1205.6052445353712</v>
      </c>
      <c r="E468" s="121">
        <v>197.03699825138796</v>
      </c>
      <c r="F468" s="122">
        <f t="shared" si="140"/>
        <v>3099.6568492418633</v>
      </c>
      <c r="G468" s="6">
        <v>465</v>
      </c>
      <c r="H468" s="6">
        <f t="shared" si="141"/>
        <v>67</v>
      </c>
      <c r="I468" s="7">
        <f t="shared" si="142"/>
        <v>6</v>
      </c>
      <c r="J468" s="7">
        <f t="shared" si="143"/>
        <v>2</v>
      </c>
      <c r="K468" s="7">
        <f t="shared" si="144"/>
        <v>2013</v>
      </c>
      <c r="L468" s="8"/>
      <c r="M468" s="8"/>
      <c r="N468" s="2"/>
      <c r="AA468" s="2"/>
      <c r="AB468" s="2"/>
      <c r="AC468" s="2"/>
      <c r="AD468" s="2"/>
      <c r="AE468" s="2"/>
      <c r="AF468" s="2"/>
      <c r="AN468" s="5"/>
    </row>
    <row r="469" spans="2:40" outlineLevel="1" x14ac:dyDescent="0.25">
      <c r="B469" s="15">
        <v>41434</v>
      </c>
      <c r="C469" s="121">
        <v>1704.950042491274</v>
      </c>
      <c r="D469" s="121">
        <v>1279.6816224443548</v>
      </c>
      <c r="E469" s="121">
        <v>197.43081648805719</v>
      </c>
      <c r="F469" s="122">
        <f t="shared" ref="F469:F484" si="145">SUM(C469:E469)</f>
        <v>3182.0624814236858</v>
      </c>
      <c r="G469" s="6">
        <v>466</v>
      </c>
      <c r="H469" s="6">
        <f t="shared" ref="H469:H484" si="146">ROUNDUP(G469/7,0)</f>
        <v>67</v>
      </c>
      <c r="I469" s="7">
        <f t="shared" ref="I469:I484" si="147">MONTH(B469)</f>
        <v>6</v>
      </c>
      <c r="J469" s="7">
        <f t="shared" ref="J469:J484" si="148">ROUNDUP(I469/3,0)</f>
        <v>2</v>
      </c>
      <c r="K469" s="7">
        <f t="shared" ref="K469:K484" si="149">YEAR(B469)</f>
        <v>2013</v>
      </c>
      <c r="L469" s="8"/>
      <c r="M469" s="8"/>
      <c r="N469" s="2"/>
      <c r="AA469" s="2"/>
      <c r="AB469" s="2"/>
      <c r="AC469" s="2"/>
      <c r="AD469" s="2"/>
      <c r="AE469" s="2"/>
      <c r="AF469" s="2"/>
      <c r="AN469" s="5"/>
    </row>
    <row r="470" spans="2:40" outlineLevel="1" x14ac:dyDescent="0.25">
      <c r="B470" s="15">
        <v>41435</v>
      </c>
      <c r="C470" s="121">
        <v>1698.0546708022202</v>
      </c>
      <c r="D470" s="121">
        <v>1026.9939338243598</v>
      </c>
      <c r="E470" s="121">
        <v>196.94195702838084</v>
      </c>
      <c r="F470" s="122">
        <f t="shared" si="145"/>
        <v>2921.9905616549609</v>
      </c>
      <c r="G470" s="6">
        <v>467</v>
      </c>
      <c r="H470" s="6">
        <f t="shared" si="146"/>
        <v>67</v>
      </c>
      <c r="I470" s="7">
        <f t="shared" si="147"/>
        <v>6</v>
      </c>
      <c r="J470" s="7">
        <f t="shared" si="148"/>
        <v>2</v>
      </c>
      <c r="K470" s="7">
        <f t="shared" si="149"/>
        <v>2013</v>
      </c>
      <c r="L470" s="8"/>
      <c r="M470" s="8"/>
      <c r="N470" s="2"/>
      <c r="AA470" s="2"/>
      <c r="AB470" s="2"/>
      <c r="AC470" s="2"/>
      <c r="AD470" s="2"/>
      <c r="AE470" s="2"/>
      <c r="AF470" s="2"/>
      <c r="AN470" s="5"/>
    </row>
    <row r="471" spans="2:40" outlineLevel="1" x14ac:dyDescent="0.25">
      <c r="B471" s="15">
        <v>41436</v>
      </c>
      <c r="C471" s="121">
        <v>1708.6392709736829</v>
      </c>
      <c r="D471" s="121">
        <v>1187.5934699108868</v>
      </c>
      <c r="E471" s="121">
        <v>197.22005619979515</v>
      </c>
      <c r="F471" s="122">
        <f t="shared" si="145"/>
        <v>3093.4527970843646</v>
      </c>
      <c r="G471" s="6">
        <v>468</v>
      </c>
      <c r="H471" s="6">
        <f t="shared" si="146"/>
        <v>67</v>
      </c>
      <c r="I471" s="7">
        <f t="shared" si="147"/>
        <v>6</v>
      </c>
      <c r="J471" s="7">
        <f t="shared" si="148"/>
        <v>2</v>
      </c>
      <c r="K471" s="7">
        <f t="shared" si="149"/>
        <v>2013</v>
      </c>
      <c r="L471" s="8"/>
      <c r="M471" s="8"/>
      <c r="N471" s="2"/>
      <c r="AA471" s="2"/>
      <c r="AB471" s="2"/>
      <c r="AC471" s="2"/>
      <c r="AD471" s="2"/>
      <c r="AE471" s="2"/>
      <c r="AF471" s="2"/>
      <c r="AN471" s="5"/>
    </row>
    <row r="472" spans="2:40" outlineLevel="1" x14ac:dyDescent="0.25">
      <c r="B472" s="15">
        <v>41437</v>
      </c>
      <c r="C472" s="121">
        <v>1696.9197811559279</v>
      </c>
      <c r="D472" s="121">
        <v>1099.7886561525499</v>
      </c>
      <c r="E472" s="121">
        <v>197.16705197085159</v>
      </c>
      <c r="F472" s="122">
        <f t="shared" si="145"/>
        <v>2993.8754892793295</v>
      </c>
      <c r="G472" s="6">
        <v>469</v>
      </c>
      <c r="H472" s="6">
        <f t="shared" si="146"/>
        <v>67</v>
      </c>
      <c r="I472" s="7">
        <f t="shared" si="147"/>
        <v>6</v>
      </c>
      <c r="J472" s="7">
        <f t="shared" si="148"/>
        <v>2</v>
      </c>
      <c r="K472" s="7">
        <f t="shared" si="149"/>
        <v>2013</v>
      </c>
      <c r="L472" s="8"/>
      <c r="M472" s="8"/>
      <c r="N472" s="2"/>
      <c r="AA472" s="2"/>
      <c r="AB472" s="2"/>
      <c r="AC472" s="2"/>
      <c r="AD472" s="2"/>
      <c r="AE472" s="2"/>
      <c r="AF472" s="2"/>
      <c r="AN472" s="5"/>
    </row>
    <row r="473" spans="2:40" outlineLevel="1" x14ac:dyDescent="0.25">
      <c r="B473" s="15">
        <v>41438</v>
      </c>
      <c r="C473" s="121">
        <v>1688.8791742549602</v>
      </c>
      <c r="D473" s="121">
        <v>1097.6796118933539</v>
      </c>
      <c r="E473" s="121">
        <v>196.89490746645367</v>
      </c>
      <c r="F473" s="122">
        <f t="shared" si="145"/>
        <v>2983.4536936147679</v>
      </c>
      <c r="G473" s="6">
        <v>470</v>
      </c>
      <c r="H473" s="6">
        <f t="shared" si="146"/>
        <v>68</v>
      </c>
      <c r="I473" s="7">
        <f t="shared" si="147"/>
        <v>6</v>
      </c>
      <c r="J473" s="7">
        <f t="shared" si="148"/>
        <v>2</v>
      </c>
      <c r="K473" s="7">
        <f t="shared" si="149"/>
        <v>2013</v>
      </c>
      <c r="L473" s="8"/>
      <c r="M473" s="8"/>
      <c r="N473" s="2"/>
      <c r="AA473" s="2"/>
      <c r="AB473" s="2"/>
      <c r="AC473" s="2"/>
      <c r="AD473" s="2"/>
      <c r="AE473" s="2"/>
      <c r="AF473" s="2"/>
      <c r="AN473" s="5"/>
    </row>
    <row r="474" spans="2:40" outlineLevel="1" x14ac:dyDescent="0.25">
      <c r="B474" s="15">
        <v>41439</v>
      </c>
      <c r="C474" s="121">
        <v>1681.0486419019339</v>
      </c>
      <c r="D474" s="121">
        <v>1168.3241673148045</v>
      </c>
      <c r="E474" s="121">
        <v>197.03999922903148</v>
      </c>
      <c r="F474" s="122">
        <f t="shared" si="145"/>
        <v>3046.4128084457698</v>
      </c>
      <c r="G474" s="6">
        <v>471</v>
      </c>
      <c r="H474" s="6">
        <f t="shared" si="146"/>
        <v>68</v>
      </c>
      <c r="I474" s="7">
        <f t="shared" si="147"/>
        <v>6</v>
      </c>
      <c r="J474" s="7">
        <f t="shared" si="148"/>
        <v>2</v>
      </c>
      <c r="K474" s="7">
        <f t="shared" si="149"/>
        <v>2013</v>
      </c>
      <c r="L474" s="8"/>
      <c r="M474" s="8"/>
      <c r="N474" s="2"/>
      <c r="AA474" s="2"/>
      <c r="AB474" s="2"/>
      <c r="AC474" s="2"/>
      <c r="AD474" s="2"/>
      <c r="AE474" s="2"/>
      <c r="AF474" s="2"/>
      <c r="AN474" s="5"/>
    </row>
    <row r="475" spans="2:40" outlineLevel="1" x14ac:dyDescent="0.25">
      <c r="B475" s="15">
        <v>41440</v>
      </c>
      <c r="C475" s="121">
        <v>1668.097156275657</v>
      </c>
      <c r="D475" s="121">
        <v>1061.6301518022981</v>
      </c>
      <c r="E475" s="121">
        <v>197.20433488046328</v>
      </c>
      <c r="F475" s="122">
        <f t="shared" si="145"/>
        <v>2926.9316429584183</v>
      </c>
      <c r="G475" s="6">
        <v>472</v>
      </c>
      <c r="H475" s="6">
        <f t="shared" si="146"/>
        <v>68</v>
      </c>
      <c r="I475" s="7">
        <f t="shared" si="147"/>
        <v>6</v>
      </c>
      <c r="J475" s="7">
        <f t="shared" si="148"/>
        <v>2</v>
      </c>
      <c r="K475" s="7">
        <f t="shared" si="149"/>
        <v>2013</v>
      </c>
      <c r="L475" s="8"/>
      <c r="M475" s="8"/>
      <c r="N475" s="2"/>
      <c r="AA475" s="2"/>
      <c r="AB475" s="2"/>
      <c r="AC475" s="2"/>
      <c r="AD475" s="2"/>
      <c r="AE475" s="2"/>
      <c r="AF475" s="2"/>
      <c r="AN475" s="5"/>
    </row>
    <row r="476" spans="2:40" outlineLevel="1" x14ac:dyDescent="0.25">
      <c r="B476" s="15">
        <v>41441</v>
      </c>
      <c r="C476" s="121">
        <v>1644.1819370283397</v>
      </c>
      <c r="D476" s="121">
        <v>1145.0777658995198</v>
      </c>
      <c r="E476" s="121">
        <v>197.19310199409605</v>
      </c>
      <c r="F476" s="122">
        <f t="shared" si="145"/>
        <v>2986.4528049219557</v>
      </c>
      <c r="G476" s="6">
        <v>473</v>
      </c>
      <c r="H476" s="6">
        <f t="shared" si="146"/>
        <v>68</v>
      </c>
      <c r="I476" s="7">
        <f t="shared" si="147"/>
        <v>6</v>
      </c>
      <c r="J476" s="7">
        <f t="shared" si="148"/>
        <v>2</v>
      </c>
      <c r="K476" s="7">
        <f t="shared" si="149"/>
        <v>2013</v>
      </c>
      <c r="L476" s="8"/>
      <c r="M476" s="8"/>
      <c r="N476" s="2"/>
      <c r="AA476" s="2"/>
      <c r="AB476" s="2"/>
      <c r="AC476" s="2"/>
      <c r="AD476" s="2"/>
      <c r="AE476" s="2"/>
      <c r="AF476" s="2"/>
      <c r="AN476" s="5"/>
    </row>
    <row r="477" spans="2:40" outlineLevel="1" x14ac:dyDescent="0.25">
      <c r="B477" s="15">
        <v>41442</v>
      </c>
      <c r="C477" s="121">
        <v>1658.8354008376557</v>
      </c>
      <c r="D477" s="121">
        <v>1374.184014494065</v>
      </c>
      <c r="E477" s="121">
        <v>197.14444903280568</v>
      </c>
      <c r="F477" s="122">
        <f t="shared" si="145"/>
        <v>3230.1638643645265</v>
      </c>
      <c r="G477" s="6">
        <v>474</v>
      </c>
      <c r="H477" s="6">
        <f t="shared" si="146"/>
        <v>68</v>
      </c>
      <c r="I477" s="7">
        <f t="shared" si="147"/>
        <v>6</v>
      </c>
      <c r="J477" s="7">
        <f t="shared" si="148"/>
        <v>2</v>
      </c>
      <c r="K477" s="7">
        <f t="shared" si="149"/>
        <v>2013</v>
      </c>
      <c r="L477" s="8"/>
      <c r="M477" s="8"/>
      <c r="N477" s="2"/>
      <c r="AA477" s="2"/>
      <c r="AB477" s="2"/>
      <c r="AC477" s="2"/>
      <c r="AD477" s="2"/>
      <c r="AE477" s="2"/>
      <c r="AF477" s="2"/>
      <c r="AN477" s="5"/>
    </row>
    <row r="478" spans="2:40" outlineLevel="1" x14ac:dyDescent="0.25">
      <c r="B478" s="15">
        <v>41443</v>
      </c>
      <c r="C478" s="121">
        <v>1645.9928395459742</v>
      </c>
      <c r="D478" s="121">
        <v>1268.6303041159563</v>
      </c>
      <c r="E478" s="121">
        <v>197.32055372600362</v>
      </c>
      <c r="F478" s="122">
        <f t="shared" si="145"/>
        <v>3111.9436973879342</v>
      </c>
      <c r="G478" s="6">
        <v>475</v>
      </c>
      <c r="H478" s="6">
        <f t="shared" si="146"/>
        <v>68</v>
      </c>
      <c r="I478" s="7">
        <f t="shared" si="147"/>
        <v>6</v>
      </c>
      <c r="J478" s="7">
        <f t="shared" si="148"/>
        <v>2</v>
      </c>
      <c r="K478" s="7">
        <f t="shared" si="149"/>
        <v>2013</v>
      </c>
      <c r="L478" s="8"/>
      <c r="M478" s="8"/>
      <c r="N478" s="2"/>
      <c r="AA478" s="2"/>
      <c r="AB478" s="2"/>
      <c r="AC478" s="2"/>
      <c r="AD478" s="2"/>
      <c r="AE478" s="2"/>
      <c r="AF478" s="2"/>
      <c r="AN478" s="5"/>
    </row>
    <row r="479" spans="2:40" outlineLevel="1" x14ac:dyDescent="0.25">
      <c r="B479" s="15">
        <v>41444</v>
      </c>
      <c r="C479" s="121">
        <v>1626.8019881834609</v>
      </c>
      <c r="D479" s="121">
        <v>972.62722262517468</v>
      </c>
      <c r="E479" s="121">
        <v>196.70748169005381</v>
      </c>
      <c r="F479" s="122">
        <f t="shared" si="145"/>
        <v>2796.1366924986896</v>
      </c>
      <c r="G479" s="6">
        <v>476</v>
      </c>
      <c r="H479" s="6">
        <f t="shared" si="146"/>
        <v>68</v>
      </c>
      <c r="I479" s="7">
        <f t="shared" si="147"/>
        <v>6</v>
      </c>
      <c r="J479" s="7">
        <f t="shared" si="148"/>
        <v>2</v>
      </c>
      <c r="K479" s="7">
        <f t="shared" si="149"/>
        <v>2013</v>
      </c>
      <c r="L479" s="8"/>
      <c r="M479" s="8"/>
      <c r="N479" s="2"/>
      <c r="AA479" s="2"/>
      <c r="AB479" s="2"/>
      <c r="AC479" s="2"/>
      <c r="AD479" s="2"/>
      <c r="AE479" s="2"/>
      <c r="AF479" s="2"/>
      <c r="AN479" s="5"/>
    </row>
    <row r="480" spans="2:40" outlineLevel="1" x14ac:dyDescent="0.25">
      <c r="B480" s="15">
        <v>41445</v>
      </c>
      <c r="C480" s="121">
        <v>1641.5385200774253</v>
      </c>
      <c r="D480" s="121">
        <v>1031.6582142706459</v>
      </c>
      <c r="E480" s="121">
        <v>196.90615604061367</v>
      </c>
      <c r="F480" s="122">
        <f t="shared" si="145"/>
        <v>2870.1028903886845</v>
      </c>
      <c r="G480" s="6">
        <v>477</v>
      </c>
      <c r="H480" s="6">
        <f t="shared" si="146"/>
        <v>69</v>
      </c>
      <c r="I480" s="7">
        <f t="shared" si="147"/>
        <v>6</v>
      </c>
      <c r="J480" s="7">
        <f t="shared" si="148"/>
        <v>2</v>
      </c>
      <c r="K480" s="7">
        <f t="shared" si="149"/>
        <v>2013</v>
      </c>
      <c r="L480" s="8"/>
      <c r="M480" s="8"/>
      <c r="N480" s="2"/>
      <c r="AA480" s="2"/>
      <c r="AB480" s="2"/>
      <c r="AC480" s="2"/>
      <c r="AD480" s="2"/>
      <c r="AE480" s="2"/>
      <c r="AF480" s="2"/>
      <c r="AN480" s="5"/>
    </row>
    <row r="481" spans="2:40" outlineLevel="1" x14ac:dyDescent="0.25">
      <c r="B481" s="15">
        <v>41446</v>
      </c>
      <c r="C481" s="121">
        <v>1629.2408251112893</v>
      </c>
      <c r="D481" s="121">
        <v>932.50357358698659</v>
      </c>
      <c r="E481" s="121">
        <v>197.16386261072995</v>
      </c>
      <c r="F481" s="122">
        <f t="shared" si="145"/>
        <v>2758.9082613090059</v>
      </c>
      <c r="G481" s="6">
        <v>478</v>
      </c>
      <c r="H481" s="6">
        <f t="shared" si="146"/>
        <v>69</v>
      </c>
      <c r="I481" s="7">
        <f t="shared" si="147"/>
        <v>6</v>
      </c>
      <c r="J481" s="7">
        <f t="shared" si="148"/>
        <v>2</v>
      </c>
      <c r="K481" s="7">
        <f t="shared" si="149"/>
        <v>2013</v>
      </c>
      <c r="L481" s="8"/>
      <c r="M481" s="8"/>
      <c r="N481" s="2"/>
      <c r="AA481" s="2"/>
      <c r="AB481" s="2"/>
      <c r="AC481" s="2"/>
      <c r="AD481" s="2"/>
      <c r="AE481" s="2"/>
      <c r="AF481" s="2"/>
      <c r="AN481" s="5"/>
    </row>
    <row r="482" spans="2:40" outlineLevel="1" x14ac:dyDescent="0.25">
      <c r="B482" s="15">
        <v>41447</v>
      </c>
      <c r="C482" s="121">
        <v>1625.5915149869011</v>
      </c>
      <c r="D482" s="121">
        <v>1018.0775968171088</v>
      </c>
      <c r="E482" s="121">
        <v>196.91934653707739</v>
      </c>
      <c r="F482" s="122">
        <f t="shared" si="145"/>
        <v>2840.5884583410871</v>
      </c>
      <c r="G482" s="6">
        <v>479</v>
      </c>
      <c r="H482" s="6">
        <f t="shared" si="146"/>
        <v>69</v>
      </c>
      <c r="I482" s="7">
        <f t="shared" si="147"/>
        <v>6</v>
      </c>
      <c r="J482" s="7">
        <f t="shared" si="148"/>
        <v>2</v>
      </c>
      <c r="K482" s="7">
        <f t="shared" si="149"/>
        <v>2013</v>
      </c>
      <c r="L482" s="8"/>
      <c r="M482" s="8"/>
      <c r="N482" s="2"/>
      <c r="AA482" s="2"/>
      <c r="AB482" s="2"/>
      <c r="AC482" s="2"/>
      <c r="AD482" s="2"/>
      <c r="AE482" s="2"/>
      <c r="AF482" s="2"/>
      <c r="AN482" s="5"/>
    </row>
    <row r="483" spans="2:40" outlineLevel="1" x14ac:dyDescent="0.25">
      <c r="B483" s="15">
        <v>41448</v>
      </c>
      <c r="C483" s="121">
        <v>1622.9969856880327</v>
      </c>
      <c r="D483" s="121">
        <v>1079.3171941232324</v>
      </c>
      <c r="E483" s="121">
        <v>196.69964838590823</v>
      </c>
      <c r="F483" s="122">
        <f t="shared" si="145"/>
        <v>2899.0138281971736</v>
      </c>
      <c r="G483" s="6">
        <v>480</v>
      </c>
      <c r="H483" s="6">
        <f t="shared" si="146"/>
        <v>69</v>
      </c>
      <c r="I483" s="7">
        <f t="shared" si="147"/>
        <v>6</v>
      </c>
      <c r="J483" s="7">
        <f t="shared" si="148"/>
        <v>2</v>
      </c>
      <c r="K483" s="7">
        <f t="shared" si="149"/>
        <v>2013</v>
      </c>
      <c r="L483" s="8"/>
      <c r="M483" s="8"/>
      <c r="N483" s="2"/>
      <c r="AA483" s="2"/>
      <c r="AB483" s="2"/>
      <c r="AC483" s="2"/>
      <c r="AD483" s="2"/>
      <c r="AE483" s="2"/>
      <c r="AF483" s="2"/>
      <c r="AN483" s="5"/>
    </row>
    <row r="484" spans="2:40" outlineLevel="1" x14ac:dyDescent="0.25">
      <c r="B484" s="15">
        <v>41449</v>
      </c>
      <c r="C484" s="121">
        <v>1642.1639807063507</v>
      </c>
      <c r="D484" s="121">
        <v>1081.1087947404753</v>
      </c>
      <c r="E484" s="121">
        <v>196.70481368909313</v>
      </c>
      <c r="F484" s="122">
        <f t="shared" si="145"/>
        <v>2919.9775891359191</v>
      </c>
      <c r="G484" s="6">
        <v>481</v>
      </c>
      <c r="H484" s="6">
        <f t="shared" si="146"/>
        <v>69</v>
      </c>
      <c r="I484" s="7">
        <f t="shared" si="147"/>
        <v>6</v>
      </c>
      <c r="J484" s="7">
        <f t="shared" si="148"/>
        <v>2</v>
      </c>
      <c r="K484" s="7">
        <f t="shared" si="149"/>
        <v>2013</v>
      </c>
      <c r="L484" s="8"/>
      <c r="M484" s="8"/>
      <c r="N484" s="2"/>
      <c r="AA484" s="2"/>
      <c r="AB484" s="2"/>
      <c r="AC484" s="2"/>
      <c r="AD484" s="2"/>
      <c r="AE484" s="2"/>
      <c r="AF484" s="2"/>
      <c r="AN484" s="5"/>
    </row>
    <row r="485" spans="2:40" outlineLevel="1" x14ac:dyDescent="0.25">
      <c r="B485" s="15">
        <v>41450</v>
      </c>
      <c r="C485" s="121">
        <v>1647.6800808274143</v>
      </c>
      <c r="D485" s="121">
        <v>1051.8709765838178</v>
      </c>
      <c r="E485" s="121">
        <v>196.92171592337553</v>
      </c>
      <c r="F485" s="122">
        <f t="shared" ref="F485:F500" si="150">SUM(C485:E485)</f>
        <v>2896.4727733346076</v>
      </c>
      <c r="G485" s="6">
        <v>482</v>
      </c>
      <c r="H485" s="6">
        <f t="shared" ref="H485:H500" si="151">ROUNDUP(G485/7,0)</f>
        <v>69</v>
      </c>
      <c r="I485" s="7">
        <f t="shared" ref="I485:I500" si="152">MONTH(B485)</f>
        <v>6</v>
      </c>
      <c r="J485" s="7">
        <f t="shared" ref="J485:J500" si="153">ROUNDUP(I485/3,0)</f>
        <v>2</v>
      </c>
      <c r="K485" s="7">
        <f t="shared" ref="K485:K500" si="154">YEAR(B485)</f>
        <v>2013</v>
      </c>
      <c r="L485" s="8"/>
      <c r="M485" s="8"/>
      <c r="N485" s="2"/>
      <c r="AA485" s="2"/>
      <c r="AB485" s="2"/>
      <c r="AC485" s="2"/>
      <c r="AD485" s="2"/>
      <c r="AE485" s="2"/>
      <c r="AF485" s="2"/>
      <c r="AN485" s="5"/>
    </row>
    <row r="486" spans="2:40" outlineLevel="1" x14ac:dyDescent="0.25">
      <c r="B486" s="15">
        <v>41451</v>
      </c>
      <c r="C486" s="121">
        <v>1640.7861093158488</v>
      </c>
      <c r="D486" s="121">
        <v>918.22027330574565</v>
      </c>
      <c r="E486" s="121">
        <v>196.98071276023433</v>
      </c>
      <c r="F486" s="122">
        <f t="shared" si="150"/>
        <v>2755.987095381829</v>
      </c>
      <c r="G486" s="6">
        <v>483</v>
      </c>
      <c r="H486" s="6">
        <f t="shared" si="151"/>
        <v>69</v>
      </c>
      <c r="I486" s="7">
        <f t="shared" si="152"/>
        <v>6</v>
      </c>
      <c r="J486" s="7">
        <f t="shared" si="153"/>
        <v>2</v>
      </c>
      <c r="K486" s="7">
        <f t="shared" si="154"/>
        <v>2013</v>
      </c>
      <c r="L486" s="8"/>
      <c r="M486" s="8"/>
      <c r="N486" s="2"/>
      <c r="AA486" s="2"/>
      <c r="AB486" s="2"/>
      <c r="AC486" s="2"/>
      <c r="AD486" s="2"/>
      <c r="AE486" s="2"/>
      <c r="AF486" s="2"/>
      <c r="AN486" s="5"/>
    </row>
    <row r="487" spans="2:40" outlineLevel="1" x14ac:dyDescent="0.25">
      <c r="B487" s="15">
        <v>41452</v>
      </c>
      <c r="C487" s="121">
        <v>1631.4742876601172</v>
      </c>
      <c r="D487" s="121">
        <v>981.45930752664799</v>
      </c>
      <c r="E487" s="121">
        <v>196.78324972672036</v>
      </c>
      <c r="F487" s="122">
        <f t="shared" si="150"/>
        <v>2809.7168449134856</v>
      </c>
      <c r="G487" s="6">
        <v>484</v>
      </c>
      <c r="H487" s="6">
        <f t="shared" si="151"/>
        <v>70</v>
      </c>
      <c r="I487" s="7">
        <f t="shared" si="152"/>
        <v>6</v>
      </c>
      <c r="J487" s="7">
        <f t="shared" si="153"/>
        <v>2</v>
      </c>
      <c r="K487" s="7">
        <f t="shared" si="154"/>
        <v>2013</v>
      </c>
      <c r="L487" s="8"/>
      <c r="M487" s="8"/>
      <c r="N487" s="2"/>
      <c r="AA487" s="2"/>
      <c r="AB487" s="2"/>
      <c r="AC487" s="2"/>
      <c r="AD487" s="2"/>
      <c r="AE487" s="2"/>
      <c r="AF487" s="2"/>
      <c r="AN487" s="5"/>
    </row>
    <row r="488" spans="2:40" outlineLevel="1" x14ac:dyDescent="0.25">
      <c r="B488" s="15">
        <v>41453</v>
      </c>
      <c r="C488" s="121">
        <v>1626.2575023970526</v>
      </c>
      <c r="D488" s="121">
        <v>1024.9694503847345</v>
      </c>
      <c r="E488" s="121">
        <v>196.8868521004257</v>
      </c>
      <c r="F488" s="122">
        <f t="shared" si="150"/>
        <v>2848.1138048822127</v>
      </c>
      <c r="G488" s="6">
        <v>485</v>
      </c>
      <c r="H488" s="6">
        <f t="shared" si="151"/>
        <v>70</v>
      </c>
      <c r="I488" s="7">
        <f t="shared" si="152"/>
        <v>6</v>
      </c>
      <c r="J488" s="7">
        <f t="shared" si="153"/>
        <v>2</v>
      </c>
      <c r="K488" s="7">
        <f t="shared" si="154"/>
        <v>2013</v>
      </c>
      <c r="L488" s="8"/>
      <c r="M488" s="8"/>
      <c r="N488" s="2"/>
      <c r="AA488" s="2"/>
      <c r="AB488" s="2"/>
      <c r="AC488" s="2"/>
      <c r="AD488" s="2"/>
      <c r="AE488" s="2"/>
      <c r="AF488" s="2"/>
      <c r="AN488" s="5"/>
    </row>
    <row r="489" spans="2:40" outlineLevel="1" x14ac:dyDescent="0.25">
      <c r="B489" s="15">
        <v>41454</v>
      </c>
      <c r="C489" s="121">
        <v>1598.0149140915646</v>
      </c>
      <c r="D489" s="121">
        <v>1014.8038277218127</v>
      </c>
      <c r="E489" s="121">
        <v>197.06160051987467</v>
      </c>
      <c r="F489" s="122">
        <f t="shared" si="150"/>
        <v>2809.880342333252</v>
      </c>
      <c r="G489" s="6">
        <v>486</v>
      </c>
      <c r="H489" s="6">
        <f t="shared" si="151"/>
        <v>70</v>
      </c>
      <c r="I489" s="7">
        <f t="shared" si="152"/>
        <v>6</v>
      </c>
      <c r="J489" s="7">
        <f t="shared" si="153"/>
        <v>2</v>
      </c>
      <c r="K489" s="7">
        <f t="shared" si="154"/>
        <v>2013</v>
      </c>
      <c r="L489" s="8"/>
      <c r="M489" s="8"/>
      <c r="N489" s="2"/>
      <c r="AA489" s="2"/>
      <c r="AB489" s="2"/>
      <c r="AC489" s="2"/>
      <c r="AD489" s="2"/>
      <c r="AE489" s="2"/>
      <c r="AF489" s="2"/>
      <c r="AN489" s="5"/>
    </row>
    <row r="490" spans="2:40" outlineLevel="1" x14ac:dyDescent="0.25">
      <c r="B490" s="15">
        <v>41455</v>
      </c>
      <c r="C490" s="121">
        <v>1579.0805642502937</v>
      </c>
      <c r="D490" s="121">
        <v>1008.9160003966138</v>
      </c>
      <c r="E490" s="121">
        <v>197.20632074357096</v>
      </c>
      <c r="F490" s="122">
        <f t="shared" si="150"/>
        <v>2785.2028853904781</v>
      </c>
      <c r="G490" s="6">
        <v>487</v>
      </c>
      <c r="H490" s="6">
        <f t="shared" si="151"/>
        <v>70</v>
      </c>
      <c r="I490" s="7">
        <f t="shared" si="152"/>
        <v>6</v>
      </c>
      <c r="J490" s="7">
        <f t="shared" si="153"/>
        <v>2</v>
      </c>
      <c r="K490" s="7">
        <f t="shared" si="154"/>
        <v>2013</v>
      </c>
      <c r="L490" s="8"/>
      <c r="M490" s="8"/>
      <c r="N490" s="2"/>
      <c r="AA490" s="2"/>
      <c r="AB490" s="2"/>
      <c r="AC490" s="2"/>
      <c r="AD490" s="2"/>
      <c r="AE490" s="2"/>
      <c r="AF490" s="2"/>
      <c r="AN490" s="5"/>
    </row>
    <row r="491" spans="2:40" outlineLevel="1" x14ac:dyDescent="0.25">
      <c r="B491" s="15">
        <v>41456</v>
      </c>
      <c r="C491" s="121">
        <v>1581.2697260818113</v>
      </c>
      <c r="D491" s="121">
        <v>1084.2350711623453</v>
      </c>
      <c r="E491" s="121">
        <v>197.23105565405606</v>
      </c>
      <c r="F491" s="122">
        <f t="shared" si="150"/>
        <v>2862.7358528982127</v>
      </c>
      <c r="G491" s="6">
        <v>488</v>
      </c>
      <c r="H491" s="6">
        <f t="shared" si="151"/>
        <v>70</v>
      </c>
      <c r="I491" s="7">
        <f t="shared" si="152"/>
        <v>7</v>
      </c>
      <c r="J491" s="7">
        <f t="shared" si="153"/>
        <v>3</v>
      </c>
      <c r="K491" s="7">
        <f t="shared" si="154"/>
        <v>2013</v>
      </c>
      <c r="L491" s="8"/>
      <c r="M491" s="8"/>
      <c r="N491" s="2"/>
      <c r="AA491" s="2"/>
      <c r="AB491" s="2"/>
      <c r="AC491" s="2"/>
      <c r="AD491" s="2"/>
      <c r="AE491" s="2"/>
      <c r="AF491" s="2"/>
      <c r="AN491" s="5"/>
    </row>
    <row r="492" spans="2:40" outlineLevel="1" x14ac:dyDescent="0.25">
      <c r="B492" s="15">
        <v>41457</v>
      </c>
      <c r="C492" s="121">
        <v>1598.1528568098156</v>
      </c>
      <c r="D492" s="121">
        <v>978.96446933390621</v>
      </c>
      <c r="E492" s="121">
        <v>197.52232834806929</v>
      </c>
      <c r="F492" s="122">
        <f t="shared" si="150"/>
        <v>2774.6396544917907</v>
      </c>
      <c r="G492" s="6">
        <v>489</v>
      </c>
      <c r="H492" s="6">
        <f t="shared" si="151"/>
        <v>70</v>
      </c>
      <c r="I492" s="7">
        <f t="shared" si="152"/>
        <v>7</v>
      </c>
      <c r="J492" s="7">
        <f t="shared" si="153"/>
        <v>3</v>
      </c>
      <c r="K492" s="7">
        <f t="shared" si="154"/>
        <v>2013</v>
      </c>
      <c r="L492" s="8"/>
      <c r="M492" s="8"/>
      <c r="N492" s="2"/>
      <c r="AA492" s="2"/>
      <c r="AB492" s="2"/>
      <c r="AC492" s="2"/>
      <c r="AD492" s="2"/>
      <c r="AE492" s="2"/>
      <c r="AF492" s="2"/>
      <c r="AN492" s="5"/>
    </row>
    <row r="493" spans="2:40" outlineLevel="1" x14ac:dyDescent="0.25">
      <c r="B493" s="15">
        <v>41458</v>
      </c>
      <c r="C493" s="121">
        <v>1612.1124442870287</v>
      </c>
      <c r="D493" s="121">
        <v>1202.1314442976</v>
      </c>
      <c r="E493" s="121">
        <v>197.55839809896261</v>
      </c>
      <c r="F493" s="122">
        <f t="shared" si="150"/>
        <v>3011.8022866835913</v>
      </c>
      <c r="G493" s="6">
        <v>490</v>
      </c>
      <c r="H493" s="6">
        <f t="shared" si="151"/>
        <v>70</v>
      </c>
      <c r="I493" s="7">
        <f t="shared" si="152"/>
        <v>7</v>
      </c>
      <c r="J493" s="7">
        <f t="shared" si="153"/>
        <v>3</v>
      </c>
      <c r="K493" s="7">
        <f t="shared" si="154"/>
        <v>2013</v>
      </c>
      <c r="L493" s="8"/>
      <c r="M493" s="8"/>
      <c r="N493" s="2"/>
      <c r="AA493" s="2"/>
      <c r="AB493" s="2"/>
      <c r="AC493" s="2"/>
      <c r="AD493" s="2"/>
      <c r="AE493" s="2"/>
      <c r="AF493" s="2"/>
      <c r="AN493" s="5"/>
    </row>
    <row r="494" spans="2:40" outlineLevel="1" x14ac:dyDescent="0.25">
      <c r="B494" s="15">
        <v>41459</v>
      </c>
      <c r="C494" s="121">
        <v>1615.5847609216719</v>
      </c>
      <c r="D494" s="121">
        <v>1056.0603217751504</v>
      </c>
      <c r="E494" s="121">
        <v>197.20390290325901</v>
      </c>
      <c r="F494" s="122">
        <f t="shared" si="150"/>
        <v>2868.8489856000811</v>
      </c>
      <c r="G494" s="6">
        <v>491</v>
      </c>
      <c r="H494" s="6">
        <f t="shared" si="151"/>
        <v>71</v>
      </c>
      <c r="I494" s="7">
        <f t="shared" si="152"/>
        <v>7</v>
      </c>
      <c r="J494" s="7">
        <f t="shared" si="153"/>
        <v>3</v>
      </c>
      <c r="K494" s="7">
        <f t="shared" si="154"/>
        <v>2013</v>
      </c>
      <c r="L494" s="8"/>
      <c r="M494" s="8"/>
      <c r="N494" s="2"/>
      <c r="AA494" s="2"/>
      <c r="AB494" s="2"/>
      <c r="AC494" s="2"/>
      <c r="AD494" s="2"/>
      <c r="AE494" s="2"/>
      <c r="AF494" s="2"/>
      <c r="AN494" s="5"/>
    </row>
    <row r="495" spans="2:40" outlineLevel="1" x14ac:dyDescent="0.25">
      <c r="B495" s="15">
        <v>41460</v>
      </c>
      <c r="C495" s="121">
        <v>1607.8277168254608</v>
      </c>
      <c r="D495" s="121">
        <v>1026.381472220085</v>
      </c>
      <c r="E495" s="121">
        <v>197.18498797439025</v>
      </c>
      <c r="F495" s="122">
        <f t="shared" si="150"/>
        <v>2831.3941770199363</v>
      </c>
      <c r="G495" s="6">
        <v>492</v>
      </c>
      <c r="H495" s="6">
        <f t="shared" si="151"/>
        <v>71</v>
      </c>
      <c r="I495" s="7">
        <f t="shared" si="152"/>
        <v>7</v>
      </c>
      <c r="J495" s="7">
        <f t="shared" si="153"/>
        <v>3</v>
      </c>
      <c r="K495" s="7">
        <f t="shared" si="154"/>
        <v>2013</v>
      </c>
      <c r="L495" s="8"/>
      <c r="M495" s="8"/>
      <c r="N495" s="2"/>
      <c r="AA495" s="2"/>
      <c r="AB495" s="2"/>
      <c r="AC495" s="2"/>
      <c r="AD495" s="2"/>
      <c r="AE495" s="2"/>
      <c r="AF495" s="2"/>
      <c r="AN495" s="5"/>
    </row>
    <row r="496" spans="2:40" outlineLevel="1" x14ac:dyDescent="0.25">
      <c r="B496" s="15">
        <v>41461</v>
      </c>
      <c r="C496" s="121">
        <v>1612.627559262093</v>
      </c>
      <c r="D496" s="121">
        <v>939.929108527788</v>
      </c>
      <c r="E496" s="121">
        <v>197.09508223415364</v>
      </c>
      <c r="F496" s="122">
        <f t="shared" si="150"/>
        <v>2749.6517500240348</v>
      </c>
      <c r="G496" s="6">
        <v>493</v>
      </c>
      <c r="H496" s="6">
        <f t="shared" si="151"/>
        <v>71</v>
      </c>
      <c r="I496" s="7">
        <f t="shared" si="152"/>
        <v>7</v>
      </c>
      <c r="J496" s="7">
        <f t="shared" si="153"/>
        <v>3</v>
      </c>
      <c r="K496" s="7">
        <f t="shared" si="154"/>
        <v>2013</v>
      </c>
      <c r="L496" s="8"/>
      <c r="M496" s="8"/>
      <c r="N496" s="2"/>
      <c r="AA496" s="2"/>
      <c r="AB496" s="2"/>
      <c r="AC496" s="2"/>
      <c r="AD496" s="2"/>
      <c r="AE496" s="2"/>
      <c r="AF496" s="2"/>
      <c r="AN496" s="5"/>
    </row>
    <row r="497" spans="2:40" outlineLevel="1" x14ac:dyDescent="0.25">
      <c r="B497" s="15">
        <v>41462</v>
      </c>
      <c r="C497" s="121">
        <v>1610.1254118119668</v>
      </c>
      <c r="D497" s="121">
        <v>963.74926498848424</v>
      </c>
      <c r="E497" s="121">
        <v>196.95842305270679</v>
      </c>
      <c r="F497" s="122">
        <f t="shared" si="150"/>
        <v>2770.8330998531578</v>
      </c>
      <c r="G497" s="6">
        <v>494</v>
      </c>
      <c r="H497" s="6">
        <f t="shared" si="151"/>
        <v>71</v>
      </c>
      <c r="I497" s="7">
        <f t="shared" si="152"/>
        <v>7</v>
      </c>
      <c r="J497" s="7">
        <f t="shared" si="153"/>
        <v>3</v>
      </c>
      <c r="K497" s="7">
        <f t="shared" si="154"/>
        <v>2013</v>
      </c>
      <c r="L497" s="8"/>
      <c r="M497" s="8"/>
      <c r="N497" s="2"/>
      <c r="AA497" s="2"/>
      <c r="AB497" s="2"/>
      <c r="AC497" s="2"/>
      <c r="AD497" s="2"/>
      <c r="AE497" s="2"/>
      <c r="AF497" s="2"/>
      <c r="AN497" s="5"/>
    </row>
    <row r="498" spans="2:40" outlineLevel="1" x14ac:dyDescent="0.25">
      <c r="B498" s="15">
        <v>41463</v>
      </c>
      <c r="C498" s="121">
        <v>1598.0327062134998</v>
      </c>
      <c r="D498" s="121">
        <v>985.14422892800064</v>
      </c>
      <c r="E498" s="121">
        <v>197.01393247867694</v>
      </c>
      <c r="F498" s="122">
        <f t="shared" si="150"/>
        <v>2780.1908676201774</v>
      </c>
      <c r="G498" s="6">
        <v>495</v>
      </c>
      <c r="H498" s="6">
        <f t="shared" si="151"/>
        <v>71</v>
      </c>
      <c r="I498" s="7">
        <f t="shared" si="152"/>
        <v>7</v>
      </c>
      <c r="J498" s="7">
        <f t="shared" si="153"/>
        <v>3</v>
      </c>
      <c r="K498" s="7">
        <f t="shared" si="154"/>
        <v>2013</v>
      </c>
      <c r="L498" s="8"/>
      <c r="M498" s="8"/>
      <c r="N498" s="2"/>
      <c r="AA498" s="2"/>
      <c r="AB498" s="2"/>
      <c r="AC498" s="2"/>
      <c r="AD498" s="2"/>
      <c r="AE498" s="2"/>
      <c r="AF498" s="2"/>
      <c r="AN498" s="5"/>
    </row>
    <row r="499" spans="2:40" outlineLevel="1" x14ac:dyDescent="0.25">
      <c r="B499" s="15">
        <v>41464</v>
      </c>
      <c r="C499" s="121">
        <v>1573.5449298804213</v>
      </c>
      <c r="D499" s="121">
        <v>955.17194930233427</v>
      </c>
      <c r="E499" s="121">
        <v>196.63193022795332</v>
      </c>
      <c r="F499" s="122">
        <f t="shared" si="150"/>
        <v>2725.3488094107088</v>
      </c>
      <c r="G499" s="6">
        <v>496</v>
      </c>
      <c r="H499" s="6">
        <f t="shared" si="151"/>
        <v>71</v>
      </c>
      <c r="I499" s="7">
        <f t="shared" si="152"/>
        <v>7</v>
      </c>
      <c r="J499" s="7">
        <f t="shared" si="153"/>
        <v>3</v>
      </c>
      <c r="K499" s="7">
        <f t="shared" si="154"/>
        <v>2013</v>
      </c>
      <c r="L499" s="8"/>
      <c r="M499" s="8"/>
      <c r="N499" s="2"/>
      <c r="AA499" s="2"/>
      <c r="AB499" s="2"/>
      <c r="AC499" s="2"/>
      <c r="AD499" s="2"/>
      <c r="AE499" s="2"/>
      <c r="AF499" s="2"/>
      <c r="AN499" s="5"/>
    </row>
    <row r="500" spans="2:40" outlineLevel="1" x14ac:dyDescent="0.25">
      <c r="B500" s="15">
        <v>41465</v>
      </c>
      <c r="C500" s="121">
        <v>1592.1358485095225</v>
      </c>
      <c r="D500" s="121">
        <v>1029.5275955876541</v>
      </c>
      <c r="E500" s="121">
        <v>196.90449774405565</v>
      </c>
      <c r="F500" s="122">
        <f t="shared" si="150"/>
        <v>2818.5679418412324</v>
      </c>
      <c r="G500" s="6">
        <v>497</v>
      </c>
      <c r="H500" s="6">
        <f t="shared" si="151"/>
        <v>71</v>
      </c>
      <c r="I500" s="7">
        <f t="shared" si="152"/>
        <v>7</v>
      </c>
      <c r="J500" s="7">
        <f t="shared" si="153"/>
        <v>3</v>
      </c>
      <c r="K500" s="7">
        <f t="shared" si="154"/>
        <v>2013</v>
      </c>
      <c r="L500" s="8"/>
      <c r="M500" s="8"/>
      <c r="N500" s="2"/>
      <c r="AA500" s="2"/>
      <c r="AB500" s="2"/>
      <c r="AC500" s="2"/>
      <c r="AD500" s="2"/>
      <c r="AE500" s="2"/>
      <c r="AF500" s="2"/>
      <c r="AN500" s="5"/>
    </row>
    <row r="501" spans="2:40" outlineLevel="1" x14ac:dyDescent="0.25">
      <c r="B501" s="15">
        <v>41466</v>
      </c>
      <c r="C501" s="121">
        <v>1589.9359708071368</v>
      </c>
      <c r="D501" s="121">
        <v>1162.6424598500046</v>
      </c>
      <c r="E501" s="121">
        <v>196.51777308707878</v>
      </c>
      <c r="F501" s="122">
        <f t="shared" ref="F501:F516" si="155">SUM(C501:E501)</f>
        <v>2949.09620374422</v>
      </c>
      <c r="G501" s="6">
        <v>498</v>
      </c>
      <c r="H501" s="6">
        <f t="shared" ref="H501:H516" si="156">ROUNDUP(G501/7,0)</f>
        <v>72</v>
      </c>
      <c r="I501" s="7">
        <f t="shared" ref="I501:I516" si="157">MONTH(B501)</f>
        <v>7</v>
      </c>
      <c r="J501" s="7">
        <f t="shared" ref="J501:J516" si="158">ROUNDUP(I501/3,0)</f>
        <v>3</v>
      </c>
      <c r="K501" s="7">
        <f t="shared" ref="K501:K516" si="159">YEAR(B501)</f>
        <v>2013</v>
      </c>
      <c r="L501" s="8"/>
      <c r="M501" s="8"/>
      <c r="N501" s="2"/>
      <c r="AA501" s="2"/>
      <c r="AB501" s="2"/>
      <c r="AC501" s="2"/>
      <c r="AD501" s="2"/>
      <c r="AE501" s="2"/>
      <c r="AF501" s="2"/>
      <c r="AN501" s="5"/>
    </row>
    <row r="502" spans="2:40" outlineLevel="1" x14ac:dyDescent="0.25">
      <c r="B502" s="15">
        <v>41467</v>
      </c>
      <c r="C502" s="121">
        <v>1577.2413118688614</v>
      </c>
      <c r="D502" s="121">
        <v>1132.1161559728382</v>
      </c>
      <c r="E502" s="121">
        <v>196.34617437180486</v>
      </c>
      <c r="F502" s="122">
        <f t="shared" si="155"/>
        <v>2905.7036422135047</v>
      </c>
      <c r="G502" s="6">
        <v>499</v>
      </c>
      <c r="H502" s="6">
        <f t="shared" si="156"/>
        <v>72</v>
      </c>
      <c r="I502" s="7">
        <f t="shared" si="157"/>
        <v>7</v>
      </c>
      <c r="J502" s="7">
        <f t="shared" si="158"/>
        <v>3</v>
      </c>
      <c r="K502" s="7">
        <f t="shared" si="159"/>
        <v>2013</v>
      </c>
      <c r="L502" s="8"/>
      <c r="M502" s="8"/>
      <c r="N502" s="2"/>
      <c r="AA502" s="2"/>
      <c r="AB502" s="2"/>
      <c r="AC502" s="2"/>
      <c r="AD502" s="2"/>
      <c r="AE502" s="2"/>
      <c r="AF502" s="2"/>
      <c r="AN502" s="5"/>
    </row>
    <row r="503" spans="2:40" outlineLevel="1" x14ac:dyDescent="0.25">
      <c r="B503" s="15">
        <v>41468</v>
      </c>
      <c r="C503" s="121">
        <v>1577.8097742750135</v>
      </c>
      <c r="D503" s="121">
        <v>1050.923721396189</v>
      </c>
      <c r="E503" s="121">
        <v>196.06814171671107</v>
      </c>
      <c r="F503" s="122">
        <f t="shared" si="155"/>
        <v>2824.8016373879136</v>
      </c>
      <c r="G503" s="6">
        <v>500</v>
      </c>
      <c r="H503" s="6">
        <f t="shared" si="156"/>
        <v>72</v>
      </c>
      <c r="I503" s="7">
        <f t="shared" si="157"/>
        <v>7</v>
      </c>
      <c r="J503" s="7">
        <f t="shared" si="158"/>
        <v>3</v>
      </c>
      <c r="K503" s="7">
        <f t="shared" si="159"/>
        <v>2013</v>
      </c>
      <c r="L503" s="8"/>
      <c r="M503" s="8"/>
      <c r="N503" s="2"/>
      <c r="AA503" s="2"/>
      <c r="AB503" s="2"/>
      <c r="AC503" s="2"/>
      <c r="AD503" s="2"/>
      <c r="AE503" s="2"/>
      <c r="AF503" s="2"/>
      <c r="AN503" s="5"/>
    </row>
    <row r="504" spans="2:40" outlineLevel="1" x14ac:dyDescent="0.25">
      <c r="B504" s="15">
        <v>41469</v>
      </c>
      <c r="C504" s="121">
        <v>1581.3566815111544</v>
      </c>
      <c r="D504" s="121">
        <v>1014.350390478805</v>
      </c>
      <c r="E504" s="121">
        <v>196.05877181613161</v>
      </c>
      <c r="F504" s="122">
        <f t="shared" si="155"/>
        <v>2791.7658438060907</v>
      </c>
      <c r="G504" s="6">
        <v>501</v>
      </c>
      <c r="H504" s="6">
        <f t="shared" si="156"/>
        <v>72</v>
      </c>
      <c r="I504" s="7">
        <f t="shared" si="157"/>
        <v>7</v>
      </c>
      <c r="J504" s="7">
        <f t="shared" si="158"/>
        <v>3</v>
      </c>
      <c r="K504" s="7">
        <f t="shared" si="159"/>
        <v>2013</v>
      </c>
      <c r="L504" s="8"/>
      <c r="M504" s="8"/>
      <c r="N504" s="2"/>
      <c r="AA504" s="2"/>
      <c r="AB504" s="2"/>
      <c r="AC504" s="2"/>
      <c r="AD504" s="2"/>
      <c r="AE504" s="2"/>
      <c r="AF504" s="2"/>
      <c r="AN504" s="5"/>
    </row>
    <row r="505" spans="2:40" outlineLevel="1" x14ac:dyDescent="0.25">
      <c r="B505" s="15">
        <v>41470</v>
      </c>
      <c r="C505" s="121">
        <v>1581.7192690116526</v>
      </c>
      <c r="D505" s="121">
        <v>1007.2560796032208</v>
      </c>
      <c r="E505" s="121">
        <v>195.72221617814759</v>
      </c>
      <c r="F505" s="122">
        <f t="shared" si="155"/>
        <v>2784.6975647930208</v>
      </c>
      <c r="G505" s="6">
        <v>502</v>
      </c>
      <c r="H505" s="6">
        <f t="shared" si="156"/>
        <v>72</v>
      </c>
      <c r="I505" s="7">
        <f t="shared" si="157"/>
        <v>7</v>
      </c>
      <c r="J505" s="7">
        <f t="shared" si="158"/>
        <v>3</v>
      </c>
      <c r="K505" s="7">
        <f t="shared" si="159"/>
        <v>2013</v>
      </c>
      <c r="L505" s="8"/>
      <c r="M505" s="8"/>
      <c r="N505" s="2"/>
      <c r="AA505" s="2"/>
      <c r="AB505" s="2"/>
      <c r="AC505" s="2"/>
      <c r="AD505" s="2"/>
      <c r="AE505" s="2"/>
      <c r="AF505" s="2"/>
      <c r="AN505" s="5"/>
    </row>
    <row r="506" spans="2:40" outlineLevel="1" x14ac:dyDescent="0.25">
      <c r="B506" s="15">
        <v>41471</v>
      </c>
      <c r="C506" s="121">
        <v>1589.6692232325001</v>
      </c>
      <c r="D506" s="121">
        <v>915.90465394732996</v>
      </c>
      <c r="E506" s="121">
        <v>196.01612058027681</v>
      </c>
      <c r="F506" s="122">
        <f t="shared" si="155"/>
        <v>2701.5899977601071</v>
      </c>
      <c r="G506" s="6">
        <v>503</v>
      </c>
      <c r="H506" s="6">
        <f t="shared" si="156"/>
        <v>72</v>
      </c>
      <c r="I506" s="7">
        <f t="shared" si="157"/>
        <v>7</v>
      </c>
      <c r="J506" s="7">
        <f t="shared" si="158"/>
        <v>3</v>
      </c>
      <c r="K506" s="7">
        <f t="shared" si="159"/>
        <v>2013</v>
      </c>
      <c r="L506" s="8"/>
      <c r="M506" s="8"/>
      <c r="N506" s="2"/>
      <c r="AA506" s="2"/>
      <c r="AB506" s="2"/>
      <c r="AC506" s="2"/>
      <c r="AD506" s="2"/>
      <c r="AE506" s="2"/>
      <c r="AF506" s="2"/>
      <c r="AN506" s="5"/>
    </row>
    <row r="507" spans="2:40" outlineLevel="1" x14ac:dyDescent="0.25">
      <c r="B507" s="15">
        <v>41472</v>
      </c>
      <c r="C507" s="121">
        <v>1586.8813839401303</v>
      </c>
      <c r="D507" s="121">
        <v>1235.0552586268864</v>
      </c>
      <c r="E507" s="121">
        <v>195.16632668236232</v>
      </c>
      <c r="F507" s="122">
        <f t="shared" si="155"/>
        <v>3017.1029692493794</v>
      </c>
      <c r="G507" s="6">
        <v>504</v>
      </c>
      <c r="H507" s="6">
        <f t="shared" si="156"/>
        <v>72</v>
      </c>
      <c r="I507" s="7">
        <f t="shared" si="157"/>
        <v>7</v>
      </c>
      <c r="J507" s="7">
        <f t="shared" si="158"/>
        <v>3</v>
      </c>
      <c r="K507" s="7">
        <f t="shared" si="159"/>
        <v>2013</v>
      </c>
      <c r="L507" s="8"/>
      <c r="M507" s="8"/>
      <c r="N507" s="2"/>
      <c r="AA507" s="2"/>
      <c r="AB507" s="2"/>
      <c r="AC507" s="2"/>
      <c r="AD507" s="2"/>
      <c r="AE507" s="2"/>
      <c r="AF507" s="2"/>
      <c r="AN507" s="5"/>
    </row>
    <row r="508" spans="2:40" outlineLevel="1" x14ac:dyDescent="0.25">
      <c r="B508" s="15">
        <v>41473</v>
      </c>
      <c r="C508" s="121">
        <v>1567.3869411905166</v>
      </c>
      <c r="D508" s="121">
        <v>1044.0983077812186</v>
      </c>
      <c r="E508" s="121">
        <v>194.75294310574375</v>
      </c>
      <c r="F508" s="122">
        <f t="shared" si="155"/>
        <v>2806.2381920774787</v>
      </c>
      <c r="G508" s="6">
        <v>505</v>
      </c>
      <c r="H508" s="6">
        <f t="shared" si="156"/>
        <v>73</v>
      </c>
      <c r="I508" s="7">
        <f t="shared" si="157"/>
        <v>7</v>
      </c>
      <c r="J508" s="7">
        <f t="shared" si="158"/>
        <v>3</v>
      </c>
      <c r="K508" s="7">
        <f t="shared" si="159"/>
        <v>2013</v>
      </c>
      <c r="L508" s="8"/>
      <c r="M508" s="8"/>
      <c r="N508" s="2"/>
      <c r="AA508" s="2"/>
      <c r="AB508" s="2"/>
      <c r="AC508" s="2"/>
      <c r="AD508" s="2"/>
      <c r="AE508" s="2"/>
      <c r="AF508" s="2"/>
      <c r="AN508" s="5"/>
    </row>
    <row r="509" spans="2:40" outlineLevel="1" x14ac:dyDescent="0.25">
      <c r="B509" s="15">
        <v>41474</v>
      </c>
      <c r="C509" s="121">
        <v>1588.1788699777292</v>
      </c>
      <c r="D509" s="121">
        <v>1135.486122489443</v>
      </c>
      <c r="E509" s="121">
        <v>195.06671410217817</v>
      </c>
      <c r="F509" s="122">
        <f t="shared" si="155"/>
        <v>2918.7317065693501</v>
      </c>
      <c r="G509" s="6">
        <v>506</v>
      </c>
      <c r="H509" s="6">
        <f t="shared" si="156"/>
        <v>73</v>
      </c>
      <c r="I509" s="7">
        <f t="shared" si="157"/>
        <v>7</v>
      </c>
      <c r="J509" s="7">
        <f t="shared" si="158"/>
        <v>3</v>
      </c>
      <c r="K509" s="7">
        <f t="shared" si="159"/>
        <v>2013</v>
      </c>
      <c r="L509" s="8"/>
      <c r="M509" s="8"/>
      <c r="N509" s="2"/>
      <c r="AA509" s="2"/>
      <c r="AB509" s="2"/>
      <c r="AC509" s="2"/>
      <c r="AD509" s="2"/>
      <c r="AE509" s="2"/>
      <c r="AF509" s="2"/>
      <c r="AN509" s="5"/>
    </row>
    <row r="510" spans="2:40" outlineLevel="1" x14ac:dyDescent="0.25">
      <c r="B510" s="15">
        <v>41475</v>
      </c>
      <c r="C510" s="121">
        <v>1611.3591664262735</v>
      </c>
      <c r="D510" s="121">
        <v>1001.618480796926</v>
      </c>
      <c r="E510" s="121">
        <v>194.4459706762986</v>
      </c>
      <c r="F510" s="122">
        <f t="shared" si="155"/>
        <v>2807.4236178994984</v>
      </c>
      <c r="G510" s="6">
        <v>507</v>
      </c>
      <c r="H510" s="6">
        <f t="shared" si="156"/>
        <v>73</v>
      </c>
      <c r="I510" s="7">
        <f t="shared" si="157"/>
        <v>7</v>
      </c>
      <c r="J510" s="7">
        <f t="shared" si="158"/>
        <v>3</v>
      </c>
      <c r="K510" s="7">
        <f t="shared" si="159"/>
        <v>2013</v>
      </c>
      <c r="L510" s="8"/>
      <c r="M510" s="8"/>
      <c r="N510" s="2"/>
      <c r="AA510" s="2"/>
      <c r="AB510" s="2"/>
      <c r="AC510" s="2"/>
      <c r="AD510" s="2"/>
      <c r="AE510" s="2"/>
      <c r="AF510" s="2"/>
      <c r="AN510" s="5"/>
    </row>
    <row r="511" spans="2:40" outlineLevel="1" x14ac:dyDescent="0.25">
      <c r="B511" s="15">
        <v>41476</v>
      </c>
      <c r="C511" s="121">
        <v>1598.3808465091145</v>
      </c>
      <c r="D511" s="121">
        <v>866.50445264814425</v>
      </c>
      <c r="E511" s="121">
        <v>194.4723301349209</v>
      </c>
      <c r="F511" s="122">
        <f t="shared" si="155"/>
        <v>2659.3576292921794</v>
      </c>
      <c r="G511" s="6">
        <v>508</v>
      </c>
      <c r="H511" s="6">
        <f t="shared" si="156"/>
        <v>73</v>
      </c>
      <c r="I511" s="7">
        <f t="shared" si="157"/>
        <v>7</v>
      </c>
      <c r="J511" s="7">
        <f t="shared" si="158"/>
        <v>3</v>
      </c>
      <c r="K511" s="7">
        <f t="shared" si="159"/>
        <v>2013</v>
      </c>
      <c r="L511" s="8"/>
      <c r="M511" s="8"/>
      <c r="N511" s="2"/>
      <c r="AA511" s="2"/>
      <c r="AB511" s="2"/>
      <c r="AC511" s="2"/>
      <c r="AD511" s="2"/>
      <c r="AE511" s="2"/>
      <c r="AF511" s="2"/>
      <c r="AN511" s="5"/>
    </row>
    <row r="512" spans="2:40" outlineLevel="1" x14ac:dyDescent="0.25">
      <c r="B512" s="15">
        <v>41477</v>
      </c>
      <c r="C512" s="121">
        <v>1608.8144358279742</v>
      </c>
      <c r="D512" s="121">
        <v>896.82755151106858</v>
      </c>
      <c r="E512" s="121">
        <v>194.64943684638055</v>
      </c>
      <c r="F512" s="122">
        <f t="shared" si="155"/>
        <v>2700.2914241854232</v>
      </c>
      <c r="G512" s="6">
        <v>509</v>
      </c>
      <c r="H512" s="6">
        <f t="shared" si="156"/>
        <v>73</v>
      </c>
      <c r="I512" s="7">
        <f t="shared" si="157"/>
        <v>7</v>
      </c>
      <c r="J512" s="7">
        <f t="shared" si="158"/>
        <v>3</v>
      </c>
      <c r="K512" s="7">
        <f t="shared" si="159"/>
        <v>2013</v>
      </c>
      <c r="L512" s="8"/>
      <c r="M512" s="8"/>
      <c r="N512" s="2"/>
      <c r="AA512" s="2"/>
      <c r="AB512" s="2"/>
      <c r="AC512" s="2"/>
      <c r="AD512" s="2"/>
      <c r="AE512" s="2"/>
      <c r="AF512" s="2"/>
      <c r="AN512" s="5"/>
    </row>
    <row r="513" spans="2:40" outlineLevel="1" x14ac:dyDescent="0.25">
      <c r="B513" s="15">
        <v>41478</v>
      </c>
      <c r="C513" s="121">
        <v>1609.5487371723302</v>
      </c>
      <c r="D513" s="121">
        <v>923.18427259386181</v>
      </c>
      <c r="E513" s="121">
        <v>194.71477036645959</v>
      </c>
      <c r="F513" s="122">
        <f t="shared" si="155"/>
        <v>2727.4477801326516</v>
      </c>
      <c r="G513" s="6">
        <v>510</v>
      </c>
      <c r="H513" s="6">
        <f t="shared" si="156"/>
        <v>73</v>
      </c>
      <c r="I513" s="7">
        <f t="shared" si="157"/>
        <v>7</v>
      </c>
      <c r="J513" s="7">
        <f t="shared" si="158"/>
        <v>3</v>
      </c>
      <c r="K513" s="7">
        <f t="shared" si="159"/>
        <v>2013</v>
      </c>
      <c r="L513" s="8"/>
      <c r="M513" s="8"/>
      <c r="N513" s="2"/>
      <c r="AA513" s="2"/>
      <c r="AB513" s="2"/>
      <c r="AC513" s="2"/>
      <c r="AD513" s="2"/>
      <c r="AE513" s="2"/>
      <c r="AF513" s="2"/>
      <c r="AN513" s="5"/>
    </row>
    <row r="514" spans="2:40" outlineLevel="1" x14ac:dyDescent="0.25">
      <c r="B514" s="15">
        <v>41479</v>
      </c>
      <c r="C514" s="121">
        <v>1615.9971522381888</v>
      </c>
      <c r="D514" s="121">
        <v>1171.1063401062431</v>
      </c>
      <c r="E514" s="121">
        <v>194.46614118387046</v>
      </c>
      <c r="F514" s="122">
        <f t="shared" si="155"/>
        <v>2981.5696335283028</v>
      </c>
      <c r="G514" s="6">
        <v>511</v>
      </c>
      <c r="H514" s="6">
        <f t="shared" si="156"/>
        <v>73</v>
      </c>
      <c r="I514" s="7">
        <f t="shared" si="157"/>
        <v>7</v>
      </c>
      <c r="J514" s="7">
        <f t="shared" si="158"/>
        <v>3</v>
      </c>
      <c r="K514" s="7">
        <f t="shared" si="159"/>
        <v>2013</v>
      </c>
      <c r="L514" s="8"/>
      <c r="M514" s="8"/>
      <c r="N514" s="2"/>
      <c r="AA514" s="2"/>
      <c r="AB514" s="2"/>
      <c r="AC514" s="2"/>
      <c r="AD514" s="2"/>
      <c r="AE514" s="2"/>
      <c r="AF514" s="2"/>
      <c r="AN514" s="5"/>
    </row>
    <row r="515" spans="2:40" outlineLevel="1" x14ac:dyDescent="0.25">
      <c r="B515" s="15">
        <v>41480</v>
      </c>
      <c r="C515" s="121">
        <v>1618.5333979054149</v>
      </c>
      <c r="D515" s="121">
        <v>1065.5994811024616</v>
      </c>
      <c r="E515" s="121">
        <v>194.29508881802118</v>
      </c>
      <c r="F515" s="122">
        <f t="shared" si="155"/>
        <v>2878.4279678258977</v>
      </c>
      <c r="G515" s="6">
        <v>512</v>
      </c>
      <c r="H515" s="6">
        <f t="shared" si="156"/>
        <v>74</v>
      </c>
      <c r="I515" s="7">
        <f t="shared" si="157"/>
        <v>7</v>
      </c>
      <c r="J515" s="7">
        <f t="shared" si="158"/>
        <v>3</v>
      </c>
      <c r="K515" s="7">
        <f t="shared" si="159"/>
        <v>2013</v>
      </c>
      <c r="L515" s="8"/>
      <c r="M515" s="8"/>
      <c r="N515" s="2"/>
      <c r="AA515" s="2"/>
      <c r="AB515" s="2"/>
      <c r="AC515" s="2"/>
      <c r="AD515" s="2"/>
      <c r="AE515" s="2"/>
      <c r="AF515" s="2"/>
      <c r="AN515" s="5"/>
    </row>
    <row r="516" spans="2:40" outlineLevel="1" x14ac:dyDescent="0.25">
      <c r="B516" s="15">
        <v>41481</v>
      </c>
      <c r="C516" s="121">
        <v>1616.3154211923015</v>
      </c>
      <c r="D516" s="121">
        <v>1002.4341112856758</v>
      </c>
      <c r="E516" s="121">
        <v>193.86963460234776</v>
      </c>
      <c r="F516" s="122">
        <f t="shared" si="155"/>
        <v>2812.619167080325</v>
      </c>
      <c r="G516" s="6">
        <v>513</v>
      </c>
      <c r="H516" s="6">
        <f t="shared" si="156"/>
        <v>74</v>
      </c>
      <c r="I516" s="7">
        <f t="shared" si="157"/>
        <v>7</v>
      </c>
      <c r="J516" s="7">
        <f t="shared" si="158"/>
        <v>3</v>
      </c>
      <c r="K516" s="7">
        <f t="shared" si="159"/>
        <v>2013</v>
      </c>
      <c r="L516" s="8"/>
      <c r="M516" s="8"/>
      <c r="N516" s="2"/>
      <c r="AA516" s="2"/>
      <c r="AB516" s="2"/>
      <c r="AC516" s="2"/>
      <c r="AD516" s="2"/>
      <c r="AE516" s="2"/>
      <c r="AF516" s="2"/>
      <c r="AN516" s="5"/>
    </row>
    <row r="517" spans="2:40" outlineLevel="1" x14ac:dyDescent="0.25">
      <c r="B517" s="15">
        <v>41482</v>
      </c>
      <c r="C517" s="121">
        <v>1642.2301587122693</v>
      </c>
      <c r="D517" s="121">
        <v>956.79721714915502</v>
      </c>
      <c r="E517" s="121">
        <v>194.54727766775477</v>
      </c>
      <c r="F517" s="122">
        <f t="shared" ref="F517:F532" si="160">SUM(C517:E517)</f>
        <v>2793.5746535291792</v>
      </c>
      <c r="G517" s="6">
        <v>514</v>
      </c>
      <c r="H517" s="6">
        <f t="shared" ref="H517:H532" si="161">ROUNDUP(G517/7,0)</f>
        <v>74</v>
      </c>
      <c r="I517" s="7">
        <f t="shared" ref="I517:I532" si="162">MONTH(B517)</f>
        <v>7</v>
      </c>
      <c r="J517" s="7">
        <f t="shared" ref="J517:J532" si="163">ROUNDUP(I517/3,0)</f>
        <v>3</v>
      </c>
      <c r="K517" s="7">
        <f t="shared" ref="K517:K532" si="164">YEAR(B517)</f>
        <v>2013</v>
      </c>
      <c r="L517" s="8"/>
      <c r="M517" s="8"/>
      <c r="N517" s="2"/>
      <c r="AA517" s="2"/>
      <c r="AB517" s="2"/>
      <c r="AC517" s="2"/>
      <c r="AD517" s="2"/>
      <c r="AE517" s="2"/>
      <c r="AF517" s="2"/>
      <c r="AN517" s="5"/>
    </row>
    <row r="518" spans="2:40" outlineLevel="1" x14ac:dyDescent="0.25">
      <c r="B518" s="15">
        <v>41483</v>
      </c>
      <c r="C518" s="121">
        <v>1642.8054777347184</v>
      </c>
      <c r="D518" s="121">
        <v>893.51046457981408</v>
      </c>
      <c r="E518" s="121">
        <v>194.49756578903623</v>
      </c>
      <c r="F518" s="122">
        <f t="shared" si="160"/>
        <v>2730.8135081035689</v>
      </c>
      <c r="G518" s="6">
        <v>515</v>
      </c>
      <c r="H518" s="6">
        <f t="shared" si="161"/>
        <v>74</v>
      </c>
      <c r="I518" s="7">
        <f t="shared" si="162"/>
        <v>7</v>
      </c>
      <c r="J518" s="7">
        <f t="shared" si="163"/>
        <v>3</v>
      </c>
      <c r="K518" s="7">
        <f t="shared" si="164"/>
        <v>2013</v>
      </c>
      <c r="L518" s="8"/>
      <c r="M518" s="8"/>
      <c r="N518" s="2"/>
      <c r="AA518" s="2"/>
      <c r="AB518" s="2"/>
      <c r="AC518" s="2"/>
      <c r="AD518" s="2"/>
      <c r="AE518" s="2"/>
      <c r="AF518" s="2"/>
      <c r="AN518" s="5"/>
    </row>
    <row r="519" spans="2:40" outlineLevel="1" x14ac:dyDescent="0.25">
      <c r="B519" s="15">
        <v>41484</v>
      </c>
      <c r="C519" s="121">
        <v>1614.9527876834318</v>
      </c>
      <c r="D519" s="121">
        <v>1033.4821897567467</v>
      </c>
      <c r="E519" s="121">
        <v>194.06323852123762</v>
      </c>
      <c r="F519" s="122">
        <f t="shared" si="160"/>
        <v>2842.498215961416</v>
      </c>
      <c r="G519" s="6">
        <v>516</v>
      </c>
      <c r="H519" s="6">
        <f t="shared" si="161"/>
        <v>74</v>
      </c>
      <c r="I519" s="7">
        <f t="shared" si="162"/>
        <v>7</v>
      </c>
      <c r="J519" s="7">
        <f t="shared" si="163"/>
        <v>3</v>
      </c>
      <c r="K519" s="7">
        <f t="shared" si="164"/>
        <v>2013</v>
      </c>
      <c r="L519" s="8"/>
      <c r="M519" s="8"/>
      <c r="N519" s="2"/>
      <c r="AA519" s="2"/>
      <c r="AB519" s="2"/>
      <c r="AC519" s="2"/>
      <c r="AD519" s="2"/>
      <c r="AE519" s="2"/>
      <c r="AF519" s="2"/>
      <c r="AN519" s="5"/>
    </row>
    <row r="520" spans="2:40" outlineLevel="1" x14ac:dyDescent="0.25">
      <c r="B520" s="15">
        <v>41485</v>
      </c>
      <c r="C520" s="121">
        <v>1623.2754285575888</v>
      </c>
      <c r="D520" s="121">
        <v>989.63511499784659</v>
      </c>
      <c r="E520" s="121">
        <v>194.31675731854108</v>
      </c>
      <c r="F520" s="122">
        <f t="shared" si="160"/>
        <v>2807.2273008739767</v>
      </c>
      <c r="G520" s="6">
        <v>517</v>
      </c>
      <c r="H520" s="6">
        <f t="shared" si="161"/>
        <v>74</v>
      </c>
      <c r="I520" s="7">
        <f t="shared" si="162"/>
        <v>7</v>
      </c>
      <c r="J520" s="7">
        <f t="shared" si="163"/>
        <v>3</v>
      </c>
      <c r="K520" s="7">
        <f t="shared" si="164"/>
        <v>2013</v>
      </c>
      <c r="L520" s="8"/>
      <c r="M520" s="8"/>
      <c r="N520" s="2"/>
      <c r="AA520" s="2"/>
      <c r="AB520" s="2"/>
      <c r="AC520" s="2"/>
      <c r="AD520" s="2"/>
      <c r="AE520" s="2"/>
      <c r="AF520" s="2"/>
      <c r="AN520" s="5"/>
    </row>
    <row r="521" spans="2:40" outlineLevel="1" x14ac:dyDescent="0.25">
      <c r="B521" s="15">
        <v>41486</v>
      </c>
      <c r="C521" s="121">
        <v>1618.108799896429</v>
      </c>
      <c r="D521" s="121">
        <v>974.84086991228696</v>
      </c>
      <c r="E521" s="121">
        <v>194.11882401327509</v>
      </c>
      <c r="F521" s="122">
        <f t="shared" si="160"/>
        <v>2787.0684938219911</v>
      </c>
      <c r="G521" s="6">
        <v>518</v>
      </c>
      <c r="H521" s="6">
        <f t="shared" si="161"/>
        <v>74</v>
      </c>
      <c r="I521" s="7">
        <f t="shared" si="162"/>
        <v>7</v>
      </c>
      <c r="J521" s="7">
        <f t="shared" si="163"/>
        <v>3</v>
      </c>
      <c r="K521" s="7">
        <f t="shared" si="164"/>
        <v>2013</v>
      </c>
      <c r="L521" s="8"/>
      <c r="M521" s="8"/>
      <c r="N521" s="2"/>
      <c r="AA521" s="2"/>
      <c r="AB521" s="2"/>
      <c r="AC521" s="2"/>
      <c r="AD521" s="2"/>
      <c r="AE521" s="2"/>
      <c r="AF521" s="2"/>
      <c r="AN521" s="5"/>
    </row>
    <row r="522" spans="2:40" outlineLevel="1" x14ac:dyDescent="0.25">
      <c r="B522" s="15">
        <v>41487</v>
      </c>
      <c r="C522" s="121">
        <v>1608.9614750223259</v>
      </c>
      <c r="D522" s="121">
        <v>1050.0157105279495</v>
      </c>
      <c r="E522" s="121">
        <v>194.23572845127728</v>
      </c>
      <c r="F522" s="122">
        <f t="shared" si="160"/>
        <v>2853.2129140015527</v>
      </c>
      <c r="G522" s="6">
        <v>519</v>
      </c>
      <c r="H522" s="6">
        <f t="shared" si="161"/>
        <v>75</v>
      </c>
      <c r="I522" s="7">
        <f t="shared" si="162"/>
        <v>8</v>
      </c>
      <c r="J522" s="7">
        <f t="shared" si="163"/>
        <v>3</v>
      </c>
      <c r="K522" s="7">
        <f t="shared" si="164"/>
        <v>2013</v>
      </c>
      <c r="L522" s="8"/>
      <c r="M522" s="8"/>
      <c r="N522" s="2"/>
      <c r="AA522" s="2"/>
      <c r="AB522" s="2"/>
      <c r="AC522" s="2"/>
      <c r="AD522" s="2"/>
      <c r="AE522" s="2"/>
      <c r="AF522" s="2"/>
      <c r="AN522" s="5"/>
    </row>
    <row r="523" spans="2:40" outlineLevel="1" x14ac:dyDescent="0.25">
      <c r="B523" s="15">
        <v>41488</v>
      </c>
      <c r="C523" s="121">
        <v>1602.665437787894</v>
      </c>
      <c r="D523" s="121">
        <v>1026.2179819017751</v>
      </c>
      <c r="E523" s="121">
        <v>193.95139385586185</v>
      </c>
      <c r="F523" s="122">
        <f t="shared" si="160"/>
        <v>2822.8348135455308</v>
      </c>
      <c r="G523" s="6">
        <v>520</v>
      </c>
      <c r="H523" s="6">
        <f t="shared" si="161"/>
        <v>75</v>
      </c>
      <c r="I523" s="7">
        <f t="shared" si="162"/>
        <v>8</v>
      </c>
      <c r="J523" s="7">
        <f t="shared" si="163"/>
        <v>3</v>
      </c>
      <c r="K523" s="7">
        <f t="shared" si="164"/>
        <v>2013</v>
      </c>
      <c r="L523" s="8"/>
      <c r="M523" s="8"/>
      <c r="N523" s="2"/>
      <c r="AA523" s="2"/>
      <c r="AB523" s="2"/>
      <c r="AC523" s="2"/>
      <c r="AD523" s="2"/>
      <c r="AE523" s="2"/>
      <c r="AF523" s="2"/>
      <c r="AN523" s="5"/>
    </row>
    <row r="524" spans="2:40" outlineLevel="1" x14ac:dyDescent="0.25">
      <c r="B524" s="15">
        <v>41489</v>
      </c>
      <c r="C524" s="121">
        <v>1574.6466985026846</v>
      </c>
      <c r="D524" s="121">
        <v>1099.670844840075</v>
      </c>
      <c r="E524" s="121">
        <v>194.2491387425502</v>
      </c>
      <c r="F524" s="122">
        <f t="shared" si="160"/>
        <v>2868.5666820853098</v>
      </c>
      <c r="G524" s="6">
        <v>521</v>
      </c>
      <c r="H524" s="6">
        <f t="shared" si="161"/>
        <v>75</v>
      </c>
      <c r="I524" s="7">
        <f t="shared" si="162"/>
        <v>8</v>
      </c>
      <c r="J524" s="7">
        <f t="shared" si="163"/>
        <v>3</v>
      </c>
      <c r="K524" s="7">
        <f t="shared" si="164"/>
        <v>2013</v>
      </c>
      <c r="L524" s="8"/>
      <c r="M524" s="8"/>
      <c r="N524" s="2"/>
      <c r="AA524" s="2"/>
      <c r="AB524" s="2"/>
      <c r="AC524" s="2"/>
      <c r="AD524" s="2"/>
      <c r="AE524" s="2"/>
      <c r="AF524" s="2"/>
      <c r="AN524" s="5"/>
    </row>
    <row r="525" spans="2:40" outlineLevel="1" x14ac:dyDescent="0.25">
      <c r="B525" s="15">
        <v>41490</v>
      </c>
      <c r="C525" s="121">
        <v>1581.2250658864718</v>
      </c>
      <c r="D525" s="121">
        <v>922.51430989865707</v>
      </c>
      <c r="E525" s="121">
        <v>194.35146111409469</v>
      </c>
      <c r="F525" s="122">
        <f t="shared" si="160"/>
        <v>2698.0908368992232</v>
      </c>
      <c r="G525" s="6">
        <v>522</v>
      </c>
      <c r="H525" s="6">
        <f t="shared" si="161"/>
        <v>75</v>
      </c>
      <c r="I525" s="7">
        <f t="shared" si="162"/>
        <v>8</v>
      </c>
      <c r="J525" s="7">
        <f t="shared" si="163"/>
        <v>3</v>
      </c>
      <c r="K525" s="7">
        <f t="shared" si="164"/>
        <v>2013</v>
      </c>
      <c r="L525" s="8"/>
      <c r="M525" s="8"/>
      <c r="N525" s="2"/>
      <c r="AA525" s="2"/>
      <c r="AB525" s="2"/>
      <c r="AC525" s="2"/>
      <c r="AD525" s="2"/>
      <c r="AE525" s="2"/>
      <c r="AF525" s="2"/>
      <c r="AN525" s="5"/>
    </row>
    <row r="526" spans="2:40" outlineLevel="1" x14ac:dyDescent="0.25">
      <c r="B526" s="15">
        <v>41491</v>
      </c>
      <c r="C526" s="121">
        <v>1602.1269621259128</v>
      </c>
      <c r="D526" s="121">
        <v>1103.2547604111101</v>
      </c>
      <c r="E526" s="121">
        <v>194.29994839625104</v>
      </c>
      <c r="F526" s="122">
        <f t="shared" si="160"/>
        <v>2899.6816709332743</v>
      </c>
      <c r="G526" s="6">
        <v>523</v>
      </c>
      <c r="H526" s="6">
        <f t="shared" si="161"/>
        <v>75</v>
      </c>
      <c r="I526" s="7">
        <f t="shared" si="162"/>
        <v>8</v>
      </c>
      <c r="J526" s="7">
        <f t="shared" si="163"/>
        <v>3</v>
      </c>
      <c r="K526" s="7">
        <f t="shared" si="164"/>
        <v>2013</v>
      </c>
      <c r="L526" s="8"/>
      <c r="M526" s="8"/>
      <c r="N526" s="2"/>
      <c r="AA526" s="2"/>
      <c r="AB526" s="2"/>
      <c r="AC526" s="2"/>
      <c r="AD526" s="2"/>
      <c r="AE526" s="2"/>
      <c r="AF526" s="2"/>
      <c r="AN526" s="5"/>
    </row>
    <row r="527" spans="2:40" outlineLevel="1" x14ac:dyDescent="0.25">
      <c r="B527" s="15">
        <v>41492</v>
      </c>
      <c r="C527" s="121">
        <v>1614.4164230531483</v>
      </c>
      <c r="D527" s="121">
        <v>1009.3766779790901</v>
      </c>
      <c r="E527" s="121">
        <v>194.47178658578133</v>
      </c>
      <c r="F527" s="122">
        <f t="shared" si="160"/>
        <v>2818.2648876180197</v>
      </c>
      <c r="G527" s="6">
        <v>524</v>
      </c>
      <c r="H527" s="6">
        <f t="shared" si="161"/>
        <v>75</v>
      </c>
      <c r="I527" s="7">
        <f t="shared" si="162"/>
        <v>8</v>
      </c>
      <c r="J527" s="7">
        <f t="shared" si="163"/>
        <v>3</v>
      </c>
      <c r="K527" s="7">
        <f t="shared" si="164"/>
        <v>2013</v>
      </c>
      <c r="L527" s="8"/>
      <c r="M527" s="8"/>
      <c r="N527" s="2"/>
      <c r="AA527" s="2"/>
      <c r="AB527" s="2"/>
      <c r="AC527" s="2"/>
      <c r="AD527" s="2"/>
      <c r="AE527" s="2"/>
      <c r="AF527" s="2"/>
      <c r="AN527" s="5"/>
    </row>
    <row r="528" spans="2:40" outlineLevel="1" x14ac:dyDescent="0.25">
      <c r="B528" s="15">
        <v>41493</v>
      </c>
      <c r="C528" s="121">
        <v>1598.6992590082091</v>
      </c>
      <c r="D528" s="121">
        <v>1036.0598932247858</v>
      </c>
      <c r="E528" s="121">
        <v>194.13771798188611</v>
      </c>
      <c r="F528" s="122">
        <f t="shared" si="160"/>
        <v>2828.8968702148809</v>
      </c>
      <c r="G528" s="6">
        <v>525</v>
      </c>
      <c r="H528" s="6">
        <f t="shared" si="161"/>
        <v>75</v>
      </c>
      <c r="I528" s="7">
        <f t="shared" si="162"/>
        <v>8</v>
      </c>
      <c r="J528" s="7">
        <f t="shared" si="163"/>
        <v>3</v>
      </c>
      <c r="K528" s="7">
        <f t="shared" si="164"/>
        <v>2013</v>
      </c>
      <c r="L528" s="8"/>
      <c r="M528" s="8"/>
      <c r="N528" s="2"/>
      <c r="AA528" s="2"/>
      <c r="AB528" s="2"/>
      <c r="AC528" s="2"/>
      <c r="AD528" s="2"/>
      <c r="AE528" s="2"/>
      <c r="AF528" s="2"/>
      <c r="AN528" s="5"/>
    </row>
    <row r="529" spans="2:40" outlineLevel="1" x14ac:dyDescent="0.25">
      <c r="B529" s="15">
        <v>41494</v>
      </c>
      <c r="C529" s="121">
        <v>1588.2291011240491</v>
      </c>
      <c r="D529" s="121">
        <v>1147.140696802991</v>
      </c>
      <c r="E529" s="121">
        <v>193.96143749612824</v>
      </c>
      <c r="F529" s="122">
        <f t="shared" si="160"/>
        <v>2929.3312354231684</v>
      </c>
      <c r="G529" s="6">
        <v>526</v>
      </c>
      <c r="H529" s="6">
        <f t="shared" si="161"/>
        <v>76</v>
      </c>
      <c r="I529" s="7">
        <f t="shared" si="162"/>
        <v>8</v>
      </c>
      <c r="J529" s="7">
        <f t="shared" si="163"/>
        <v>3</v>
      </c>
      <c r="K529" s="7">
        <f t="shared" si="164"/>
        <v>2013</v>
      </c>
      <c r="L529" s="8"/>
      <c r="M529" s="8"/>
      <c r="N529" s="2"/>
      <c r="AA529" s="2"/>
      <c r="AB529" s="2"/>
      <c r="AC529" s="2"/>
      <c r="AD529" s="2"/>
      <c r="AE529" s="2"/>
      <c r="AF529" s="2"/>
      <c r="AN529" s="5"/>
    </row>
    <row r="530" spans="2:40" outlineLevel="1" x14ac:dyDescent="0.25">
      <c r="B530" s="15">
        <v>41495</v>
      </c>
      <c r="C530" s="121">
        <v>1608.3313597628185</v>
      </c>
      <c r="D530" s="121">
        <v>1065.6372146274921</v>
      </c>
      <c r="E530" s="121">
        <v>193.94172593310608</v>
      </c>
      <c r="F530" s="122">
        <f t="shared" si="160"/>
        <v>2867.9103003234168</v>
      </c>
      <c r="G530" s="6">
        <v>527</v>
      </c>
      <c r="H530" s="6">
        <f t="shared" si="161"/>
        <v>76</v>
      </c>
      <c r="I530" s="7">
        <f t="shared" si="162"/>
        <v>8</v>
      </c>
      <c r="J530" s="7">
        <f t="shared" si="163"/>
        <v>3</v>
      </c>
      <c r="K530" s="7">
        <f t="shared" si="164"/>
        <v>2013</v>
      </c>
      <c r="L530" s="8"/>
      <c r="M530" s="8"/>
      <c r="N530" s="2"/>
      <c r="AA530" s="2"/>
      <c r="AB530" s="2"/>
      <c r="AC530" s="2"/>
      <c r="AD530" s="2"/>
      <c r="AE530" s="2"/>
      <c r="AF530" s="2"/>
      <c r="AN530" s="5"/>
    </row>
    <row r="531" spans="2:40" outlineLevel="1" x14ac:dyDescent="0.25">
      <c r="B531" s="15">
        <v>41496</v>
      </c>
      <c r="C531" s="121">
        <v>1616.0075919074711</v>
      </c>
      <c r="D531" s="121">
        <v>1069.5792935099021</v>
      </c>
      <c r="E531" s="121">
        <v>193.86532321104477</v>
      </c>
      <c r="F531" s="122">
        <f t="shared" si="160"/>
        <v>2879.4522086284178</v>
      </c>
      <c r="G531" s="6">
        <v>528</v>
      </c>
      <c r="H531" s="6">
        <f t="shared" si="161"/>
        <v>76</v>
      </c>
      <c r="I531" s="7">
        <f t="shared" si="162"/>
        <v>8</v>
      </c>
      <c r="J531" s="7">
        <f t="shared" si="163"/>
        <v>3</v>
      </c>
      <c r="K531" s="7">
        <f t="shared" si="164"/>
        <v>2013</v>
      </c>
      <c r="L531" s="8"/>
      <c r="M531" s="8"/>
      <c r="N531" s="2"/>
      <c r="AA531" s="2"/>
      <c r="AB531" s="2"/>
      <c r="AC531" s="2"/>
      <c r="AD531" s="2"/>
      <c r="AE531" s="2"/>
      <c r="AF531" s="2"/>
      <c r="AN531" s="5"/>
    </row>
    <row r="532" spans="2:40" outlineLevel="1" x14ac:dyDescent="0.25">
      <c r="B532" s="15">
        <v>41497</v>
      </c>
      <c r="C532" s="121">
        <v>1621.3456764758525</v>
      </c>
      <c r="D532" s="121">
        <v>1093.5956983984079</v>
      </c>
      <c r="E532" s="121">
        <v>193.77315372172649</v>
      </c>
      <c r="F532" s="122">
        <f t="shared" si="160"/>
        <v>2908.7145285959868</v>
      </c>
      <c r="G532" s="6">
        <v>529</v>
      </c>
      <c r="H532" s="6">
        <f t="shared" si="161"/>
        <v>76</v>
      </c>
      <c r="I532" s="7">
        <f t="shared" si="162"/>
        <v>8</v>
      </c>
      <c r="J532" s="7">
        <f t="shared" si="163"/>
        <v>3</v>
      </c>
      <c r="K532" s="7">
        <f t="shared" si="164"/>
        <v>2013</v>
      </c>
      <c r="L532" s="8"/>
      <c r="M532" s="8"/>
      <c r="N532" s="2"/>
      <c r="AA532" s="2"/>
      <c r="AB532" s="2"/>
      <c r="AC532" s="2"/>
      <c r="AD532" s="2"/>
      <c r="AE532" s="2"/>
      <c r="AF532" s="2"/>
      <c r="AN532" s="5"/>
    </row>
    <row r="533" spans="2:40" outlineLevel="1" x14ac:dyDescent="0.25">
      <c r="B533" s="15">
        <v>41498</v>
      </c>
      <c r="C533" s="121">
        <v>1620.1342417874491</v>
      </c>
      <c r="D533" s="121">
        <v>943.21402060221362</v>
      </c>
      <c r="E533" s="121">
        <v>194.17637846478925</v>
      </c>
      <c r="F533" s="122">
        <f t="shared" ref="F533:F548" si="165">SUM(C533:E533)</f>
        <v>2757.5246408544517</v>
      </c>
      <c r="G533" s="6">
        <v>530</v>
      </c>
      <c r="H533" s="6">
        <f t="shared" ref="H533:H548" si="166">ROUNDUP(G533/7,0)</f>
        <v>76</v>
      </c>
      <c r="I533" s="7">
        <f t="shared" ref="I533:I548" si="167">MONTH(B533)</f>
        <v>8</v>
      </c>
      <c r="J533" s="7">
        <f t="shared" ref="J533:J548" si="168">ROUNDUP(I533/3,0)</f>
        <v>3</v>
      </c>
      <c r="K533" s="7">
        <f t="shared" ref="K533:K548" si="169">YEAR(B533)</f>
        <v>2013</v>
      </c>
      <c r="L533" s="8"/>
      <c r="M533" s="8"/>
      <c r="N533" s="2"/>
      <c r="AA533" s="2"/>
      <c r="AB533" s="2"/>
      <c r="AC533" s="2"/>
      <c r="AD533" s="2"/>
      <c r="AE533" s="2"/>
      <c r="AF533" s="2"/>
      <c r="AN533" s="5"/>
    </row>
    <row r="534" spans="2:40" outlineLevel="1" x14ac:dyDescent="0.25">
      <c r="B534" s="15">
        <v>41499</v>
      </c>
      <c r="C534" s="121">
        <v>1604.5348257229166</v>
      </c>
      <c r="D534" s="121">
        <v>1168.4462484050546</v>
      </c>
      <c r="E534" s="121">
        <v>193.67764781198466</v>
      </c>
      <c r="F534" s="122">
        <f t="shared" si="165"/>
        <v>2966.6587219399557</v>
      </c>
      <c r="G534" s="6">
        <v>531</v>
      </c>
      <c r="H534" s="6">
        <f t="shared" si="166"/>
        <v>76</v>
      </c>
      <c r="I534" s="7">
        <f t="shared" si="167"/>
        <v>8</v>
      </c>
      <c r="J534" s="7">
        <f t="shared" si="168"/>
        <v>3</v>
      </c>
      <c r="K534" s="7">
        <f t="shared" si="169"/>
        <v>2013</v>
      </c>
      <c r="L534" s="8"/>
      <c r="M534" s="8"/>
      <c r="N534" s="2"/>
      <c r="AA534" s="2"/>
      <c r="AB534" s="2"/>
      <c r="AC534" s="2"/>
      <c r="AD534" s="2"/>
      <c r="AE534" s="2"/>
      <c r="AF534" s="2"/>
      <c r="AN534" s="5"/>
    </row>
    <row r="535" spans="2:40" outlineLevel="1" x14ac:dyDescent="0.25">
      <c r="B535" s="15">
        <v>41500</v>
      </c>
      <c r="C535" s="121">
        <v>1593.1731423443357</v>
      </c>
      <c r="D535" s="121">
        <v>988.21635768343481</v>
      </c>
      <c r="E535" s="121">
        <v>193.96195053630055</v>
      </c>
      <c r="F535" s="122">
        <f t="shared" si="165"/>
        <v>2775.3514505640715</v>
      </c>
      <c r="G535" s="6">
        <v>532</v>
      </c>
      <c r="H535" s="6">
        <f t="shared" si="166"/>
        <v>76</v>
      </c>
      <c r="I535" s="7">
        <f t="shared" si="167"/>
        <v>8</v>
      </c>
      <c r="J535" s="7">
        <f t="shared" si="168"/>
        <v>3</v>
      </c>
      <c r="K535" s="7">
        <f t="shared" si="169"/>
        <v>2013</v>
      </c>
      <c r="L535" s="8"/>
      <c r="M535" s="8"/>
      <c r="N535" s="2"/>
      <c r="AA535" s="2"/>
      <c r="AB535" s="2"/>
      <c r="AC535" s="2"/>
      <c r="AD535" s="2"/>
      <c r="AE535" s="2"/>
      <c r="AF535" s="2"/>
      <c r="AN535" s="5"/>
    </row>
    <row r="536" spans="2:40" outlineLevel="1" x14ac:dyDescent="0.25">
      <c r="B536" s="15">
        <v>41501</v>
      </c>
      <c r="C536" s="121">
        <v>1602.3192548822337</v>
      </c>
      <c r="D536" s="121">
        <v>1110.1955556310472</v>
      </c>
      <c r="E536" s="121">
        <v>193.63614557504263</v>
      </c>
      <c r="F536" s="122">
        <f t="shared" si="165"/>
        <v>2906.1509560883237</v>
      </c>
      <c r="G536" s="6">
        <v>533</v>
      </c>
      <c r="H536" s="6">
        <f t="shared" si="166"/>
        <v>77</v>
      </c>
      <c r="I536" s="7">
        <f t="shared" si="167"/>
        <v>8</v>
      </c>
      <c r="J536" s="7">
        <f t="shared" si="168"/>
        <v>3</v>
      </c>
      <c r="K536" s="7">
        <f t="shared" si="169"/>
        <v>2013</v>
      </c>
      <c r="L536" s="8"/>
      <c r="M536" s="8"/>
      <c r="N536" s="2"/>
      <c r="AA536" s="2"/>
      <c r="AB536" s="2"/>
      <c r="AC536" s="2"/>
      <c r="AD536" s="2"/>
      <c r="AE536" s="2"/>
      <c r="AF536" s="2"/>
      <c r="AN536" s="5"/>
    </row>
    <row r="537" spans="2:40" outlineLevel="1" x14ac:dyDescent="0.25">
      <c r="B537" s="15">
        <v>41502</v>
      </c>
      <c r="C537" s="121">
        <v>1599.4523904475543</v>
      </c>
      <c r="D537" s="121">
        <v>960.01586566575031</v>
      </c>
      <c r="E537" s="121">
        <v>193.7195988963652</v>
      </c>
      <c r="F537" s="122">
        <f t="shared" si="165"/>
        <v>2753.1878550096699</v>
      </c>
      <c r="G537" s="6">
        <v>534</v>
      </c>
      <c r="H537" s="6">
        <f t="shared" si="166"/>
        <v>77</v>
      </c>
      <c r="I537" s="7">
        <f t="shared" si="167"/>
        <v>8</v>
      </c>
      <c r="J537" s="7">
        <f t="shared" si="168"/>
        <v>3</v>
      </c>
      <c r="K537" s="7">
        <f t="shared" si="169"/>
        <v>2013</v>
      </c>
      <c r="L537" s="8"/>
      <c r="M537" s="8"/>
      <c r="N537" s="2"/>
      <c r="AA537" s="2"/>
      <c r="AB537" s="2"/>
      <c r="AC537" s="2"/>
      <c r="AD537" s="2"/>
      <c r="AE537" s="2"/>
      <c r="AF537" s="2"/>
      <c r="AN537" s="5"/>
    </row>
    <row r="538" spans="2:40" outlineLevel="1" x14ac:dyDescent="0.25">
      <c r="B538" s="15">
        <v>41503</v>
      </c>
      <c r="C538" s="121">
        <v>1582.2706165368836</v>
      </c>
      <c r="D538" s="121">
        <v>1020.5117484277318</v>
      </c>
      <c r="E538" s="121">
        <v>193.70144767947372</v>
      </c>
      <c r="F538" s="122">
        <f t="shared" si="165"/>
        <v>2796.4838126440891</v>
      </c>
      <c r="G538" s="6">
        <v>535</v>
      </c>
      <c r="H538" s="6">
        <f t="shared" si="166"/>
        <v>77</v>
      </c>
      <c r="I538" s="7">
        <f t="shared" si="167"/>
        <v>8</v>
      </c>
      <c r="J538" s="7">
        <f t="shared" si="168"/>
        <v>3</v>
      </c>
      <c r="K538" s="7">
        <f t="shared" si="169"/>
        <v>2013</v>
      </c>
      <c r="L538" s="8"/>
      <c r="M538" s="8"/>
      <c r="N538" s="2"/>
      <c r="AA538" s="2"/>
      <c r="AB538" s="2"/>
      <c r="AC538" s="2"/>
      <c r="AD538" s="2"/>
      <c r="AE538" s="2"/>
      <c r="AF538" s="2"/>
      <c r="AN538" s="5"/>
    </row>
    <row r="539" spans="2:40" outlineLevel="1" x14ac:dyDescent="0.25">
      <c r="B539" s="15">
        <v>41504</v>
      </c>
      <c r="C539" s="121">
        <v>1586.9723717445588</v>
      </c>
      <c r="D539" s="121">
        <v>1043.749179508904</v>
      </c>
      <c r="E539" s="121">
        <v>193.38597160484437</v>
      </c>
      <c r="F539" s="122">
        <f t="shared" si="165"/>
        <v>2824.1075228583077</v>
      </c>
      <c r="G539" s="6">
        <v>536</v>
      </c>
      <c r="H539" s="6">
        <f t="shared" si="166"/>
        <v>77</v>
      </c>
      <c r="I539" s="7">
        <f t="shared" si="167"/>
        <v>8</v>
      </c>
      <c r="J539" s="7">
        <f t="shared" si="168"/>
        <v>3</v>
      </c>
      <c r="K539" s="7">
        <f t="shared" si="169"/>
        <v>2013</v>
      </c>
      <c r="L539" s="8"/>
      <c r="M539" s="8"/>
      <c r="N539" s="2"/>
      <c r="AA539" s="2"/>
      <c r="AB539" s="2"/>
      <c r="AC539" s="2"/>
      <c r="AD539" s="2"/>
      <c r="AE539" s="2"/>
      <c r="AF539" s="2"/>
      <c r="AN539" s="5"/>
    </row>
    <row r="540" spans="2:40" outlineLevel="1" x14ac:dyDescent="0.25">
      <c r="B540" s="15">
        <v>41505</v>
      </c>
      <c r="C540" s="121">
        <v>1592.4370942178025</v>
      </c>
      <c r="D540" s="121">
        <v>997.47538347995533</v>
      </c>
      <c r="E540" s="121">
        <v>193.1843009730344</v>
      </c>
      <c r="F540" s="122">
        <f t="shared" si="165"/>
        <v>2783.0967786707924</v>
      </c>
      <c r="G540" s="6">
        <v>537</v>
      </c>
      <c r="H540" s="6">
        <f t="shared" si="166"/>
        <v>77</v>
      </c>
      <c r="I540" s="7">
        <f t="shared" si="167"/>
        <v>8</v>
      </c>
      <c r="J540" s="7">
        <f t="shared" si="168"/>
        <v>3</v>
      </c>
      <c r="K540" s="7">
        <f t="shared" si="169"/>
        <v>2013</v>
      </c>
      <c r="L540" s="8"/>
      <c r="M540" s="8"/>
      <c r="N540" s="2"/>
      <c r="AA540" s="2"/>
      <c r="AB540" s="2"/>
      <c r="AC540" s="2"/>
      <c r="AD540" s="2"/>
      <c r="AE540" s="2"/>
      <c r="AF540" s="2"/>
      <c r="AN540" s="5"/>
    </row>
    <row r="541" spans="2:40" outlineLevel="1" x14ac:dyDescent="0.25">
      <c r="B541" s="15">
        <v>41506</v>
      </c>
      <c r="C541" s="121">
        <v>1604.6664210018457</v>
      </c>
      <c r="D541" s="121">
        <v>1037.0734977139587</v>
      </c>
      <c r="E541" s="121">
        <v>193.74841060583654</v>
      </c>
      <c r="F541" s="122">
        <f t="shared" si="165"/>
        <v>2835.4883293216408</v>
      </c>
      <c r="G541" s="6">
        <v>538</v>
      </c>
      <c r="H541" s="6">
        <f t="shared" si="166"/>
        <v>77</v>
      </c>
      <c r="I541" s="7">
        <f t="shared" si="167"/>
        <v>8</v>
      </c>
      <c r="J541" s="7">
        <f t="shared" si="168"/>
        <v>3</v>
      </c>
      <c r="K541" s="7">
        <f t="shared" si="169"/>
        <v>2013</v>
      </c>
      <c r="L541" s="8"/>
      <c r="M541" s="8"/>
      <c r="N541" s="2"/>
      <c r="AA541" s="2"/>
      <c r="AB541" s="2"/>
      <c r="AC541" s="2"/>
      <c r="AD541" s="2"/>
      <c r="AE541" s="2"/>
      <c r="AF541" s="2"/>
      <c r="AN541" s="5"/>
    </row>
    <row r="542" spans="2:40" outlineLevel="1" x14ac:dyDescent="0.25">
      <c r="B542" s="15">
        <v>41507</v>
      </c>
      <c r="C542" s="121">
        <v>1602.9246909911624</v>
      </c>
      <c r="D542" s="121">
        <v>1072.6754843869121</v>
      </c>
      <c r="E542" s="121">
        <v>193.46696114182242</v>
      </c>
      <c r="F542" s="122">
        <f t="shared" si="165"/>
        <v>2869.0671365198973</v>
      </c>
      <c r="G542" s="6">
        <v>539</v>
      </c>
      <c r="H542" s="6">
        <f t="shared" si="166"/>
        <v>77</v>
      </c>
      <c r="I542" s="7">
        <f t="shared" si="167"/>
        <v>8</v>
      </c>
      <c r="J542" s="7">
        <f t="shared" si="168"/>
        <v>3</v>
      </c>
      <c r="K542" s="7">
        <f t="shared" si="169"/>
        <v>2013</v>
      </c>
      <c r="L542" s="8"/>
      <c r="M542" s="8"/>
      <c r="N542" s="2"/>
      <c r="AA542" s="2"/>
      <c r="AB542" s="2"/>
      <c r="AC542" s="2"/>
      <c r="AD542" s="2"/>
      <c r="AE542" s="2"/>
      <c r="AF542" s="2"/>
      <c r="AN542" s="5"/>
    </row>
    <row r="543" spans="2:40" outlineLevel="1" x14ac:dyDescent="0.25">
      <c r="B543" s="15">
        <v>41508</v>
      </c>
      <c r="C543" s="121">
        <v>1602.9559947460289</v>
      </c>
      <c r="D543" s="121">
        <v>977.56563936217981</v>
      </c>
      <c r="E543" s="121">
        <v>193.95324286006451</v>
      </c>
      <c r="F543" s="122">
        <f t="shared" si="165"/>
        <v>2774.4748769682733</v>
      </c>
      <c r="G543" s="6">
        <v>540</v>
      </c>
      <c r="H543" s="6">
        <f t="shared" si="166"/>
        <v>78</v>
      </c>
      <c r="I543" s="7">
        <f t="shared" si="167"/>
        <v>8</v>
      </c>
      <c r="J543" s="7">
        <f t="shared" si="168"/>
        <v>3</v>
      </c>
      <c r="K543" s="7">
        <f t="shared" si="169"/>
        <v>2013</v>
      </c>
      <c r="L543" s="8"/>
      <c r="M543" s="8"/>
      <c r="N543" s="2"/>
      <c r="AA543" s="2"/>
      <c r="AB543" s="2"/>
      <c r="AC543" s="2"/>
      <c r="AD543" s="2"/>
      <c r="AE543" s="2"/>
      <c r="AF543" s="2"/>
      <c r="AN543" s="5"/>
    </row>
    <row r="544" spans="2:40" outlineLevel="1" x14ac:dyDescent="0.25">
      <c r="B544" s="15">
        <v>41509</v>
      </c>
      <c r="C544" s="121">
        <v>1577.8779044115722</v>
      </c>
      <c r="D544" s="121">
        <v>1068.6436201929091</v>
      </c>
      <c r="E544" s="121">
        <v>193.53106262869142</v>
      </c>
      <c r="F544" s="122">
        <f t="shared" si="165"/>
        <v>2840.0525872331727</v>
      </c>
      <c r="G544" s="6">
        <v>541</v>
      </c>
      <c r="H544" s="6">
        <f t="shared" si="166"/>
        <v>78</v>
      </c>
      <c r="I544" s="7">
        <f t="shared" si="167"/>
        <v>8</v>
      </c>
      <c r="J544" s="7">
        <f t="shared" si="168"/>
        <v>3</v>
      </c>
      <c r="K544" s="7">
        <f t="shared" si="169"/>
        <v>2013</v>
      </c>
      <c r="L544" s="8"/>
      <c r="M544" s="8"/>
      <c r="N544" s="2"/>
      <c r="AA544" s="2"/>
      <c r="AB544" s="2"/>
      <c r="AC544" s="2"/>
      <c r="AD544" s="2"/>
      <c r="AE544" s="2"/>
      <c r="AF544" s="2"/>
      <c r="AN544" s="5"/>
    </row>
    <row r="545" spans="2:40" outlineLevel="1" x14ac:dyDescent="0.25">
      <c r="B545" s="15">
        <v>41510</v>
      </c>
      <c r="C545" s="121">
        <v>1569.5459525426159</v>
      </c>
      <c r="D545" s="121">
        <v>1006.2520454785524</v>
      </c>
      <c r="E545" s="121">
        <v>193.47391794936865</v>
      </c>
      <c r="F545" s="122">
        <f t="shared" si="165"/>
        <v>2769.2719159705371</v>
      </c>
      <c r="G545" s="6">
        <v>542</v>
      </c>
      <c r="H545" s="6">
        <f t="shared" si="166"/>
        <v>78</v>
      </c>
      <c r="I545" s="7">
        <f t="shared" si="167"/>
        <v>8</v>
      </c>
      <c r="J545" s="7">
        <f t="shared" si="168"/>
        <v>3</v>
      </c>
      <c r="K545" s="7">
        <f t="shared" si="169"/>
        <v>2013</v>
      </c>
      <c r="L545" s="8"/>
      <c r="M545" s="8"/>
      <c r="N545" s="2"/>
      <c r="AA545" s="2"/>
      <c r="AB545" s="2"/>
      <c r="AC545" s="2"/>
      <c r="AD545" s="2"/>
      <c r="AE545" s="2"/>
      <c r="AF545" s="2"/>
      <c r="AN545" s="5"/>
    </row>
    <row r="546" spans="2:40" outlineLevel="1" x14ac:dyDescent="0.25">
      <c r="B546" s="15">
        <v>41511</v>
      </c>
      <c r="C546" s="121">
        <v>1564.5373240845615</v>
      </c>
      <c r="D546" s="121">
        <v>991.86482938048061</v>
      </c>
      <c r="E546" s="121">
        <v>193.68784613624334</v>
      </c>
      <c r="F546" s="122">
        <f t="shared" si="165"/>
        <v>2750.0899996012854</v>
      </c>
      <c r="G546" s="6">
        <v>543</v>
      </c>
      <c r="H546" s="6">
        <f t="shared" si="166"/>
        <v>78</v>
      </c>
      <c r="I546" s="7">
        <f t="shared" si="167"/>
        <v>8</v>
      </c>
      <c r="J546" s="7">
        <f t="shared" si="168"/>
        <v>3</v>
      </c>
      <c r="K546" s="7">
        <f t="shared" si="169"/>
        <v>2013</v>
      </c>
      <c r="L546" s="8"/>
      <c r="M546" s="8"/>
      <c r="N546" s="2"/>
      <c r="AA546" s="2"/>
      <c r="AB546" s="2"/>
      <c r="AC546" s="2"/>
      <c r="AD546" s="2"/>
      <c r="AE546" s="2"/>
      <c r="AF546" s="2"/>
      <c r="AN546" s="5"/>
    </row>
    <row r="547" spans="2:40" outlineLevel="1" x14ac:dyDescent="0.25">
      <c r="B547" s="15">
        <v>41512</v>
      </c>
      <c r="C547" s="121">
        <v>1569.8647227540625</v>
      </c>
      <c r="D547" s="121">
        <v>980.49681614592191</v>
      </c>
      <c r="E547" s="121">
        <v>193.9081231085587</v>
      </c>
      <c r="F547" s="122">
        <f t="shared" si="165"/>
        <v>2744.269662008543</v>
      </c>
      <c r="G547" s="6">
        <v>544</v>
      </c>
      <c r="H547" s="6">
        <f t="shared" si="166"/>
        <v>78</v>
      </c>
      <c r="I547" s="7">
        <f t="shared" si="167"/>
        <v>8</v>
      </c>
      <c r="J547" s="7">
        <f t="shared" si="168"/>
        <v>3</v>
      </c>
      <c r="K547" s="7">
        <f t="shared" si="169"/>
        <v>2013</v>
      </c>
      <c r="L547" s="8"/>
      <c r="M547" s="8"/>
      <c r="N547" s="2"/>
      <c r="AA547" s="2"/>
      <c r="AB547" s="2"/>
      <c r="AC547" s="2"/>
      <c r="AD547" s="2"/>
      <c r="AE547" s="2"/>
      <c r="AF547" s="2"/>
      <c r="AN547" s="5"/>
    </row>
    <row r="548" spans="2:40" outlineLevel="1" x14ac:dyDescent="0.25">
      <c r="B548" s="15">
        <v>41513</v>
      </c>
      <c r="C548" s="121">
        <v>1552.1239199733131</v>
      </c>
      <c r="D548" s="121">
        <v>864.92243127721792</v>
      </c>
      <c r="E548" s="121">
        <v>194.01032056524187</v>
      </c>
      <c r="F548" s="122">
        <f t="shared" si="165"/>
        <v>2611.0566718157729</v>
      </c>
      <c r="G548" s="6">
        <v>545</v>
      </c>
      <c r="H548" s="6">
        <f t="shared" si="166"/>
        <v>78</v>
      </c>
      <c r="I548" s="7">
        <f t="shared" si="167"/>
        <v>8</v>
      </c>
      <c r="J548" s="7">
        <f t="shared" si="168"/>
        <v>3</v>
      </c>
      <c r="K548" s="7">
        <f t="shared" si="169"/>
        <v>2013</v>
      </c>
      <c r="L548" s="8"/>
      <c r="M548" s="8"/>
      <c r="N548" s="2"/>
      <c r="AA548" s="2"/>
      <c r="AB548" s="2"/>
      <c r="AC548" s="2"/>
      <c r="AD548" s="2"/>
      <c r="AE548" s="2"/>
      <c r="AF548" s="2"/>
      <c r="AN548" s="5"/>
    </row>
    <row r="549" spans="2:40" outlineLevel="1" x14ac:dyDescent="0.25">
      <c r="B549" s="15">
        <v>41514</v>
      </c>
      <c r="C549" s="121">
        <v>1568.5982465798868</v>
      </c>
      <c r="D549" s="121">
        <v>992.31605361580637</v>
      </c>
      <c r="E549" s="121">
        <v>193.84192543696219</v>
      </c>
      <c r="F549" s="122">
        <f t="shared" ref="F549:F564" si="170">SUM(C549:E549)</f>
        <v>2754.7562256326555</v>
      </c>
      <c r="G549" s="6">
        <v>546</v>
      </c>
      <c r="H549" s="6">
        <f t="shared" ref="H549:H564" si="171">ROUNDUP(G549/7,0)</f>
        <v>78</v>
      </c>
      <c r="I549" s="7">
        <f t="shared" ref="I549:I564" si="172">MONTH(B549)</f>
        <v>8</v>
      </c>
      <c r="J549" s="7">
        <f t="shared" ref="J549:J564" si="173">ROUNDUP(I549/3,0)</f>
        <v>3</v>
      </c>
      <c r="K549" s="7">
        <f t="shared" ref="K549:K564" si="174">YEAR(B549)</f>
        <v>2013</v>
      </c>
      <c r="L549" s="8"/>
      <c r="M549" s="8"/>
      <c r="N549" s="2"/>
      <c r="AA549" s="2"/>
      <c r="AB549" s="2"/>
      <c r="AC549" s="2"/>
      <c r="AD549" s="2"/>
      <c r="AE549" s="2"/>
      <c r="AF549" s="2"/>
      <c r="AN549" s="5"/>
    </row>
    <row r="550" spans="2:40" outlineLevel="1" x14ac:dyDescent="0.25">
      <c r="B550" s="15">
        <v>41515</v>
      </c>
      <c r="C550" s="121">
        <v>1575.1338822471484</v>
      </c>
      <c r="D550" s="121">
        <v>1148.3310516191073</v>
      </c>
      <c r="E550" s="121">
        <v>193.95618929795262</v>
      </c>
      <c r="F550" s="122">
        <f t="shared" si="170"/>
        <v>2917.4211231642084</v>
      </c>
      <c r="G550" s="6">
        <v>547</v>
      </c>
      <c r="H550" s="6">
        <f t="shared" si="171"/>
        <v>79</v>
      </c>
      <c r="I550" s="7">
        <f t="shared" si="172"/>
        <v>8</v>
      </c>
      <c r="J550" s="7">
        <f t="shared" si="173"/>
        <v>3</v>
      </c>
      <c r="K550" s="7">
        <f t="shared" si="174"/>
        <v>2013</v>
      </c>
      <c r="L550" s="8"/>
      <c r="M550" s="8"/>
      <c r="N550" s="2"/>
      <c r="AA550" s="2"/>
      <c r="AB550" s="2"/>
      <c r="AC550" s="2"/>
      <c r="AD550" s="2"/>
      <c r="AE550" s="2"/>
      <c r="AF550" s="2"/>
      <c r="AN550" s="5"/>
    </row>
    <row r="551" spans="2:40" outlineLevel="1" x14ac:dyDescent="0.25">
      <c r="B551" s="15">
        <v>41516</v>
      </c>
      <c r="C551" s="121">
        <v>1569.3996170218431</v>
      </c>
      <c r="D551" s="121">
        <v>974.86891098656838</v>
      </c>
      <c r="E551" s="121">
        <v>194.29070095648927</v>
      </c>
      <c r="F551" s="122">
        <f t="shared" si="170"/>
        <v>2738.5592289649007</v>
      </c>
      <c r="G551" s="6">
        <v>548</v>
      </c>
      <c r="H551" s="6">
        <f t="shared" si="171"/>
        <v>79</v>
      </c>
      <c r="I551" s="7">
        <f t="shared" si="172"/>
        <v>8</v>
      </c>
      <c r="J551" s="7">
        <f t="shared" si="173"/>
        <v>3</v>
      </c>
      <c r="K551" s="7">
        <f t="shared" si="174"/>
        <v>2013</v>
      </c>
      <c r="L551" s="8"/>
      <c r="M551" s="8"/>
      <c r="N551" s="2"/>
      <c r="AA551" s="2"/>
      <c r="AB551" s="2"/>
      <c r="AC551" s="2"/>
      <c r="AD551" s="2"/>
      <c r="AE551" s="2"/>
      <c r="AF551" s="2"/>
      <c r="AN551" s="5"/>
    </row>
    <row r="552" spans="2:40" outlineLevel="1" x14ac:dyDescent="0.25">
      <c r="B552" s="15">
        <v>41517</v>
      </c>
      <c r="C552" s="121">
        <v>1569.1402698597535</v>
      </c>
      <c r="D552" s="121">
        <v>920.89968919523085</v>
      </c>
      <c r="E552" s="121">
        <v>193.79404044600545</v>
      </c>
      <c r="F552" s="122">
        <f t="shared" si="170"/>
        <v>2683.8339995009896</v>
      </c>
      <c r="G552" s="6">
        <v>549</v>
      </c>
      <c r="H552" s="6">
        <f t="shared" si="171"/>
        <v>79</v>
      </c>
      <c r="I552" s="7">
        <f t="shared" si="172"/>
        <v>8</v>
      </c>
      <c r="J552" s="7">
        <f t="shared" si="173"/>
        <v>3</v>
      </c>
      <c r="K552" s="7">
        <f t="shared" si="174"/>
        <v>2013</v>
      </c>
      <c r="L552" s="8"/>
      <c r="M552" s="8"/>
      <c r="N552" s="2"/>
      <c r="AA552" s="2"/>
      <c r="AB552" s="2"/>
      <c r="AC552" s="2"/>
      <c r="AD552" s="2"/>
      <c r="AE552" s="2"/>
      <c r="AF552" s="2"/>
      <c r="AN552" s="5"/>
    </row>
    <row r="553" spans="2:40" outlineLevel="1" x14ac:dyDescent="0.25">
      <c r="B553" s="15">
        <v>41518</v>
      </c>
      <c r="C553" s="121">
        <v>1578.3708945639846</v>
      </c>
      <c r="D553" s="121">
        <v>925.6106168253084</v>
      </c>
      <c r="E553" s="121">
        <v>194.37941099805192</v>
      </c>
      <c r="F553" s="122">
        <f t="shared" si="170"/>
        <v>2698.3609223873445</v>
      </c>
      <c r="G553" s="6">
        <v>550</v>
      </c>
      <c r="H553" s="6">
        <f t="shared" si="171"/>
        <v>79</v>
      </c>
      <c r="I553" s="7">
        <f t="shared" si="172"/>
        <v>9</v>
      </c>
      <c r="J553" s="7">
        <f t="shared" si="173"/>
        <v>3</v>
      </c>
      <c r="K553" s="7">
        <f t="shared" si="174"/>
        <v>2013</v>
      </c>
      <c r="L553" s="8"/>
      <c r="M553" s="8"/>
      <c r="N553" s="2"/>
      <c r="AA553" s="2"/>
      <c r="AB553" s="2"/>
      <c r="AC553" s="2"/>
      <c r="AD553" s="2"/>
      <c r="AE553" s="2"/>
      <c r="AF553" s="2"/>
      <c r="AN553" s="5"/>
    </row>
    <row r="554" spans="2:40" outlineLevel="1" x14ac:dyDescent="0.25">
      <c r="B554" s="15">
        <v>41519</v>
      </c>
      <c r="C554" s="121">
        <v>1585.4537666007227</v>
      </c>
      <c r="D554" s="121">
        <v>898.83794477802644</v>
      </c>
      <c r="E554" s="121">
        <v>194.11409781746138</v>
      </c>
      <c r="F554" s="122">
        <f t="shared" si="170"/>
        <v>2678.4058091962102</v>
      </c>
      <c r="G554" s="6">
        <v>551</v>
      </c>
      <c r="H554" s="6">
        <f t="shared" si="171"/>
        <v>79</v>
      </c>
      <c r="I554" s="7">
        <f t="shared" si="172"/>
        <v>9</v>
      </c>
      <c r="J554" s="7">
        <f t="shared" si="173"/>
        <v>3</v>
      </c>
      <c r="K554" s="7">
        <f t="shared" si="174"/>
        <v>2013</v>
      </c>
      <c r="L554" s="8"/>
      <c r="M554" s="8"/>
      <c r="N554" s="2"/>
      <c r="AA554" s="2"/>
      <c r="AB554" s="2"/>
      <c r="AC554" s="2"/>
      <c r="AD554" s="2"/>
      <c r="AE554" s="2"/>
      <c r="AF554" s="2"/>
      <c r="AN554" s="5"/>
    </row>
    <row r="555" spans="2:40" outlineLevel="1" x14ac:dyDescent="0.25">
      <c r="B555" s="15">
        <v>41520</v>
      </c>
      <c r="C555" s="121">
        <v>1582.8462637631824</v>
      </c>
      <c r="D555" s="121">
        <v>846.96259984760013</v>
      </c>
      <c r="E555" s="121">
        <v>194.61844219224051</v>
      </c>
      <c r="F555" s="122">
        <f t="shared" si="170"/>
        <v>2624.4273058030226</v>
      </c>
      <c r="G555" s="6">
        <v>552</v>
      </c>
      <c r="H555" s="6">
        <f t="shared" si="171"/>
        <v>79</v>
      </c>
      <c r="I555" s="7">
        <f t="shared" si="172"/>
        <v>9</v>
      </c>
      <c r="J555" s="7">
        <f t="shared" si="173"/>
        <v>3</v>
      </c>
      <c r="K555" s="7">
        <f t="shared" si="174"/>
        <v>2013</v>
      </c>
      <c r="L555" s="8"/>
      <c r="M555" s="8"/>
      <c r="N555" s="2"/>
      <c r="AA555" s="2"/>
      <c r="AB555" s="2"/>
      <c r="AC555" s="2"/>
      <c r="AD555" s="2"/>
      <c r="AE555" s="2"/>
      <c r="AF555" s="2"/>
      <c r="AN555" s="5"/>
    </row>
    <row r="556" spans="2:40" outlineLevel="1" x14ac:dyDescent="0.25">
      <c r="B556" s="15">
        <v>41521</v>
      </c>
      <c r="C556" s="121">
        <v>1575.58605588612</v>
      </c>
      <c r="D556" s="121">
        <v>912.65165155789555</v>
      </c>
      <c r="E556" s="121">
        <v>194.56016031404965</v>
      </c>
      <c r="F556" s="122">
        <f t="shared" si="170"/>
        <v>2682.797867758065</v>
      </c>
      <c r="G556" s="6">
        <v>553</v>
      </c>
      <c r="H556" s="6">
        <f t="shared" si="171"/>
        <v>79</v>
      </c>
      <c r="I556" s="7">
        <f t="shared" si="172"/>
        <v>9</v>
      </c>
      <c r="J556" s="7">
        <f t="shared" si="173"/>
        <v>3</v>
      </c>
      <c r="K556" s="7">
        <f t="shared" si="174"/>
        <v>2013</v>
      </c>
      <c r="L556" s="8"/>
      <c r="M556" s="8"/>
      <c r="N556" s="2"/>
      <c r="AA556" s="2"/>
      <c r="AB556" s="2"/>
      <c r="AC556" s="2"/>
      <c r="AD556" s="2"/>
      <c r="AE556" s="2"/>
      <c r="AF556" s="2"/>
      <c r="AN556" s="5"/>
    </row>
    <row r="557" spans="2:40" outlineLevel="1" x14ac:dyDescent="0.25">
      <c r="B557" s="15">
        <v>41522</v>
      </c>
      <c r="C557" s="121">
        <v>1579.7077821722646</v>
      </c>
      <c r="D557" s="121">
        <v>890.93432604637371</v>
      </c>
      <c r="E557" s="121">
        <v>194.29008587463193</v>
      </c>
      <c r="F557" s="122">
        <f t="shared" si="170"/>
        <v>2664.9321940932705</v>
      </c>
      <c r="G557" s="6">
        <v>554</v>
      </c>
      <c r="H557" s="6">
        <f t="shared" si="171"/>
        <v>80</v>
      </c>
      <c r="I557" s="7">
        <f t="shared" si="172"/>
        <v>9</v>
      </c>
      <c r="J557" s="7">
        <f t="shared" si="173"/>
        <v>3</v>
      </c>
      <c r="K557" s="7">
        <f t="shared" si="174"/>
        <v>2013</v>
      </c>
      <c r="L557" s="8"/>
      <c r="M557" s="8"/>
      <c r="N557" s="2"/>
      <c r="AA557" s="2"/>
      <c r="AB557" s="2"/>
      <c r="AC557" s="2"/>
      <c r="AD557" s="2"/>
      <c r="AE557" s="2"/>
      <c r="AF557" s="2"/>
      <c r="AN557" s="5"/>
    </row>
    <row r="558" spans="2:40" outlineLevel="1" x14ac:dyDescent="0.25">
      <c r="B558" s="15">
        <v>41523</v>
      </c>
      <c r="C558" s="121">
        <v>1588.7570501931989</v>
      </c>
      <c r="D558" s="121">
        <v>741.32224880501633</v>
      </c>
      <c r="E558" s="121">
        <v>194.58785726376377</v>
      </c>
      <c r="F558" s="122">
        <f t="shared" si="170"/>
        <v>2524.667156261979</v>
      </c>
      <c r="G558" s="6">
        <v>555</v>
      </c>
      <c r="H558" s="6">
        <f t="shared" si="171"/>
        <v>80</v>
      </c>
      <c r="I558" s="7">
        <f t="shared" si="172"/>
        <v>9</v>
      </c>
      <c r="J558" s="7">
        <f t="shared" si="173"/>
        <v>3</v>
      </c>
      <c r="K558" s="7">
        <f t="shared" si="174"/>
        <v>2013</v>
      </c>
      <c r="L558" s="8"/>
      <c r="M558" s="8"/>
      <c r="N558" s="2"/>
      <c r="AA558" s="2"/>
      <c r="AB558" s="2"/>
      <c r="AC558" s="2"/>
      <c r="AD558" s="2"/>
      <c r="AE558" s="2"/>
      <c r="AF558" s="2"/>
      <c r="AN558" s="5"/>
    </row>
    <row r="559" spans="2:40" outlineLevel="1" x14ac:dyDescent="0.25">
      <c r="B559" s="15">
        <v>41524</v>
      </c>
      <c r="C559" s="121">
        <v>1594.0669192715059</v>
      </c>
      <c r="D559" s="121">
        <v>781.43814948748491</v>
      </c>
      <c r="E559" s="121">
        <v>194.15968040706775</v>
      </c>
      <c r="F559" s="122">
        <f t="shared" si="170"/>
        <v>2569.6647491660588</v>
      </c>
      <c r="G559" s="6">
        <v>556</v>
      </c>
      <c r="H559" s="6">
        <f t="shared" si="171"/>
        <v>80</v>
      </c>
      <c r="I559" s="7">
        <f t="shared" si="172"/>
        <v>9</v>
      </c>
      <c r="J559" s="7">
        <f t="shared" si="173"/>
        <v>3</v>
      </c>
      <c r="K559" s="7">
        <f t="shared" si="174"/>
        <v>2013</v>
      </c>
      <c r="L559" s="8"/>
      <c r="M559" s="8"/>
      <c r="N559" s="2"/>
      <c r="AA559" s="2"/>
      <c r="AB559" s="2"/>
      <c r="AC559" s="2"/>
      <c r="AD559" s="2"/>
      <c r="AE559" s="2"/>
      <c r="AF559" s="2"/>
      <c r="AN559" s="5"/>
    </row>
    <row r="560" spans="2:40" outlineLevel="1" x14ac:dyDescent="0.25">
      <c r="B560" s="15">
        <v>41525</v>
      </c>
      <c r="C560" s="121">
        <v>1604.1379840236773</v>
      </c>
      <c r="D560" s="121">
        <v>705.07004090355554</v>
      </c>
      <c r="E560" s="121">
        <v>194.42243089149477</v>
      </c>
      <c r="F560" s="122">
        <f t="shared" si="170"/>
        <v>2503.630455818728</v>
      </c>
      <c r="G560" s="6">
        <v>557</v>
      </c>
      <c r="H560" s="6">
        <f t="shared" si="171"/>
        <v>80</v>
      </c>
      <c r="I560" s="7">
        <f t="shared" si="172"/>
        <v>9</v>
      </c>
      <c r="J560" s="7">
        <f t="shared" si="173"/>
        <v>3</v>
      </c>
      <c r="K560" s="7">
        <f t="shared" si="174"/>
        <v>2013</v>
      </c>
      <c r="L560" s="8"/>
      <c r="M560" s="8"/>
      <c r="N560" s="2"/>
      <c r="AA560" s="2"/>
      <c r="AB560" s="2"/>
      <c r="AC560" s="2"/>
      <c r="AD560" s="2"/>
      <c r="AE560" s="2"/>
      <c r="AF560" s="2"/>
      <c r="AN560" s="5"/>
    </row>
    <row r="561" spans="2:40" outlineLevel="1" x14ac:dyDescent="0.25">
      <c r="B561" s="15">
        <v>41526</v>
      </c>
      <c r="C561" s="121">
        <v>1624.1355681937434</v>
      </c>
      <c r="D561" s="121">
        <v>696.37021011161414</v>
      </c>
      <c r="E561" s="121">
        <v>194.60765605937149</v>
      </c>
      <c r="F561" s="122">
        <f t="shared" si="170"/>
        <v>2515.1134343647291</v>
      </c>
      <c r="G561" s="6">
        <v>558</v>
      </c>
      <c r="H561" s="6">
        <f t="shared" si="171"/>
        <v>80</v>
      </c>
      <c r="I561" s="7">
        <f t="shared" si="172"/>
        <v>9</v>
      </c>
      <c r="J561" s="7">
        <f t="shared" si="173"/>
        <v>3</v>
      </c>
      <c r="K561" s="7">
        <f t="shared" si="174"/>
        <v>2013</v>
      </c>
      <c r="L561" s="8"/>
      <c r="M561" s="8"/>
      <c r="N561" s="2"/>
      <c r="AA561" s="2"/>
      <c r="AB561" s="2"/>
      <c r="AC561" s="2"/>
      <c r="AD561" s="2"/>
      <c r="AE561" s="2"/>
      <c r="AF561" s="2"/>
      <c r="AN561" s="5"/>
    </row>
    <row r="562" spans="2:40" outlineLevel="1" x14ac:dyDescent="0.25">
      <c r="B562" s="15">
        <v>41527</v>
      </c>
      <c r="C562" s="121">
        <v>1626.7151383186961</v>
      </c>
      <c r="D562" s="121">
        <v>936.38917029367076</v>
      </c>
      <c r="E562" s="121">
        <v>194.62687466795086</v>
      </c>
      <c r="F562" s="122">
        <f t="shared" si="170"/>
        <v>2757.7311832803175</v>
      </c>
      <c r="G562" s="6">
        <v>559</v>
      </c>
      <c r="H562" s="6">
        <f t="shared" si="171"/>
        <v>80</v>
      </c>
      <c r="I562" s="7">
        <f t="shared" si="172"/>
        <v>9</v>
      </c>
      <c r="J562" s="7">
        <f t="shared" si="173"/>
        <v>3</v>
      </c>
      <c r="K562" s="7">
        <f t="shared" si="174"/>
        <v>2013</v>
      </c>
      <c r="L562" s="8"/>
      <c r="M562" s="8"/>
      <c r="N562" s="2"/>
      <c r="AA562" s="2"/>
      <c r="AB562" s="2"/>
      <c r="AC562" s="2"/>
      <c r="AD562" s="2"/>
      <c r="AE562" s="2"/>
      <c r="AF562" s="2"/>
      <c r="AN562" s="5"/>
    </row>
    <row r="563" spans="2:40" outlineLevel="1" x14ac:dyDescent="0.25">
      <c r="B563" s="15">
        <v>41528</v>
      </c>
      <c r="C563" s="121">
        <v>1630.4519176811946</v>
      </c>
      <c r="D563" s="121">
        <v>819.96534081517996</v>
      </c>
      <c r="E563" s="121">
        <v>194.25327054380634</v>
      </c>
      <c r="F563" s="122">
        <f t="shared" si="170"/>
        <v>2644.6705290401806</v>
      </c>
      <c r="G563" s="6">
        <v>560</v>
      </c>
      <c r="H563" s="6">
        <f t="shared" si="171"/>
        <v>80</v>
      </c>
      <c r="I563" s="7">
        <f t="shared" si="172"/>
        <v>9</v>
      </c>
      <c r="J563" s="7">
        <f t="shared" si="173"/>
        <v>3</v>
      </c>
      <c r="K563" s="7">
        <f t="shared" si="174"/>
        <v>2013</v>
      </c>
      <c r="L563" s="8"/>
      <c r="M563" s="8"/>
      <c r="N563" s="2"/>
      <c r="AA563" s="2"/>
      <c r="AB563" s="2"/>
      <c r="AC563" s="2"/>
      <c r="AD563" s="2"/>
      <c r="AE563" s="2"/>
      <c r="AF563" s="2"/>
      <c r="AN563" s="5"/>
    </row>
    <row r="564" spans="2:40" outlineLevel="1" x14ac:dyDescent="0.25">
      <c r="B564" s="15">
        <v>41529</v>
      </c>
      <c r="C564" s="121">
        <v>1619.2817723401502</v>
      </c>
      <c r="D564" s="121">
        <v>976.03955541196729</v>
      </c>
      <c r="E564" s="121">
        <v>194.25570373507301</v>
      </c>
      <c r="F564" s="122">
        <f t="shared" si="170"/>
        <v>2789.5770314871902</v>
      </c>
      <c r="G564" s="6">
        <v>561</v>
      </c>
      <c r="H564" s="6">
        <f t="shared" si="171"/>
        <v>81</v>
      </c>
      <c r="I564" s="7">
        <f t="shared" si="172"/>
        <v>9</v>
      </c>
      <c r="J564" s="7">
        <f t="shared" si="173"/>
        <v>3</v>
      </c>
      <c r="K564" s="7">
        <f t="shared" si="174"/>
        <v>2013</v>
      </c>
      <c r="L564" s="8"/>
      <c r="M564" s="8"/>
      <c r="N564" s="2"/>
      <c r="AA564" s="2"/>
      <c r="AB564" s="2"/>
      <c r="AC564" s="2"/>
      <c r="AD564" s="2"/>
      <c r="AE564" s="2"/>
      <c r="AF564" s="2"/>
      <c r="AN564" s="5"/>
    </row>
    <row r="565" spans="2:40" outlineLevel="1" x14ac:dyDescent="0.25">
      <c r="B565" s="15">
        <v>41530</v>
      </c>
      <c r="C565" s="121">
        <v>1626.7636165651379</v>
      </c>
      <c r="D565" s="121">
        <v>942.53269700488295</v>
      </c>
      <c r="E565" s="121">
        <v>194.5259446162701</v>
      </c>
      <c r="F565" s="122">
        <f t="shared" ref="F565:F580" si="175">SUM(C565:E565)</f>
        <v>2763.822258186291</v>
      </c>
      <c r="G565" s="6">
        <v>562</v>
      </c>
      <c r="H565" s="6">
        <f t="shared" ref="H565:H580" si="176">ROUNDUP(G565/7,0)</f>
        <v>81</v>
      </c>
      <c r="I565" s="7">
        <f t="shared" ref="I565:I580" si="177">MONTH(B565)</f>
        <v>9</v>
      </c>
      <c r="J565" s="7">
        <f t="shared" ref="J565:J580" si="178">ROUNDUP(I565/3,0)</f>
        <v>3</v>
      </c>
      <c r="K565" s="7">
        <f t="shared" ref="K565:K580" si="179">YEAR(B565)</f>
        <v>2013</v>
      </c>
      <c r="L565" s="8"/>
      <c r="M565" s="8"/>
      <c r="N565" s="2"/>
      <c r="AA565" s="2"/>
      <c r="AB565" s="2"/>
      <c r="AC565" s="2"/>
      <c r="AD565" s="2"/>
      <c r="AE565" s="2"/>
      <c r="AF565" s="2"/>
      <c r="AN565" s="5"/>
    </row>
    <row r="566" spans="2:40" outlineLevel="1" x14ac:dyDescent="0.25">
      <c r="B566" s="15">
        <v>41531</v>
      </c>
      <c r="C566" s="121">
        <v>1648.0789690606391</v>
      </c>
      <c r="D566" s="121">
        <v>767.53533687981985</v>
      </c>
      <c r="E566" s="121">
        <v>193.64980943169141</v>
      </c>
      <c r="F566" s="122">
        <f t="shared" si="175"/>
        <v>2609.2641153721502</v>
      </c>
      <c r="G566" s="6">
        <v>563</v>
      </c>
      <c r="H566" s="6">
        <f t="shared" si="176"/>
        <v>81</v>
      </c>
      <c r="I566" s="7">
        <f t="shared" si="177"/>
        <v>9</v>
      </c>
      <c r="J566" s="7">
        <f t="shared" si="178"/>
        <v>3</v>
      </c>
      <c r="K566" s="7">
        <f t="shared" si="179"/>
        <v>2013</v>
      </c>
      <c r="L566" s="8"/>
      <c r="M566" s="8"/>
      <c r="N566" s="2"/>
      <c r="AA566" s="2"/>
      <c r="AB566" s="2"/>
      <c r="AC566" s="2"/>
      <c r="AD566" s="2"/>
      <c r="AE566" s="2"/>
      <c r="AF566" s="2"/>
      <c r="AN566" s="5"/>
    </row>
    <row r="567" spans="2:40" outlineLevel="1" x14ac:dyDescent="0.25">
      <c r="B567" s="15">
        <v>41532</v>
      </c>
      <c r="C567" s="121">
        <v>1651.0694508646768</v>
      </c>
      <c r="D567" s="121">
        <v>764.86375528882604</v>
      </c>
      <c r="E567" s="121">
        <v>193.89373377446523</v>
      </c>
      <c r="F567" s="122">
        <f t="shared" si="175"/>
        <v>2609.8269399279679</v>
      </c>
      <c r="G567" s="6">
        <v>564</v>
      </c>
      <c r="H567" s="6">
        <f t="shared" si="176"/>
        <v>81</v>
      </c>
      <c r="I567" s="7">
        <f t="shared" si="177"/>
        <v>9</v>
      </c>
      <c r="J567" s="7">
        <f t="shared" si="178"/>
        <v>3</v>
      </c>
      <c r="K567" s="7">
        <f t="shared" si="179"/>
        <v>2013</v>
      </c>
      <c r="L567" s="8"/>
      <c r="M567" s="8"/>
      <c r="N567" s="2"/>
      <c r="AA567" s="2"/>
      <c r="AB567" s="2"/>
      <c r="AC567" s="2"/>
      <c r="AD567" s="2"/>
      <c r="AE567" s="2"/>
      <c r="AF567" s="2"/>
      <c r="AN567" s="5"/>
    </row>
    <row r="568" spans="2:40" outlineLevel="1" x14ac:dyDescent="0.25">
      <c r="B568" s="15">
        <v>41533</v>
      </c>
      <c r="C568" s="121">
        <v>1632.0177512717355</v>
      </c>
      <c r="D568" s="121">
        <v>848.59146707260311</v>
      </c>
      <c r="E568" s="121">
        <v>193.69916407381379</v>
      </c>
      <c r="F568" s="122">
        <f t="shared" si="175"/>
        <v>2674.3083824181526</v>
      </c>
      <c r="G568" s="6">
        <v>565</v>
      </c>
      <c r="H568" s="6">
        <f t="shared" si="176"/>
        <v>81</v>
      </c>
      <c r="I568" s="7">
        <f t="shared" si="177"/>
        <v>9</v>
      </c>
      <c r="J568" s="7">
        <f t="shared" si="178"/>
        <v>3</v>
      </c>
      <c r="K568" s="7">
        <f t="shared" si="179"/>
        <v>2013</v>
      </c>
      <c r="L568" s="8"/>
      <c r="M568" s="8"/>
      <c r="N568" s="2"/>
      <c r="AA568" s="2"/>
      <c r="AB568" s="2"/>
      <c r="AC568" s="2"/>
      <c r="AD568" s="2"/>
      <c r="AE568" s="2"/>
      <c r="AF568" s="2"/>
      <c r="AN568" s="5"/>
    </row>
    <row r="569" spans="2:40" outlineLevel="1" x14ac:dyDescent="0.25">
      <c r="B569" s="15">
        <v>41534</v>
      </c>
      <c r="C569" s="121">
        <v>1630.0581038204514</v>
      </c>
      <c r="D569" s="121">
        <v>877.77341424251279</v>
      </c>
      <c r="E569" s="121">
        <v>193.91437350475309</v>
      </c>
      <c r="F569" s="122">
        <f t="shared" si="175"/>
        <v>2701.7458915677175</v>
      </c>
      <c r="G569" s="6">
        <v>566</v>
      </c>
      <c r="H569" s="6">
        <f t="shared" si="176"/>
        <v>81</v>
      </c>
      <c r="I569" s="7">
        <f t="shared" si="177"/>
        <v>9</v>
      </c>
      <c r="J569" s="7">
        <f t="shared" si="178"/>
        <v>3</v>
      </c>
      <c r="K569" s="7">
        <f t="shared" si="179"/>
        <v>2013</v>
      </c>
      <c r="L569" s="8"/>
      <c r="M569" s="8"/>
      <c r="N569" s="2"/>
      <c r="AA569" s="2"/>
      <c r="AB569" s="2"/>
      <c r="AC569" s="2"/>
      <c r="AD569" s="2"/>
      <c r="AE569" s="2"/>
      <c r="AF569" s="2"/>
      <c r="AN569" s="5"/>
    </row>
    <row r="570" spans="2:40" outlineLevel="1" x14ac:dyDescent="0.25">
      <c r="B570" s="15">
        <v>41535</v>
      </c>
      <c r="C570" s="121">
        <v>1637.049158809361</v>
      </c>
      <c r="D570" s="121">
        <v>1019.3830006884482</v>
      </c>
      <c r="E570" s="121">
        <v>193.78240771736105</v>
      </c>
      <c r="F570" s="122">
        <f t="shared" si="175"/>
        <v>2850.2145672151701</v>
      </c>
      <c r="G570" s="6">
        <v>567</v>
      </c>
      <c r="H570" s="6">
        <f t="shared" si="176"/>
        <v>81</v>
      </c>
      <c r="I570" s="7">
        <f t="shared" si="177"/>
        <v>9</v>
      </c>
      <c r="J570" s="7">
        <f t="shared" si="178"/>
        <v>3</v>
      </c>
      <c r="K570" s="7">
        <f t="shared" si="179"/>
        <v>2013</v>
      </c>
      <c r="L570" s="8"/>
      <c r="M570" s="8"/>
      <c r="N570" s="2"/>
      <c r="AA570" s="2"/>
      <c r="AB570" s="2"/>
      <c r="AC570" s="2"/>
      <c r="AD570" s="2"/>
      <c r="AE570" s="2"/>
      <c r="AF570" s="2"/>
      <c r="AN570" s="5"/>
    </row>
    <row r="571" spans="2:40" outlineLevel="1" x14ac:dyDescent="0.25">
      <c r="B571" s="15">
        <v>41536</v>
      </c>
      <c r="C571" s="121">
        <v>1653.2526151037951</v>
      </c>
      <c r="D571" s="121">
        <v>694.151556698881</v>
      </c>
      <c r="E571" s="121">
        <v>193.66904313216878</v>
      </c>
      <c r="F571" s="122">
        <f t="shared" si="175"/>
        <v>2541.0732149348451</v>
      </c>
      <c r="G571" s="6">
        <v>568</v>
      </c>
      <c r="H571" s="6">
        <f t="shared" si="176"/>
        <v>82</v>
      </c>
      <c r="I571" s="7">
        <f t="shared" si="177"/>
        <v>9</v>
      </c>
      <c r="J571" s="7">
        <f t="shared" si="178"/>
        <v>3</v>
      </c>
      <c r="K571" s="7">
        <f t="shared" si="179"/>
        <v>2013</v>
      </c>
      <c r="L571" s="8"/>
      <c r="M571" s="8"/>
      <c r="N571" s="2"/>
      <c r="AA571" s="2"/>
      <c r="AB571" s="2"/>
      <c r="AC571" s="2"/>
      <c r="AD571" s="2"/>
      <c r="AE571" s="2"/>
      <c r="AF571" s="2"/>
      <c r="AN571" s="5"/>
    </row>
    <row r="572" spans="2:40" outlineLevel="1" x14ac:dyDescent="0.25">
      <c r="B572" s="15">
        <v>41537</v>
      </c>
      <c r="C572" s="121">
        <v>1644.4476674577591</v>
      </c>
      <c r="D572" s="121">
        <v>910.53004322622382</v>
      </c>
      <c r="E572" s="121">
        <v>193.21228147104614</v>
      </c>
      <c r="F572" s="122">
        <f t="shared" si="175"/>
        <v>2748.1899921550289</v>
      </c>
      <c r="G572" s="6">
        <v>569</v>
      </c>
      <c r="H572" s="6">
        <f t="shared" si="176"/>
        <v>82</v>
      </c>
      <c r="I572" s="7">
        <f t="shared" si="177"/>
        <v>9</v>
      </c>
      <c r="J572" s="7">
        <f t="shared" si="178"/>
        <v>3</v>
      </c>
      <c r="K572" s="7">
        <f t="shared" si="179"/>
        <v>2013</v>
      </c>
      <c r="L572" s="8"/>
      <c r="M572" s="8"/>
      <c r="N572" s="2"/>
      <c r="AA572" s="2"/>
      <c r="AB572" s="2"/>
      <c r="AC572" s="2"/>
      <c r="AD572" s="2"/>
      <c r="AE572" s="2"/>
      <c r="AF572" s="2"/>
      <c r="AN572" s="5"/>
    </row>
    <row r="573" spans="2:40" outlineLevel="1" x14ac:dyDescent="0.25">
      <c r="B573" s="15">
        <v>41538</v>
      </c>
      <c r="C573" s="121">
        <v>1666.5911008205267</v>
      </c>
      <c r="D573" s="121">
        <v>742.48450919582081</v>
      </c>
      <c r="E573" s="121">
        <v>193.28504182844014</v>
      </c>
      <c r="F573" s="122">
        <f t="shared" si="175"/>
        <v>2602.3606518447878</v>
      </c>
      <c r="G573" s="6">
        <v>570</v>
      </c>
      <c r="H573" s="6">
        <f t="shared" si="176"/>
        <v>82</v>
      </c>
      <c r="I573" s="7">
        <f t="shared" si="177"/>
        <v>9</v>
      </c>
      <c r="J573" s="7">
        <f t="shared" si="178"/>
        <v>3</v>
      </c>
      <c r="K573" s="7">
        <f t="shared" si="179"/>
        <v>2013</v>
      </c>
      <c r="L573" s="8"/>
      <c r="M573" s="8"/>
      <c r="N573" s="2"/>
      <c r="AA573" s="2"/>
      <c r="AB573" s="2"/>
      <c r="AC573" s="2"/>
      <c r="AD573" s="2"/>
      <c r="AE573" s="2"/>
      <c r="AF573" s="2"/>
      <c r="AN573" s="5"/>
    </row>
    <row r="574" spans="2:40" outlineLevel="1" x14ac:dyDescent="0.25">
      <c r="B574" s="15">
        <v>41539</v>
      </c>
      <c r="C574" s="121">
        <v>1680.8866525406499</v>
      </c>
      <c r="D574" s="121">
        <v>905.70253195086138</v>
      </c>
      <c r="E574" s="121">
        <v>193.60536953068748</v>
      </c>
      <c r="F574" s="122">
        <f t="shared" si="175"/>
        <v>2780.1945540221986</v>
      </c>
      <c r="G574" s="6">
        <v>571</v>
      </c>
      <c r="H574" s="6">
        <f t="shared" si="176"/>
        <v>82</v>
      </c>
      <c r="I574" s="7">
        <f t="shared" si="177"/>
        <v>9</v>
      </c>
      <c r="J574" s="7">
        <f t="shared" si="178"/>
        <v>3</v>
      </c>
      <c r="K574" s="7">
        <f t="shared" si="179"/>
        <v>2013</v>
      </c>
      <c r="L574" s="8"/>
      <c r="M574" s="8"/>
      <c r="N574" s="2"/>
      <c r="AA574" s="2"/>
      <c r="AB574" s="2"/>
      <c r="AC574" s="2"/>
      <c r="AD574" s="2"/>
      <c r="AE574" s="2"/>
      <c r="AF574" s="2"/>
      <c r="AN574" s="5"/>
    </row>
    <row r="575" spans="2:40" outlineLevel="1" x14ac:dyDescent="0.25">
      <c r="B575" s="15">
        <v>41540</v>
      </c>
      <c r="C575" s="121">
        <v>1687.9146887318143</v>
      </c>
      <c r="D575" s="121">
        <v>876.9535806585435</v>
      </c>
      <c r="E575" s="121">
        <v>193.33097042986165</v>
      </c>
      <c r="F575" s="122">
        <f t="shared" si="175"/>
        <v>2758.1992398202196</v>
      </c>
      <c r="G575" s="6">
        <v>572</v>
      </c>
      <c r="H575" s="6">
        <f t="shared" si="176"/>
        <v>82</v>
      </c>
      <c r="I575" s="7">
        <f t="shared" si="177"/>
        <v>9</v>
      </c>
      <c r="J575" s="7">
        <f t="shared" si="178"/>
        <v>3</v>
      </c>
      <c r="K575" s="7">
        <f t="shared" si="179"/>
        <v>2013</v>
      </c>
      <c r="L575" s="8"/>
      <c r="M575" s="8"/>
      <c r="N575" s="2"/>
      <c r="AA575" s="2"/>
      <c r="AB575" s="2"/>
      <c r="AC575" s="2"/>
      <c r="AD575" s="2"/>
      <c r="AE575" s="2"/>
      <c r="AF575" s="2"/>
      <c r="AN575" s="5"/>
    </row>
    <row r="576" spans="2:40" outlineLevel="1" x14ac:dyDescent="0.25">
      <c r="B576" s="15">
        <v>41541</v>
      </c>
      <c r="C576" s="121">
        <v>1706.3307131302263</v>
      </c>
      <c r="D576" s="121">
        <v>896.75111301129812</v>
      </c>
      <c r="E576" s="121">
        <v>193.16092578973536</v>
      </c>
      <c r="F576" s="122">
        <f t="shared" si="175"/>
        <v>2796.2427519312596</v>
      </c>
      <c r="G576" s="6">
        <v>573</v>
      </c>
      <c r="H576" s="6">
        <f t="shared" si="176"/>
        <v>82</v>
      </c>
      <c r="I576" s="7">
        <f t="shared" si="177"/>
        <v>9</v>
      </c>
      <c r="J576" s="7">
        <f t="shared" si="178"/>
        <v>3</v>
      </c>
      <c r="K576" s="7">
        <f t="shared" si="179"/>
        <v>2013</v>
      </c>
      <c r="L576" s="8"/>
      <c r="M576" s="8"/>
      <c r="N576" s="2"/>
      <c r="AA576" s="2"/>
      <c r="AB576" s="2"/>
      <c r="AC576" s="2"/>
      <c r="AD576" s="2"/>
      <c r="AE576" s="2"/>
      <c r="AF576" s="2"/>
      <c r="AN576" s="5"/>
    </row>
    <row r="577" spans="2:40" outlineLevel="1" x14ac:dyDescent="0.25">
      <c r="B577" s="15">
        <v>41542</v>
      </c>
      <c r="C577" s="121">
        <v>1706.7118307865064</v>
      </c>
      <c r="D577" s="121">
        <v>887.03769668635346</v>
      </c>
      <c r="E577" s="121">
        <v>193.29750892286208</v>
      </c>
      <c r="F577" s="122">
        <f t="shared" si="175"/>
        <v>2787.047036395722</v>
      </c>
      <c r="G577" s="6">
        <v>574</v>
      </c>
      <c r="H577" s="6">
        <f t="shared" si="176"/>
        <v>82</v>
      </c>
      <c r="I577" s="7">
        <f t="shared" si="177"/>
        <v>9</v>
      </c>
      <c r="J577" s="7">
        <f t="shared" si="178"/>
        <v>3</v>
      </c>
      <c r="K577" s="7">
        <f t="shared" si="179"/>
        <v>2013</v>
      </c>
      <c r="L577" s="8"/>
      <c r="M577" s="8"/>
      <c r="N577" s="2"/>
      <c r="AA577" s="2"/>
      <c r="AB577" s="2"/>
      <c r="AC577" s="2"/>
      <c r="AD577" s="2"/>
      <c r="AE577" s="2"/>
      <c r="AF577" s="2"/>
      <c r="AN577" s="5"/>
    </row>
    <row r="578" spans="2:40" outlineLevel="1" x14ac:dyDescent="0.25">
      <c r="B578" s="15">
        <v>41543</v>
      </c>
      <c r="C578" s="121">
        <v>1723.411327091927</v>
      </c>
      <c r="D578" s="121">
        <v>899.83869409948693</v>
      </c>
      <c r="E578" s="121">
        <v>193.33393919686111</v>
      </c>
      <c r="F578" s="122">
        <f t="shared" si="175"/>
        <v>2816.583960388275</v>
      </c>
      <c r="G578" s="6">
        <v>575</v>
      </c>
      <c r="H578" s="6">
        <f t="shared" si="176"/>
        <v>83</v>
      </c>
      <c r="I578" s="7">
        <f t="shared" si="177"/>
        <v>9</v>
      </c>
      <c r="J578" s="7">
        <f t="shared" si="178"/>
        <v>3</v>
      </c>
      <c r="K578" s="7">
        <f t="shared" si="179"/>
        <v>2013</v>
      </c>
      <c r="L578" s="8"/>
      <c r="M578" s="8"/>
      <c r="N578" s="2"/>
      <c r="AA578" s="2"/>
      <c r="AB578" s="2"/>
      <c r="AC578" s="2"/>
      <c r="AD578" s="2"/>
      <c r="AE578" s="2"/>
      <c r="AF578" s="2"/>
      <c r="AN578" s="5"/>
    </row>
    <row r="579" spans="2:40" outlineLevel="1" x14ac:dyDescent="0.25">
      <c r="B579" s="15">
        <v>41544</v>
      </c>
      <c r="C579" s="121">
        <v>1719.132331096132</v>
      </c>
      <c r="D579" s="121">
        <v>845.88086591225851</v>
      </c>
      <c r="E579" s="121">
        <v>193.32159954249343</v>
      </c>
      <c r="F579" s="122">
        <f t="shared" si="175"/>
        <v>2758.3347965508838</v>
      </c>
      <c r="G579" s="6">
        <v>576</v>
      </c>
      <c r="H579" s="6">
        <f t="shared" si="176"/>
        <v>83</v>
      </c>
      <c r="I579" s="7">
        <f t="shared" si="177"/>
        <v>9</v>
      </c>
      <c r="J579" s="7">
        <f t="shared" si="178"/>
        <v>3</v>
      </c>
      <c r="K579" s="7">
        <f t="shared" si="179"/>
        <v>2013</v>
      </c>
      <c r="L579" s="8"/>
      <c r="M579" s="8"/>
      <c r="N579" s="2"/>
      <c r="AA579" s="2"/>
      <c r="AB579" s="2"/>
      <c r="AC579" s="2"/>
      <c r="AD579" s="2"/>
      <c r="AE579" s="2"/>
      <c r="AF579" s="2"/>
      <c r="AN579" s="5"/>
    </row>
    <row r="580" spans="2:40" outlineLevel="1" x14ac:dyDescent="0.25">
      <c r="B580" s="15">
        <v>41545</v>
      </c>
      <c r="C580" s="121">
        <v>1727.2831383898492</v>
      </c>
      <c r="D580" s="121">
        <v>968.59711181466128</v>
      </c>
      <c r="E580" s="121">
        <v>193.64738903751092</v>
      </c>
      <c r="F580" s="122">
        <f t="shared" si="175"/>
        <v>2889.5276392420215</v>
      </c>
      <c r="G580" s="6">
        <v>577</v>
      </c>
      <c r="H580" s="6">
        <f t="shared" si="176"/>
        <v>83</v>
      </c>
      <c r="I580" s="7">
        <f t="shared" si="177"/>
        <v>9</v>
      </c>
      <c r="J580" s="7">
        <f t="shared" si="178"/>
        <v>3</v>
      </c>
      <c r="K580" s="7">
        <f t="shared" si="179"/>
        <v>2013</v>
      </c>
      <c r="L580" s="8"/>
      <c r="M580" s="8"/>
      <c r="N580" s="2"/>
      <c r="AA580" s="2"/>
      <c r="AB580" s="2"/>
      <c r="AC580" s="2"/>
      <c r="AD580" s="2"/>
      <c r="AE580" s="2"/>
      <c r="AF580" s="2"/>
      <c r="AN580" s="5"/>
    </row>
    <row r="581" spans="2:40" outlineLevel="1" x14ac:dyDescent="0.25">
      <c r="B581" s="15">
        <v>41546</v>
      </c>
      <c r="C581" s="121">
        <v>1748.7545780805958</v>
      </c>
      <c r="D581" s="121">
        <v>924.20561601112536</v>
      </c>
      <c r="E581" s="121">
        <v>193.00349352128021</v>
      </c>
      <c r="F581" s="122">
        <f t="shared" ref="F581:F596" si="180">SUM(C581:E581)</f>
        <v>2865.9636876130012</v>
      </c>
      <c r="G581" s="6">
        <v>578</v>
      </c>
      <c r="H581" s="6">
        <f t="shared" ref="H581:H596" si="181">ROUNDUP(G581/7,0)</f>
        <v>83</v>
      </c>
      <c r="I581" s="7">
        <f t="shared" ref="I581:I596" si="182">MONTH(B581)</f>
        <v>9</v>
      </c>
      <c r="J581" s="7">
        <f t="shared" ref="J581:J596" si="183">ROUNDUP(I581/3,0)</f>
        <v>3</v>
      </c>
      <c r="K581" s="7">
        <f t="shared" ref="K581:K596" si="184">YEAR(B581)</f>
        <v>2013</v>
      </c>
      <c r="L581" s="8"/>
      <c r="M581" s="8"/>
      <c r="N581" s="2"/>
      <c r="AA581" s="2"/>
      <c r="AB581" s="2"/>
      <c r="AC581" s="2"/>
      <c r="AD581" s="2"/>
      <c r="AE581" s="2"/>
      <c r="AF581" s="2"/>
      <c r="AN581" s="5"/>
    </row>
    <row r="582" spans="2:40" outlineLevel="1" x14ac:dyDescent="0.25">
      <c r="B582" s="15">
        <v>41547</v>
      </c>
      <c r="C582" s="121">
        <v>1756.7288866969229</v>
      </c>
      <c r="D582" s="121">
        <v>996.80201058327611</v>
      </c>
      <c r="E582" s="121">
        <v>193.31072719252722</v>
      </c>
      <c r="F582" s="122">
        <f t="shared" si="180"/>
        <v>2946.8416244727264</v>
      </c>
      <c r="G582" s="6">
        <v>579</v>
      </c>
      <c r="H582" s="6">
        <f t="shared" si="181"/>
        <v>83</v>
      </c>
      <c r="I582" s="7">
        <f t="shared" si="182"/>
        <v>9</v>
      </c>
      <c r="J582" s="7">
        <f t="shared" si="183"/>
        <v>3</v>
      </c>
      <c r="K582" s="7">
        <f t="shared" si="184"/>
        <v>2013</v>
      </c>
      <c r="L582" s="8"/>
      <c r="M582" s="8"/>
      <c r="N582" s="2"/>
      <c r="AA582" s="2"/>
      <c r="AB582" s="2"/>
      <c r="AC582" s="2"/>
      <c r="AD582" s="2"/>
      <c r="AE582" s="2"/>
      <c r="AF582" s="2"/>
      <c r="AN582" s="5"/>
    </row>
    <row r="583" spans="2:40" outlineLevel="1" x14ac:dyDescent="0.25">
      <c r="B583" s="15">
        <v>41548</v>
      </c>
      <c r="C583" s="121">
        <v>1753.2057724075175</v>
      </c>
      <c r="D583" s="121">
        <v>881.24787993398047</v>
      </c>
      <c r="E583" s="121">
        <v>193.33671862716506</v>
      </c>
      <c r="F583" s="122">
        <f t="shared" si="180"/>
        <v>2827.7903709686634</v>
      </c>
      <c r="G583" s="6">
        <v>580</v>
      </c>
      <c r="H583" s="6">
        <f t="shared" si="181"/>
        <v>83</v>
      </c>
      <c r="I583" s="7">
        <f t="shared" si="182"/>
        <v>10</v>
      </c>
      <c r="J583" s="7">
        <f t="shared" si="183"/>
        <v>4</v>
      </c>
      <c r="K583" s="7">
        <f t="shared" si="184"/>
        <v>2013</v>
      </c>
      <c r="L583" s="8"/>
      <c r="M583" s="8"/>
      <c r="N583" s="2"/>
      <c r="AA583" s="2"/>
      <c r="AB583" s="2"/>
      <c r="AC583" s="2"/>
      <c r="AD583" s="2"/>
      <c r="AE583" s="2"/>
      <c r="AF583" s="2"/>
      <c r="AN583" s="5"/>
    </row>
    <row r="584" spans="2:40" outlineLevel="1" x14ac:dyDescent="0.25">
      <c r="B584" s="15">
        <v>41549</v>
      </c>
      <c r="C584" s="121">
        <v>1741.0335144438664</v>
      </c>
      <c r="D584" s="121">
        <v>900.39386483673047</v>
      </c>
      <c r="E584" s="121">
        <v>193.17946257617464</v>
      </c>
      <c r="F584" s="122">
        <f t="shared" si="180"/>
        <v>2834.6068418567716</v>
      </c>
      <c r="G584" s="6">
        <v>581</v>
      </c>
      <c r="H584" s="6">
        <f t="shared" si="181"/>
        <v>83</v>
      </c>
      <c r="I584" s="7">
        <f t="shared" si="182"/>
        <v>10</v>
      </c>
      <c r="J584" s="7">
        <f t="shared" si="183"/>
        <v>4</v>
      </c>
      <c r="K584" s="7">
        <f t="shared" si="184"/>
        <v>2013</v>
      </c>
      <c r="L584" s="8"/>
      <c r="M584" s="8"/>
      <c r="N584" s="2"/>
      <c r="AA584" s="2"/>
      <c r="AB584" s="2"/>
      <c r="AC584" s="2"/>
      <c r="AD584" s="2"/>
      <c r="AE584" s="2"/>
      <c r="AF584" s="2"/>
      <c r="AN584" s="5"/>
    </row>
    <row r="585" spans="2:40" outlineLevel="1" x14ac:dyDescent="0.25">
      <c r="B585" s="15">
        <v>41550</v>
      </c>
      <c r="C585" s="121">
        <v>1747.3885302571464</v>
      </c>
      <c r="D585" s="121">
        <v>911.33996406884012</v>
      </c>
      <c r="E585" s="121">
        <v>193.10533881457729</v>
      </c>
      <c r="F585" s="122">
        <f t="shared" si="180"/>
        <v>2851.8338331405639</v>
      </c>
      <c r="G585" s="6">
        <v>582</v>
      </c>
      <c r="H585" s="6">
        <f t="shared" si="181"/>
        <v>84</v>
      </c>
      <c r="I585" s="7">
        <f t="shared" si="182"/>
        <v>10</v>
      </c>
      <c r="J585" s="7">
        <f t="shared" si="183"/>
        <v>4</v>
      </c>
      <c r="K585" s="7">
        <f t="shared" si="184"/>
        <v>2013</v>
      </c>
      <c r="L585" s="8"/>
      <c r="M585" s="8"/>
      <c r="N585" s="2"/>
      <c r="AA585" s="2"/>
      <c r="AB585" s="2"/>
      <c r="AC585" s="2"/>
      <c r="AD585" s="2"/>
      <c r="AE585" s="2"/>
      <c r="AF585" s="2"/>
      <c r="AN585" s="5"/>
    </row>
    <row r="586" spans="2:40" outlineLevel="1" x14ac:dyDescent="0.25">
      <c r="B586" s="15">
        <v>41551</v>
      </c>
      <c r="C586" s="121">
        <v>1741.9772015675508</v>
      </c>
      <c r="D586" s="121">
        <v>904.60325842268776</v>
      </c>
      <c r="E586" s="121">
        <v>193.25947942445356</v>
      </c>
      <c r="F586" s="122">
        <f t="shared" si="180"/>
        <v>2839.8399394146923</v>
      </c>
      <c r="G586" s="6">
        <v>583</v>
      </c>
      <c r="H586" s="6">
        <f t="shared" si="181"/>
        <v>84</v>
      </c>
      <c r="I586" s="7">
        <f t="shared" si="182"/>
        <v>10</v>
      </c>
      <c r="J586" s="7">
        <f t="shared" si="183"/>
        <v>4</v>
      </c>
      <c r="K586" s="7">
        <f t="shared" si="184"/>
        <v>2013</v>
      </c>
      <c r="L586" s="8"/>
      <c r="M586" s="8"/>
      <c r="N586" s="2"/>
      <c r="AA586" s="2"/>
      <c r="AB586" s="2"/>
      <c r="AC586" s="2"/>
      <c r="AD586" s="2"/>
      <c r="AE586" s="2"/>
      <c r="AF586" s="2"/>
      <c r="AN586" s="5"/>
    </row>
    <row r="587" spans="2:40" outlineLevel="1" x14ac:dyDescent="0.25">
      <c r="B587" s="15">
        <v>41552</v>
      </c>
      <c r="C587" s="121">
        <v>1732.2651988517318</v>
      </c>
      <c r="D587" s="121">
        <v>947.62730434877801</v>
      </c>
      <c r="E587" s="121">
        <v>193.03408747684369</v>
      </c>
      <c r="F587" s="122">
        <f t="shared" si="180"/>
        <v>2872.9265906773535</v>
      </c>
      <c r="G587" s="6">
        <v>584</v>
      </c>
      <c r="H587" s="6">
        <f t="shared" si="181"/>
        <v>84</v>
      </c>
      <c r="I587" s="7">
        <f t="shared" si="182"/>
        <v>10</v>
      </c>
      <c r="J587" s="7">
        <f t="shared" si="183"/>
        <v>4</v>
      </c>
      <c r="K587" s="7">
        <f t="shared" si="184"/>
        <v>2013</v>
      </c>
      <c r="L587" s="8"/>
      <c r="M587" s="8"/>
      <c r="N587" s="2"/>
      <c r="AA587" s="2"/>
      <c r="AB587" s="2"/>
      <c r="AC587" s="2"/>
      <c r="AD587" s="2"/>
      <c r="AE587" s="2"/>
      <c r="AF587" s="2"/>
      <c r="AN587" s="5"/>
    </row>
    <row r="588" spans="2:40" outlineLevel="1" x14ac:dyDescent="0.25">
      <c r="B588" s="15">
        <v>41553</v>
      </c>
      <c r="C588" s="121">
        <v>1767.2430237174665</v>
      </c>
      <c r="D588" s="121">
        <v>1055.9858833135359</v>
      </c>
      <c r="E588" s="121">
        <v>192.56700176520351</v>
      </c>
      <c r="F588" s="122">
        <f t="shared" si="180"/>
        <v>3015.7959087962063</v>
      </c>
      <c r="G588" s="6">
        <v>585</v>
      </c>
      <c r="H588" s="6">
        <f t="shared" si="181"/>
        <v>84</v>
      </c>
      <c r="I588" s="7">
        <f t="shared" si="182"/>
        <v>10</v>
      </c>
      <c r="J588" s="7">
        <f t="shared" si="183"/>
        <v>4</v>
      </c>
      <c r="K588" s="7">
        <f t="shared" si="184"/>
        <v>2013</v>
      </c>
      <c r="L588" s="8"/>
      <c r="M588" s="8"/>
      <c r="N588" s="2"/>
      <c r="AA588" s="2"/>
      <c r="AB588" s="2"/>
      <c r="AC588" s="2"/>
      <c r="AD588" s="2"/>
      <c r="AE588" s="2"/>
      <c r="AF588" s="2"/>
      <c r="AN588" s="5"/>
    </row>
    <row r="589" spans="2:40" outlineLevel="1" x14ac:dyDescent="0.25">
      <c r="B589" s="15">
        <v>41554</v>
      </c>
      <c r="C589" s="121">
        <v>1775.9220194342188</v>
      </c>
      <c r="D589" s="121">
        <v>1051.7306824773755</v>
      </c>
      <c r="E589" s="121">
        <v>192.94919871095215</v>
      </c>
      <c r="F589" s="122">
        <f t="shared" si="180"/>
        <v>3020.6019006225465</v>
      </c>
      <c r="G589" s="6">
        <v>586</v>
      </c>
      <c r="H589" s="6">
        <f t="shared" si="181"/>
        <v>84</v>
      </c>
      <c r="I589" s="7">
        <f t="shared" si="182"/>
        <v>10</v>
      </c>
      <c r="J589" s="7">
        <f t="shared" si="183"/>
        <v>4</v>
      </c>
      <c r="K589" s="7">
        <f t="shared" si="184"/>
        <v>2013</v>
      </c>
      <c r="L589" s="8"/>
      <c r="M589" s="8"/>
      <c r="N589" s="2"/>
      <c r="AA589" s="2"/>
      <c r="AB589" s="2"/>
      <c r="AC589" s="2"/>
      <c r="AD589" s="2"/>
      <c r="AE589" s="2"/>
      <c r="AF589" s="2"/>
      <c r="AN589" s="5"/>
    </row>
    <row r="590" spans="2:40" outlineLevel="1" x14ac:dyDescent="0.25">
      <c r="B590" s="15">
        <v>41555</v>
      </c>
      <c r="C590" s="121">
        <v>1785.6251590724116</v>
      </c>
      <c r="D590" s="121">
        <v>760.93695311956242</v>
      </c>
      <c r="E590" s="121">
        <v>192.83140058547323</v>
      </c>
      <c r="F590" s="122">
        <f t="shared" si="180"/>
        <v>2739.3935127774471</v>
      </c>
      <c r="G590" s="6">
        <v>587</v>
      </c>
      <c r="H590" s="6">
        <f t="shared" si="181"/>
        <v>84</v>
      </c>
      <c r="I590" s="7">
        <f t="shared" si="182"/>
        <v>10</v>
      </c>
      <c r="J590" s="7">
        <f t="shared" si="183"/>
        <v>4</v>
      </c>
      <c r="K590" s="7">
        <f t="shared" si="184"/>
        <v>2013</v>
      </c>
      <c r="L590" s="8"/>
      <c r="M590" s="8"/>
      <c r="N590" s="2"/>
      <c r="AA590" s="2"/>
      <c r="AB590" s="2"/>
      <c r="AC590" s="2"/>
      <c r="AD590" s="2"/>
      <c r="AE590" s="2"/>
      <c r="AF590" s="2"/>
      <c r="AN590" s="5"/>
    </row>
    <row r="591" spans="2:40" outlineLevel="1" x14ac:dyDescent="0.25">
      <c r="B591" s="15">
        <v>41556</v>
      </c>
      <c r="C591" s="121">
        <v>1792.6855205098632</v>
      </c>
      <c r="D591" s="121">
        <v>956.33311188641028</v>
      </c>
      <c r="E591" s="121">
        <v>192.91979545590058</v>
      </c>
      <c r="F591" s="122">
        <f t="shared" si="180"/>
        <v>2941.9384278521738</v>
      </c>
      <c r="G591" s="6">
        <v>588</v>
      </c>
      <c r="H591" s="6">
        <f t="shared" si="181"/>
        <v>84</v>
      </c>
      <c r="I591" s="7">
        <f t="shared" si="182"/>
        <v>10</v>
      </c>
      <c r="J591" s="7">
        <f t="shared" si="183"/>
        <v>4</v>
      </c>
      <c r="K591" s="7">
        <f t="shared" si="184"/>
        <v>2013</v>
      </c>
      <c r="L591" s="8"/>
      <c r="M591" s="8"/>
      <c r="N591" s="2"/>
      <c r="AA591" s="2"/>
      <c r="AB591" s="2"/>
      <c r="AC591" s="2"/>
      <c r="AD591" s="2"/>
      <c r="AE591" s="2"/>
      <c r="AF591" s="2"/>
      <c r="AN591" s="5"/>
    </row>
    <row r="592" spans="2:40" outlineLevel="1" x14ac:dyDescent="0.25">
      <c r="B592" s="15">
        <v>41557</v>
      </c>
      <c r="C592" s="121">
        <v>1806.9196045083113</v>
      </c>
      <c r="D592" s="121">
        <v>1019.7950289271796</v>
      </c>
      <c r="E592" s="121">
        <v>192.22724707795842</v>
      </c>
      <c r="F592" s="122">
        <f t="shared" si="180"/>
        <v>3018.9418805134496</v>
      </c>
      <c r="G592" s="6">
        <v>589</v>
      </c>
      <c r="H592" s="6">
        <f t="shared" si="181"/>
        <v>85</v>
      </c>
      <c r="I592" s="7">
        <f t="shared" si="182"/>
        <v>10</v>
      </c>
      <c r="J592" s="7">
        <f t="shared" si="183"/>
        <v>4</v>
      </c>
      <c r="K592" s="7">
        <f t="shared" si="184"/>
        <v>2013</v>
      </c>
      <c r="L592" s="8"/>
      <c r="M592" s="8"/>
      <c r="N592" s="2"/>
      <c r="AA592" s="2"/>
      <c r="AB592" s="2"/>
      <c r="AC592" s="2"/>
      <c r="AD592" s="2"/>
      <c r="AE592" s="2"/>
      <c r="AF592" s="2"/>
      <c r="AN592" s="5"/>
    </row>
    <row r="593" spans="2:40" outlineLevel="1" x14ac:dyDescent="0.25">
      <c r="B593" s="15">
        <v>41558</v>
      </c>
      <c r="C593" s="121">
        <v>1788.6559692401868</v>
      </c>
      <c r="D593" s="121">
        <v>1041.8293116750317</v>
      </c>
      <c r="E593" s="121">
        <v>192.34561573054543</v>
      </c>
      <c r="F593" s="122">
        <f t="shared" si="180"/>
        <v>3022.8308966457639</v>
      </c>
      <c r="G593" s="6">
        <v>590</v>
      </c>
      <c r="H593" s="6">
        <f t="shared" si="181"/>
        <v>85</v>
      </c>
      <c r="I593" s="7">
        <f t="shared" si="182"/>
        <v>10</v>
      </c>
      <c r="J593" s="7">
        <f t="shared" si="183"/>
        <v>4</v>
      </c>
      <c r="K593" s="7">
        <f t="shared" si="184"/>
        <v>2013</v>
      </c>
      <c r="L593" s="8"/>
      <c r="M593" s="8"/>
      <c r="N593" s="2"/>
      <c r="AA593" s="2"/>
      <c r="AB593" s="2"/>
      <c r="AC593" s="2"/>
      <c r="AD593" s="2"/>
      <c r="AE593" s="2"/>
      <c r="AF593" s="2"/>
      <c r="AN593" s="5"/>
    </row>
    <row r="594" spans="2:40" outlineLevel="1" x14ac:dyDescent="0.25">
      <c r="B594" s="15">
        <v>41559</v>
      </c>
      <c r="C594" s="121">
        <v>1781.3572773955364</v>
      </c>
      <c r="D594" s="121">
        <v>971.0563674242112</v>
      </c>
      <c r="E594" s="121">
        <v>192.26679093668909</v>
      </c>
      <c r="F594" s="122">
        <f t="shared" si="180"/>
        <v>2944.680435756437</v>
      </c>
      <c r="G594" s="6">
        <v>591</v>
      </c>
      <c r="H594" s="6">
        <f t="shared" si="181"/>
        <v>85</v>
      </c>
      <c r="I594" s="7">
        <f t="shared" si="182"/>
        <v>10</v>
      </c>
      <c r="J594" s="7">
        <f t="shared" si="183"/>
        <v>4</v>
      </c>
      <c r="K594" s="7">
        <f t="shared" si="184"/>
        <v>2013</v>
      </c>
      <c r="L594" s="8"/>
      <c r="M594" s="8"/>
      <c r="N594" s="2"/>
      <c r="AA594" s="2"/>
      <c r="AB594" s="2"/>
      <c r="AC594" s="2"/>
      <c r="AD594" s="2"/>
      <c r="AE594" s="2"/>
      <c r="AF594" s="2"/>
      <c r="AN594" s="5"/>
    </row>
    <row r="595" spans="2:40" outlineLevel="1" x14ac:dyDescent="0.25">
      <c r="B595" s="15">
        <v>41560</v>
      </c>
      <c r="C595" s="121">
        <v>1762.4393851760665</v>
      </c>
      <c r="D595" s="121">
        <v>896.75535057846332</v>
      </c>
      <c r="E595" s="121">
        <v>192.15171883239262</v>
      </c>
      <c r="F595" s="122">
        <f t="shared" si="180"/>
        <v>2851.3464545869224</v>
      </c>
      <c r="G595" s="6">
        <v>592</v>
      </c>
      <c r="H595" s="6">
        <f t="shared" si="181"/>
        <v>85</v>
      </c>
      <c r="I595" s="7">
        <f t="shared" si="182"/>
        <v>10</v>
      </c>
      <c r="J595" s="7">
        <f t="shared" si="183"/>
        <v>4</v>
      </c>
      <c r="K595" s="7">
        <f t="shared" si="184"/>
        <v>2013</v>
      </c>
      <c r="L595" s="8"/>
      <c r="M595" s="8"/>
      <c r="N595" s="2"/>
      <c r="AA595" s="2"/>
      <c r="AB595" s="2"/>
      <c r="AC595" s="2"/>
      <c r="AD595" s="2"/>
      <c r="AE595" s="2"/>
      <c r="AF595" s="2"/>
      <c r="AN595" s="5"/>
    </row>
    <row r="596" spans="2:40" outlineLevel="1" x14ac:dyDescent="0.25">
      <c r="B596" s="15">
        <v>41561</v>
      </c>
      <c r="C596" s="121">
        <v>1758.6748115682783</v>
      </c>
      <c r="D596" s="121">
        <v>1029.2624248467519</v>
      </c>
      <c r="E596" s="121">
        <v>191.716806530062</v>
      </c>
      <c r="F596" s="122">
        <f t="shared" si="180"/>
        <v>2979.6540429450924</v>
      </c>
      <c r="G596" s="6">
        <v>593</v>
      </c>
      <c r="H596" s="6">
        <f t="shared" si="181"/>
        <v>85</v>
      </c>
      <c r="I596" s="7">
        <f t="shared" si="182"/>
        <v>10</v>
      </c>
      <c r="J596" s="7">
        <f t="shared" si="183"/>
        <v>4</v>
      </c>
      <c r="K596" s="7">
        <f t="shared" si="184"/>
        <v>2013</v>
      </c>
      <c r="L596" s="8"/>
      <c r="M596" s="8"/>
      <c r="N596" s="2"/>
      <c r="AA596" s="2"/>
      <c r="AB596" s="2"/>
      <c r="AC596" s="2"/>
      <c r="AD596" s="2"/>
      <c r="AE596" s="2"/>
      <c r="AF596" s="2"/>
      <c r="AN596" s="5"/>
    </row>
    <row r="597" spans="2:40" outlineLevel="1" x14ac:dyDescent="0.25">
      <c r="B597" s="15">
        <v>41562</v>
      </c>
      <c r="C597" s="121">
        <v>1753.6123577782123</v>
      </c>
      <c r="D597" s="121">
        <v>1066.7936842730442</v>
      </c>
      <c r="E597" s="121">
        <v>191.94308733553234</v>
      </c>
      <c r="F597" s="122">
        <f t="shared" ref="F597:F612" si="185">SUM(C597:E597)</f>
        <v>3012.3491293867887</v>
      </c>
      <c r="G597" s="6">
        <v>594</v>
      </c>
      <c r="H597" s="6">
        <f t="shared" ref="H597:H612" si="186">ROUNDUP(G597/7,0)</f>
        <v>85</v>
      </c>
      <c r="I597" s="7">
        <f t="shared" ref="I597:I612" si="187">MONTH(B597)</f>
        <v>10</v>
      </c>
      <c r="J597" s="7">
        <f t="shared" ref="J597:J612" si="188">ROUNDUP(I597/3,0)</f>
        <v>4</v>
      </c>
      <c r="K597" s="7">
        <f t="shared" ref="K597:K612" si="189">YEAR(B597)</f>
        <v>2013</v>
      </c>
      <c r="L597" s="8"/>
      <c r="M597" s="8"/>
      <c r="N597" s="2"/>
      <c r="AA597" s="2"/>
      <c r="AB597" s="2"/>
      <c r="AC597" s="2"/>
      <c r="AD597" s="2"/>
      <c r="AE597" s="2"/>
      <c r="AF597" s="2"/>
      <c r="AN597" s="5"/>
    </row>
    <row r="598" spans="2:40" outlineLevel="1" x14ac:dyDescent="0.25">
      <c r="B598" s="15">
        <v>41563</v>
      </c>
      <c r="C598" s="121">
        <v>1750.1413446829756</v>
      </c>
      <c r="D598" s="121">
        <v>919.0810571597533</v>
      </c>
      <c r="E598" s="121">
        <v>191.30677065202613</v>
      </c>
      <c r="F598" s="122">
        <f t="shared" si="185"/>
        <v>2860.5291724947547</v>
      </c>
      <c r="G598" s="6">
        <v>595</v>
      </c>
      <c r="H598" s="6">
        <f t="shared" si="186"/>
        <v>85</v>
      </c>
      <c r="I598" s="7">
        <f t="shared" si="187"/>
        <v>10</v>
      </c>
      <c r="J598" s="7">
        <f t="shared" si="188"/>
        <v>4</v>
      </c>
      <c r="K598" s="7">
        <f t="shared" si="189"/>
        <v>2013</v>
      </c>
      <c r="L598" s="8"/>
      <c r="M598" s="8"/>
      <c r="N598" s="2"/>
      <c r="AA598" s="2"/>
      <c r="AB598" s="2"/>
      <c r="AC598" s="2"/>
      <c r="AD598" s="2"/>
      <c r="AE598" s="2"/>
      <c r="AF598" s="2"/>
      <c r="AN598" s="5"/>
    </row>
    <row r="599" spans="2:40" outlineLevel="1" x14ac:dyDescent="0.25">
      <c r="B599" s="15">
        <v>41564</v>
      </c>
      <c r="C599" s="121">
        <v>1769.4136826140757</v>
      </c>
      <c r="D599" s="121">
        <v>1049.5737942197186</v>
      </c>
      <c r="E599" s="121">
        <v>191.4062362608266</v>
      </c>
      <c r="F599" s="122">
        <f t="shared" si="185"/>
        <v>3010.3937130946206</v>
      </c>
      <c r="G599" s="6">
        <v>596</v>
      </c>
      <c r="H599" s="6">
        <f t="shared" si="186"/>
        <v>86</v>
      </c>
      <c r="I599" s="7">
        <f t="shared" si="187"/>
        <v>10</v>
      </c>
      <c r="J599" s="7">
        <f t="shared" si="188"/>
        <v>4</v>
      </c>
      <c r="K599" s="7">
        <f t="shared" si="189"/>
        <v>2013</v>
      </c>
      <c r="L599" s="8"/>
      <c r="M599" s="8"/>
      <c r="N599" s="2"/>
      <c r="AA599" s="2"/>
      <c r="AB599" s="2"/>
      <c r="AC599" s="2"/>
      <c r="AD599" s="2"/>
      <c r="AE599" s="2"/>
      <c r="AF599" s="2"/>
      <c r="AN599" s="5"/>
    </row>
    <row r="600" spans="2:40" outlineLevel="1" x14ac:dyDescent="0.25">
      <c r="B600" s="15">
        <v>41565</v>
      </c>
      <c r="C600" s="121">
        <v>1769.4647719549334</v>
      </c>
      <c r="D600" s="121">
        <v>844.43181966451368</v>
      </c>
      <c r="E600" s="121">
        <v>191.66451688849244</v>
      </c>
      <c r="F600" s="122">
        <f t="shared" si="185"/>
        <v>2805.5611085079395</v>
      </c>
      <c r="G600" s="6">
        <v>597</v>
      </c>
      <c r="H600" s="6">
        <f t="shared" si="186"/>
        <v>86</v>
      </c>
      <c r="I600" s="7">
        <f t="shared" si="187"/>
        <v>10</v>
      </c>
      <c r="J600" s="7">
        <f t="shared" si="188"/>
        <v>4</v>
      </c>
      <c r="K600" s="7">
        <f t="shared" si="189"/>
        <v>2013</v>
      </c>
      <c r="L600" s="8"/>
      <c r="M600" s="8"/>
      <c r="N600" s="2"/>
      <c r="AA600" s="2"/>
      <c r="AB600" s="2"/>
      <c r="AC600" s="2"/>
      <c r="AD600" s="2"/>
      <c r="AE600" s="2"/>
      <c r="AF600" s="2"/>
      <c r="AN600" s="5"/>
    </row>
    <row r="601" spans="2:40" outlineLevel="1" x14ac:dyDescent="0.25">
      <c r="B601" s="15">
        <v>41566</v>
      </c>
      <c r="C601" s="121">
        <v>1782.3601753550915</v>
      </c>
      <c r="D601" s="121">
        <v>883.58683117429314</v>
      </c>
      <c r="E601" s="121">
        <v>190.96491356231201</v>
      </c>
      <c r="F601" s="122">
        <f t="shared" si="185"/>
        <v>2856.9119200916966</v>
      </c>
      <c r="G601" s="6">
        <v>598</v>
      </c>
      <c r="H601" s="6">
        <f t="shared" si="186"/>
        <v>86</v>
      </c>
      <c r="I601" s="7">
        <f t="shared" si="187"/>
        <v>10</v>
      </c>
      <c r="J601" s="7">
        <f t="shared" si="188"/>
        <v>4</v>
      </c>
      <c r="K601" s="7">
        <f t="shared" si="189"/>
        <v>2013</v>
      </c>
      <c r="L601" s="8"/>
      <c r="M601" s="8"/>
      <c r="N601" s="2"/>
      <c r="AA601" s="2"/>
      <c r="AB601" s="2"/>
      <c r="AC601" s="2"/>
      <c r="AD601" s="2"/>
      <c r="AE601" s="2"/>
      <c r="AF601" s="2"/>
      <c r="AN601" s="5"/>
    </row>
    <row r="602" spans="2:40" outlineLevel="1" x14ac:dyDescent="0.25">
      <c r="B602" s="15">
        <v>41567</v>
      </c>
      <c r="C602" s="121">
        <v>1801.5372608583789</v>
      </c>
      <c r="D602" s="121">
        <v>1124.0483421561639</v>
      </c>
      <c r="E602" s="121">
        <v>191.13626489100935</v>
      </c>
      <c r="F602" s="122">
        <f t="shared" si="185"/>
        <v>3116.7218679055522</v>
      </c>
      <c r="G602" s="6">
        <v>599</v>
      </c>
      <c r="H602" s="6">
        <f t="shared" si="186"/>
        <v>86</v>
      </c>
      <c r="I602" s="7">
        <f t="shared" si="187"/>
        <v>10</v>
      </c>
      <c r="J602" s="7">
        <f t="shared" si="188"/>
        <v>4</v>
      </c>
      <c r="K602" s="7">
        <f t="shared" si="189"/>
        <v>2013</v>
      </c>
      <c r="L602" s="8"/>
      <c r="M602" s="8"/>
      <c r="N602" s="2"/>
      <c r="AA602" s="2"/>
      <c r="AB602" s="2"/>
      <c r="AC602" s="2"/>
      <c r="AD602" s="2"/>
      <c r="AE602" s="2"/>
      <c r="AF602" s="2"/>
      <c r="AN602" s="5"/>
    </row>
    <row r="603" spans="2:40" outlineLevel="1" x14ac:dyDescent="0.25">
      <c r="B603" s="15">
        <v>41568</v>
      </c>
      <c r="C603" s="121">
        <v>1797.9739490094548</v>
      </c>
      <c r="D603" s="121">
        <v>992.73782138537547</v>
      </c>
      <c r="E603" s="121">
        <v>191.21751698758854</v>
      </c>
      <c r="F603" s="122">
        <f t="shared" si="185"/>
        <v>2981.9292873824188</v>
      </c>
      <c r="G603" s="6">
        <v>600</v>
      </c>
      <c r="H603" s="6">
        <f t="shared" si="186"/>
        <v>86</v>
      </c>
      <c r="I603" s="7">
        <f t="shared" si="187"/>
        <v>10</v>
      </c>
      <c r="J603" s="7">
        <f t="shared" si="188"/>
        <v>4</v>
      </c>
      <c r="K603" s="7">
        <f t="shared" si="189"/>
        <v>2013</v>
      </c>
      <c r="L603" s="8"/>
      <c r="M603" s="8"/>
      <c r="N603" s="2"/>
      <c r="AA603" s="2"/>
      <c r="AB603" s="2"/>
      <c r="AC603" s="2"/>
      <c r="AD603" s="2"/>
      <c r="AE603" s="2"/>
      <c r="AF603" s="2"/>
      <c r="AN603" s="5"/>
    </row>
    <row r="604" spans="2:40" outlineLevel="1" x14ac:dyDescent="0.25">
      <c r="B604" s="15">
        <v>41569</v>
      </c>
      <c r="C604" s="121">
        <v>1758.6027301732533</v>
      </c>
      <c r="D604" s="121">
        <v>820.25020529635663</v>
      </c>
      <c r="E604" s="121">
        <v>190.742185411713</v>
      </c>
      <c r="F604" s="122">
        <f t="shared" si="185"/>
        <v>2769.5951208813231</v>
      </c>
      <c r="G604" s="6">
        <v>601</v>
      </c>
      <c r="H604" s="6">
        <f t="shared" si="186"/>
        <v>86</v>
      </c>
      <c r="I604" s="7">
        <f t="shared" si="187"/>
        <v>10</v>
      </c>
      <c r="J604" s="7">
        <f t="shared" si="188"/>
        <v>4</v>
      </c>
      <c r="K604" s="7">
        <f t="shared" si="189"/>
        <v>2013</v>
      </c>
      <c r="L604" s="8"/>
      <c r="M604" s="8"/>
      <c r="N604" s="2"/>
      <c r="AA604" s="2"/>
      <c r="AB604" s="2"/>
      <c r="AC604" s="2"/>
      <c r="AD604" s="2"/>
      <c r="AE604" s="2"/>
      <c r="AF604" s="2"/>
      <c r="AN604" s="5"/>
    </row>
    <row r="605" spans="2:40" outlineLevel="1" x14ac:dyDescent="0.25">
      <c r="B605" s="15">
        <v>41570</v>
      </c>
      <c r="C605" s="121">
        <v>1742.4131515568129</v>
      </c>
      <c r="D605" s="121">
        <v>1141.4419469196298</v>
      </c>
      <c r="E605" s="121">
        <v>191.01093033284405</v>
      </c>
      <c r="F605" s="122">
        <f t="shared" si="185"/>
        <v>3074.8660288092865</v>
      </c>
      <c r="G605" s="6">
        <v>602</v>
      </c>
      <c r="H605" s="6">
        <f t="shared" si="186"/>
        <v>86</v>
      </c>
      <c r="I605" s="7">
        <f t="shared" si="187"/>
        <v>10</v>
      </c>
      <c r="J605" s="7">
        <f t="shared" si="188"/>
        <v>4</v>
      </c>
      <c r="K605" s="7">
        <f t="shared" si="189"/>
        <v>2013</v>
      </c>
      <c r="L605" s="8"/>
      <c r="M605" s="8"/>
      <c r="N605" s="2"/>
      <c r="AA605" s="2"/>
      <c r="AB605" s="2"/>
      <c r="AC605" s="2"/>
      <c r="AD605" s="2"/>
      <c r="AE605" s="2"/>
      <c r="AF605" s="2"/>
      <c r="AN605" s="5"/>
    </row>
    <row r="606" spans="2:40" outlineLevel="1" x14ac:dyDescent="0.25">
      <c r="B606" s="15">
        <v>41571</v>
      </c>
      <c r="C606" s="121">
        <v>1748.8913145241336</v>
      </c>
      <c r="D606" s="121">
        <v>919.95321209199324</v>
      </c>
      <c r="E606" s="121">
        <v>191.09929146144663</v>
      </c>
      <c r="F606" s="122">
        <f t="shared" si="185"/>
        <v>2859.9438180775737</v>
      </c>
      <c r="G606" s="6">
        <v>603</v>
      </c>
      <c r="H606" s="6">
        <f t="shared" si="186"/>
        <v>87</v>
      </c>
      <c r="I606" s="7">
        <f t="shared" si="187"/>
        <v>10</v>
      </c>
      <c r="J606" s="7">
        <f t="shared" si="188"/>
        <v>4</v>
      </c>
      <c r="K606" s="7">
        <f t="shared" si="189"/>
        <v>2013</v>
      </c>
      <c r="L606" s="8"/>
      <c r="M606" s="8"/>
      <c r="N606" s="2"/>
      <c r="AA606" s="2"/>
      <c r="AB606" s="2"/>
      <c r="AC606" s="2"/>
      <c r="AD606" s="2"/>
      <c r="AE606" s="2"/>
      <c r="AF606" s="2"/>
      <c r="AN606" s="5"/>
    </row>
    <row r="607" spans="2:40" outlineLevel="1" x14ac:dyDescent="0.25">
      <c r="B607" s="15">
        <v>41572</v>
      </c>
      <c r="C607" s="121">
        <v>1741.7166916534532</v>
      </c>
      <c r="D607" s="121">
        <v>1037.230070763896</v>
      </c>
      <c r="E607" s="121">
        <v>190.76223073650408</v>
      </c>
      <c r="F607" s="122">
        <f t="shared" si="185"/>
        <v>2969.7089931538535</v>
      </c>
      <c r="G607" s="6">
        <v>604</v>
      </c>
      <c r="H607" s="6">
        <f t="shared" si="186"/>
        <v>87</v>
      </c>
      <c r="I607" s="7">
        <f t="shared" si="187"/>
        <v>10</v>
      </c>
      <c r="J607" s="7">
        <f t="shared" si="188"/>
        <v>4</v>
      </c>
      <c r="K607" s="7">
        <f t="shared" si="189"/>
        <v>2013</v>
      </c>
      <c r="L607" s="8"/>
      <c r="M607" s="8"/>
      <c r="N607" s="2"/>
      <c r="AA607" s="2"/>
      <c r="AB607" s="2"/>
      <c r="AC607" s="2"/>
      <c r="AD607" s="2"/>
      <c r="AE607" s="2"/>
      <c r="AF607" s="2"/>
      <c r="AN607" s="5"/>
    </row>
    <row r="608" spans="2:40" outlineLevel="1" x14ac:dyDescent="0.25">
      <c r="B608" s="15">
        <v>41573</v>
      </c>
      <c r="C608" s="121">
        <v>1744.3456852371742</v>
      </c>
      <c r="D608" s="121">
        <v>1021.1230898879874</v>
      </c>
      <c r="E608" s="121">
        <v>190.82159180931328</v>
      </c>
      <c r="F608" s="122">
        <f t="shared" si="185"/>
        <v>2956.2903669344746</v>
      </c>
      <c r="G608" s="6">
        <v>605</v>
      </c>
      <c r="H608" s="6">
        <f t="shared" si="186"/>
        <v>87</v>
      </c>
      <c r="I608" s="7">
        <f t="shared" si="187"/>
        <v>10</v>
      </c>
      <c r="J608" s="7">
        <f t="shared" si="188"/>
        <v>4</v>
      </c>
      <c r="K608" s="7">
        <f t="shared" si="189"/>
        <v>2013</v>
      </c>
      <c r="L608" s="8"/>
      <c r="M608" s="8"/>
      <c r="N608" s="2"/>
      <c r="AA608" s="2"/>
      <c r="AB608" s="2"/>
      <c r="AC608" s="2"/>
      <c r="AD608" s="2"/>
      <c r="AE608" s="2"/>
      <c r="AF608" s="2"/>
      <c r="AN608" s="5"/>
    </row>
    <row r="609" spans="2:40" outlineLevel="1" x14ac:dyDescent="0.25">
      <c r="B609" s="15">
        <v>41574</v>
      </c>
      <c r="C609" s="121">
        <v>1748.3353365582896</v>
      </c>
      <c r="D609" s="121">
        <v>893.89981596681434</v>
      </c>
      <c r="E609" s="121">
        <v>190.79830565789786</v>
      </c>
      <c r="F609" s="122">
        <f t="shared" si="185"/>
        <v>2833.0334581830016</v>
      </c>
      <c r="G609" s="6">
        <v>606</v>
      </c>
      <c r="H609" s="6">
        <f t="shared" si="186"/>
        <v>87</v>
      </c>
      <c r="I609" s="7">
        <f t="shared" si="187"/>
        <v>10</v>
      </c>
      <c r="J609" s="7">
        <f t="shared" si="188"/>
        <v>4</v>
      </c>
      <c r="K609" s="7">
        <f t="shared" si="189"/>
        <v>2013</v>
      </c>
      <c r="L609" s="8"/>
      <c r="M609" s="8"/>
      <c r="N609" s="2"/>
      <c r="AA609" s="2"/>
      <c r="AB609" s="2"/>
      <c r="AC609" s="2"/>
      <c r="AD609" s="2"/>
      <c r="AE609" s="2"/>
      <c r="AF609" s="2"/>
      <c r="AN609" s="5"/>
    </row>
    <row r="610" spans="2:40" outlineLevel="1" x14ac:dyDescent="0.25">
      <c r="B610" s="15">
        <v>41575</v>
      </c>
      <c r="C610" s="121">
        <v>1760.0655847148155</v>
      </c>
      <c r="D610" s="121">
        <v>846.65307091540558</v>
      </c>
      <c r="E610" s="121">
        <v>190.72129468473111</v>
      </c>
      <c r="F610" s="122">
        <f t="shared" si="185"/>
        <v>2797.4399503149525</v>
      </c>
      <c r="G610" s="6">
        <v>607</v>
      </c>
      <c r="H610" s="6">
        <f t="shared" si="186"/>
        <v>87</v>
      </c>
      <c r="I610" s="7">
        <f t="shared" si="187"/>
        <v>10</v>
      </c>
      <c r="J610" s="7">
        <f t="shared" si="188"/>
        <v>4</v>
      </c>
      <c r="K610" s="7">
        <f t="shared" si="189"/>
        <v>2013</v>
      </c>
      <c r="L610" s="8"/>
      <c r="M610" s="8"/>
      <c r="N610" s="2"/>
      <c r="AA610" s="2"/>
      <c r="AB610" s="2"/>
      <c r="AC610" s="2"/>
      <c r="AD610" s="2"/>
      <c r="AE610" s="2"/>
      <c r="AF610" s="2"/>
      <c r="AN610" s="5"/>
    </row>
    <row r="611" spans="2:40" outlineLevel="1" x14ac:dyDescent="0.25">
      <c r="B611" s="15">
        <v>41576</v>
      </c>
      <c r="C611" s="121">
        <v>1735.1972234468051</v>
      </c>
      <c r="D611" s="121">
        <v>903.9269255472193</v>
      </c>
      <c r="E611" s="121">
        <v>190.92688319368554</v>
      </c>
      <c r="F611" s="122">
        <f t="shared" si="185"/>
        <v>2830.05103218771</v>
      </c>
      <c r="G611" s="6">
        <v>608</v>
      </c>
      <c r="H611" s="6">
        <f t="shared" si="186"/>
        <v>87</v>
      </c>
      <c r="I611" s="7">
        <f t="shared" si="187"/>
        <v>10</v>
      </c>
      <c r="J611" s="7">
        <f t="shared" si="188"/>
        <v>4</v>
      </c>
      <c r="K611" s="7">
        <f t="shared" si="189"/>
        <v>2013</v>
      </c>
      <c r="L611" s="8"/>
      <c r="M611" s="8"/>
      <c r="N611" s="2"/>
      <c r="AA611" s="2"/>
      <c r="AB611" s="2"/>
      <c r="AC611" s="2"/>
      <c r="AD611" s="2"/>
      <c r="AE611" s="2"/>
      <c r="AF611" s="2"/>
      <c r="AN611" s="5"/>
    </row>
    <row r="612" spans="2:40" outlineLevel="1" x14ac:dyDescent="0.25">
      <c r="B612" s="15">
        <v>41577</v>
      </c>
      <c r="C612" s="121">
        <v>1725.2921495302112</v>
      </c>
      <c r="D612" s="121">
        <v>1148.9118327989397</v>
      </c>
      <c r="E612" s="121">
        <v>191.5523640612486</v>
      </c>
      <c r="F612" s="122">
        <f t="shared" si="185"/>
        <v>3065.7563463903994</v>
      </c>
      <c r="G612" s="6">
        <v>609</v>
      </c>
      <c r="H612" s="6">
        <f t="shared" si="186"/>
        <v>87</v>
      </c>
      <c r="I612" s="7">
        <f t="shared" si="187"/>
        <v>10</v>
      </c>
      <c r="J612" s="7">
        <f t="shared" si="188"/>
        <v>4</v>
      </c>
      <c r="K612" s="7">
        <f t="shared" si="189"/>
        <v>2013</v>
      </c>
      <c r="L612" s="8"/>
      <c r="M612" s="8"/>
      <c r="N612" s="2"/>
      <c r="AA612" s="2"/>
      <c r="AB612" s="2"/>
      <c r="AC612" s="2"/>
      <c r="AD612" s="2"/>
      <c r="AE612" s="2"/>
      <c r="AF612" s="2"/>
      <c r="AN612" s="5"/>
    </row>
    <row r="613" spans="2:40" outlineLevel="1" x14ac:dyDescent="0.25">
      <c r="B613" s="15">
        <v>41578</v>
      </c>
      <c r="C613" s="121">
        <v>1725.3038536899039</v>
      </c>
      <c r="D613" s="121">
        <v>900.81371395241194</v>
      </c>
      <c r="E613" s="121">
        <v>190.88561218517208</v>
      </c>
      <c r="F613" s="122">
        <f t="shared" ref="F613:F628" si="190">SUM(C613:E613)</f>
        <v>2817.0031798274881</v>
      </c>
      <c r="G613" s="6">
        <v>610</v>
      </c>
      <c r="H613" s="6">
        <f t="shared" ref="H613:H628" si="191">ROUNDUP(G613/7,0)</f>
        <v>88</v>
      </c>
      <c r="I613" s="7">
        <f t="shared" ref="I613:I628" si="192">MONTH(B613)</f>
        <v>10</v>
      </c>
      <c r="J613" s="7">
        <f t="shared" ref="J613:J628" si="193">ROUNDUP(I613/3,0)</f>
        <v>4</v>
      </c>
      <c r="K613" s="7">
        <f t="shared" ref="K613:K628" si="194">YEAR(B613)</f>
        <v>2013</v>
      </c>
      <c r="L613" s="8"/>
      <c r="M613" s="8"/>
      <c r="N613" s="2"/>
      <c r="AA613" s="2"/>
      <c r="AB613" s="2"/>
      <c r="AC613" s="2"/>
      <c r="AD613" s="2"/>
      <c r="AE613" s="2"/>
      <c r="AF613" s="2"/>
      <c r="AN613" s="5"/>
    </row>
    <row r="614" spans="2:40" outlineLevel="1" x14ac:dyDescent="0.25">
      <c r="B614" s="15">
        <v>41579</v>
      </c>
      <c r="C614" s="121">
        <v>1733.7885205005973</v>
      </c>
      <c r="D614" s="121">
        <v>1082.0473508510991</v>
      </c>
      <c r="E614" s="121">
        <v>190.91332066654024</v>
      </c>
      <c r="F614" s="122">
        <f t="shared" si="190"/>
        <v>3006.7491920182365</v>
      </c>
      <c r="G614" s="6">
        <v>611</v>
      </c>
      <c r="H614" s="6">
        <f t="shared" si="191"/>
        <v>88</v>
      </c>
      <c r="I614" s="7">
        <f t="shared" si="192"/>
        <v>11</v>
      </c>
      <c r="J614" s="7">
        <f t="shared" si="193"/>
        <v>4</v>
      </c>
      <c r="K614" s="7">
        <f t="shared" si="194"/>
        <v>2013</v>
      </c>
      <c r="L614" s="8"/>
      <c r="M614" s="8"/>
      <c r="N614" s="2"/>
      <c r="AA614" s="2"/>
      <c r="AB614" s="2"/>
      <c r="AC614" s="2"/>
      <c r="AD614" s="2"/>
      <c r="AE614" s="2"/>
      <c r="AF614" s="2"/>
      <c r="AN614" s="5"/>
    </row>
    <row r="615" spans="2:40" outlineLevel="1" x14ac:dyDescent="0.25">
      <c r="B615" s="15">
        <v>41580</v>
      </c>
      <c r="C615" s="121">
        <v>1739.4007480701309</v>
      </c>
      <c r="D615" s="121">
        <v>945.62813368790808</v>
      </c>
      <c r="E615" s="121">
        <v>190.87325725598211</v>
      </c>
      <c r="F615" s="122">
        <f t="shared" si="190"/>
        <v>2875.902139014021</v>
      </c>
      <c r="G615" s="6">
        <v>612</v>
      </c>
      <c r="H615" s="6">
        <f t="shared" si="191"/>
        <v>88</v>
      </c>
      <c r="I615" s="7">
        <f t="shared" si="192"/>
        <v>11</v>
      </c>
      <c r="J615" s="7">
        <f t="shared" si="193"/>
        <v>4</v>
      </c>
      <c r="K615" s="7">
        <f t="shared" si="194"/>
        <v>2013</v>
      </c>
      <c r="L615" s="8"/>
      <c r="M615" s="8"/>
      <c r="N615" s="2"/>
      <c r="AA615" s="2"/>
      <c r="AB615" s="2"/>
      <c r="AC615" s="2"/>
      <c r="AD615" s="2"/>
      <c r="AE615" s="2"/>
      <c r="AF615" s="2"/>
      <c r="AN615" s="5"/>
    </row>
    <row r="616" spans="2:40" outlineLevel="1" x14ac:dyDescent="0.25">
      <c r="B616" s="15">
        <v>41581</v>
      </c>
      <c r="C616" s="121">
        <v>1736.8975340690124</v>
      </c>
      <c r="D616" s="121">
        <v>1009.9534511641202</v>
      </c>
      <c r="E616" s="121">
        <v>191.25288788047567</v>
      </c>
      <c r="F616" s="122">
        <f t="shared" si="190"/>
        <v>2938.1038731136082</v>
      </c>
      <c r="G616" s="6">
        <v>613</v>
      </c>
      <c r="H616" s="6">
        <f t="shared" si="191"/>
        <v>88</v>
      </c>
      <c r="I616" s="7">
        <f t="shared" si="192"/>
        <v>11</v>
      </c>
      <c r="J616" s="7">
        <f t="shared" si="193"/>
        <v>4</v>
      </c>
      <c r="K616" s="7">
        <f t="shared" si="194"/>
        <v>2013</v>
      </c>
      <c r="L616" s="8"/>
      <c r="M616" s="8"/>
      <c r="N616" s="2"/>
      <c r="AA616" s="2"/>
      <c r="AB616" s="2"/>
      <c r="AC616" s="2"/>
      <c r="AD616" s="2"/>
      <c r="AE616" s="2"/>
      <c r="AF616" s="2"/>
      <c r="AN616" s="5"/>
    </row>
    <row r="617" spans="2:40" outlineLevel="1" x14ac:dyDescent="0.25">
      <c r="B617" s="15">
        <v>41582</v>
      </c>
      <c r="C617" s="121">
        <v>1724.4428208038971</v>
      </c>
      <c r="D617" s="121">
        <v>1191.3284722671297</v>
      </c>
      <c r="E617" s="121">
        <v>190.75632052289646</v>
      </c>
      <c r="F617" s="122">
        <f t="shared" si="190"/>
        <v>3106.5276135939234</v>
      </c>
      <c r="G617" s="6">
        <v>614</v>
      </c>
      <c r="H617" s="6">
        <f t="shared" si="191"/>
        <v>88</v>
      </c>
      <c r="I617" s="7">
        <f t="shared" si="192"/>
        <v>11</v>
      </c>
      <c r="J617" s="7">
        <f t="shared" si="193"/>
        <v>4</v>
      </c>
      <c r="K617" s="7">
        <f t="shared" si="194"/>
        <v>2013</v>
      </c>
      <c r="L617" s="8"/>
      <c r="M617" s="8"/>
      <c r="N617" s="2"/>
      <c r="AA617" s="2"/>
      <c r="AB617" s="2"/>
      <c r="AC617" s="2"/>
      <c r="AD617" s="2"/>
      <c r="AE617" s="2"/>
      <c r="AF617" s="2"/>
      <c r="AN617" s="5"/>
    </row>
    <row r="618" spans="2:40" outlineLevel="1" x14ac:dyDescent="0.25">
      <c r="B618" s="15">
        <v>41583</v>
      </c>
      <c r="C618" s="121">
        <v>1716.5834746144274</v>
      </c>
      <c r="D618" s="121">
        <v>1046.5837904092607</v>
      </c>
      <c r="E618" s="121">
        <v>190.53501149134587</v>
      </c>
      <c r="F618" s="122">
        <f t="shared" si="190"/>
        <v>2953.7022765150336</v>
      </c>
      <c r="G618" s="6">
        <v>615</v>
      </c>
      <c r="H618" s="6">
        <f t="shared" si="191"/>
        <v>88</v>
      </c>
      <c r="I618" s="7">
        <f t="shared" si="192"/>
        <v>11</v>
      </c>
      <c r="J618" s="7">
        <f t="shared" si="193"/>
        <v>4</v>
      </c>
      <c r="K618" s="7">
        <f t="shared" si="194"/>
        <v>2013</v>
      </c>
      <c r="L618" s="8"/>
      <c r="M618" s="8"/>
      <c r="N618" s="2"/>
      <c r="AA618" s="2"/>
      <c r="AB618" s="2"/>
      <c r="AC618" s="2"/>
      <c r="AD618" s="2"/>
      <c r="AE618" s="2"/>
      <c r="AF618" s="2"/>
      <c r="AN618" s="5"/>
    </row>
    <row r="619" spans="2:40" outlineLevel="1" x14ac:dyDescent="0.25">
      <c r="B619" s="15">
        <v>41584</v>
      </c>
      <c r="C619" s="121">
        <v>1713.8029384425304</v>
      </c>
      <c r="D619" s="121">
        <v>1179.0477053978093</v>
      </c>
      <c r="E619" s="121">
        <v>190.71738415139427</v>
      </c>
      <c r="F619" s="122">
        <f t="shared" si="190"/>
        <v>3083.5680279917337</v>
      </c>
      <c r="G619" s="6">
        <v>616</v>
      </c>
      <c r="H619" s="6">
        <f t="shared" si="191"/>
        <v>88</v>
      </c>
      <c r="I619" s="7">
        <f t="shared" si="192"/>
        <v>11</v>
      </c>
      <c r="J619" s="7">
        <f t="shared" si="193"/>
        <v>4</v>
      </c>
      <c r="K619" s="7">
        <f t="shared" si="194"/>
        <v>2013</v>
      </c>
      <c r="L619" s="8"/>
      <c r="M619" s="8"/>
      <c r="N619" s="2"/>
      <c r="AA619" s="2"/>
      <c r="AB619" s="2"/>
      <c r="AC619" s="2"/>
      <c r="AD619" s="2"/>
      <c r="AE619" s="2"/>
      <c r="AF619" s="2"/>
      <c r="AN619" s="5"/>
    </row>
    <row r="620" spans="2:40" outlineLevel="1" x14ac:dyDescent="0.25">
      <c r="B620" s="15">
        <v>41585</v>
      </c>
      <c r="C620" s="121">
        <v>1704.0478405148117</v>
      </c>
      <c r="D620" s="121">
        <v>1019.9548820241658</v>
      </c>
      <c r="E620" s="121">
        <v>190.75294811039771</v>
      </c>
      <c r="F620" s="122">
        <f t="shared" si="190"/>
        <v>2914.7556706493751</v>
      </c>
      <c r="G620" s="6">
        <v>617</v>
      </c>
      <c r="H620" s="6">
        <f t="shared" si="191"/>
        <v>89</v>
      </c>
      <c r="I620" s="7">
        <f t="shared" si="192"/>
        <v>11</v>
      </c>
      <c r="J620" s="7">
        <f t="shared" si="193"/>
        <v>4</v>
      </c>
      <c r="K620" s="7">
        <f t="shared" si="194"/>
        <v>2013</v>
      </c>
      <c r="L620" s="8"/>
      <c r="M620" s="8"/>
      <c r="N620" s="2"/>
      <c r="AA620" s="2"/>
      <c r="AB620" s="2"/>
      <c r="AC620" s="2"/>
      <c r="AD620" s="2"/>
      <c r="AE620" s="2"/>
      <c r="AF620" s="2"/>
      <c r="AN620" s="5"/>
    </row>
    <row r="621" spans="2:40" outlineLevel="1" x14ac:dyDescent="0.25">
      <c r="B621" s="15">
        <v>41586</v>
      </c>
      <c r="C621" s="121">
        <v>1717.1917934439139</v>
      </c>
      <c r="D621" s="121">
        <v>986.08258572603438</v>
      </c>
      <c r="E621" s="121">
        <v>190.95903686774994</v>
      </c>
      <c r="F621" s="122">
        <f t="shared" si="190"/>
        <v>2894.2334160376981</v>
      </c>
      <c r="G621" s="6">
        <v>618</v>
      </c>
      <c r="H621" s="6">
        <f t="shared" si="191"/>
        <v>89</v>
      </c>
      <c r="I621" s="7">
        <f t="shared" si="192"/>
        <v>11</v>
      </c>
      <c r="J621" s="7">
        <f t="shared" si="193"/>
        <v>4</v>
      </c>
      <c r="K621" s="7">
        <f t="shared" si="194"/>
        <v>2013</v>
      </c>
      <c r="L621" s="8"/>
      <c r="M621" s="8"/>
      <c r="N621" s="2"/>
      <c r="AA621" s="2"/>
      <c r="AB621" s="2"/>
      <c r="AC621" s="2"/>
      <c r="AD621" s="2"/>
      <c r="AE621" s="2"/>
      <c r="AF621" s="2"/>
      <c r="AN621" s="5"/>
    </row>
    <row r="622" spans="2:40" outlineLevel="1" x14ac:dyDescent="0.25">
      <c r="B622" s="15">
        <v>41587</v>
      </c>
      <c r="C622" s="121">
        <v>1713.6324346195565</v>
      </c>
      <c r="D622" s="121">
        <v>951.29232108787619</v>
      </c>
      <c r="E622" s="121">
        <v>190.75288754329605</v>
      </c>
      <c r="F622" s="122">
        <f t="shared" si="190"/>
        <v>2855.6776432507286</v>
      </c>
      <c r="G622" s="6">
        <v>619</v>
      </c>
      <c r="H622" s="6">
        <f t="shared" si="191"/>
        <v>89</v>
      </c>
      <c r="I622" s="7">
        <f t="shared" si="192"/>
        <v>11</v>
      </c>
      <c r="J622" s="7">
        <f t="shared" si="193"/>
        <v>4</v>
      </c>
      <c r="K622" s="7">
        <f t="shared" si="194"/>
        <v>2013</v>
      </c>
      <c r="L622" s="8"/>
      <c r="M622" s="8"/>
      <c r="N622" s="2"/>
      <c r="AA622" s="2"/>
      <c r="AB622" s="2"/>
      <c r="AC622" s="2"/>
      <c r="AD622" s="2"/>
      <c r="AE622" s="2"/>
      <c r="AF622" s="2"/>
      <c r="AN622" s="5"/>
    </row>
    <row r="623" spans="2:40" outlineLevel="1" x14ac:dyDescent="0.25">
      <c r="B623" s="15">
        <v>41588</v>
      </c>
      <c r="C623" s="121">
        <v>1683.3838529348945</v>
      </c>
      <c r="D623" s="121">
        <v>863.71145840443069</v>
      </c>
      <c r="E623" s="121">
        <v>190.85225949363948</v>
      </c>
      <c r="F623" s="122">
        <f t="shared" si="190"/>
        <v>2737.9475708329646</v>
      </c>
      <c r="G623" s="6">
        <v>620</v>
      </c>
      <c r="H623" s="6">
        <f t="shared" si="191"/>
        <v>89</v>
      </c>
      <c r="I623" s="7">
        <f t="shared" si="192"/>
        <v>11</v>
      </c>
      <c r="J623" s="7">
        <f t="shared" si="193"/>
        <v>4</v>
      </c>
      <c r="K623" s="7">
        <f t="shared" si="194"/>
        <v>2013</v>
      </c>
      <c r="L623" s="8"/>
      <c r="M623" s="8"/>
      <c r="N623" s="2"/>
      <c r="AA623" s="2"/>
      <c r="AB623" s="2"/>
      <c r="AC623" s="2"/>
      <c r="AD623" s="2"/>
      <c r="AE623" s="2"/>
      <c r="AF623" s="2"/>
      <c r="AN623" s="5"/>
    </row>
    <row r="624" spans="2:40" outlineLevel="1" x14ac:dyDescent="0.25">
      <c r="B624" s="15">
        <v>41589</v>
      </c>
      <c r="C624" s="121">
        <v>1682.3074908776014</v>
      </c>
      <c r="D624" s="121">
        <v>882.61489481801664</v>
      </c>
      <c r="E624" s="121">
        <v>190.74129416438245</v>
      </c>
      <c r="F624" s="122">
        <f t="shared" si="190"/>
        <v>2755.6636798600002</v>
      </c>
      <c r="G624" s="6">
        <v>621</v>
      </c>
      <c r="H624" s="6">
        <f t="shared" si="191"/>
        <v>89</v>
      </c>
      <c r="I624" s="7">
        <f t="shared" si="192"/>
        <v>11</v>
      </c>
      <c r="J624" s="7">
        <f t="shared" si="193"/>
        <v>4</v>
      </c>
      <c r="K624" s="7">
        <f t="shared" si="194"/>
        <v>2013</v>
      </c>
      <c r="L624" s="8"/>
      <c r="M624" s="8"/>
      <c r="N624" s="2"/>
      <c r="AA624" s="2"/>
      <c r="AB624" s="2"/>
      <c r="AC624" s="2"/>
      <c r="AD624" s="2"/>
      <c r="AE624" s="2"/>
      <c r="AF624" s="2"/>
      <c r="AN624" s="5"/>
    </row>
    <row r="625" spans="2:40" outlineLevel="1" x14ac:dyDescent="0.25">
      <c r="B625" s="15">
        <v>41590</v>
      </c>
      <c r="C625" s="121">
        <v>1692.8472989535908</v>
      </c>
      <c r="D625" s="121">
        <v>902.90904186157582</v>
      </c>
      <c r="E625" s="121">
        <v>190.62851685680033</v>
      </c>
      <c r="F625" s="122">
        <f t="shared" si="190"/>
        <v>2786.3848576719665</v>
      </c>
      <c r="G625" s="6">
        <v>622</v>
      </c>
      <c r="H625" s="6">
        <f t="shared" si="191"/>
        <v>89</v>
      </c>
      <c r="I625" s="7">
        <f t="shared" si="192"/>
        <v>11</v>
      </c>
      <c r="J625" s="7">
        <f t="shared" si="193"/>
        <v>4</v>
      </c>
      <c r="K625" s="7">
        <f t="shared" si="194"/>
        <v>2013</v>
      </c>
      <c r="L625" s="8"/>
      <c r="M625" s="8"/>
      <c r="N625" s="2"/>
      <c r="AA625" s="2"/>
      <c r="AB625" s="2"/>
      <c r="AC625" s="2"/>
      <c r="AD625" s="2"/>
      <c r="AE625" s="2"/>
      <c r="AF625" s="2"/>
      <c r="AN625" s="5"/>
    </row>
    <row r="626" spans="2:40" outlineLevel="1" x14ac:dyDescent="0.25">
      <c r="B626" s="15">
        <v>41591</v>
      </c>
      <c r="C626" s="121">
        <v>1702.3445055657244</v>
      </c>
      <c r="D626" s="121">
        <v>832.11909963551557</v>
      </c>
      <c r="E626" s="121">
        <v>190.39937085305715</v>
      </c>
      <c r="F626" s="122">
        <f t="shared" si="190"/>
        <v>2724.8629760542972</v>
      </c>
      <c r="G626" s="6">
        <v>623</v>
      </c>
      <c r="H626" s="6">
        <f t="shared" si="191"/>
        <v>89</v>
      </c>
      <c r="I626" s="7">
        <f t="shared" si="192"/>
        <v>11</v>
      </c>
      <c r="J626" s="7">
        <f t="shared" si="193"/>
        <v>4</v>
      </c>
      <c r="K626" s="7">
        <f t="shared" si="194"/>
        <v>2013</v>
      </c>
      <c r="L626" s="8"/>
      <c r="M626" s="8"/>
      <c r="N626" s="2"/>
      <c r="AA626" s="2"/>
      <c r="AB626" s="2"/>
      <c r="AC626" s="2"/>
      <c r="AD626" s="2"/>
      <c r="AE626" s="2"/>
      <c r="AF626" s="2"/>
      <c r="AN626" s="5"/>
    </row>
    <row r="627" spans="2:40" outlineLevel="1" x14ac:dyDescent="0.25">
      <c r="B627" s="15">
        <v>41592</v>
      </c>
      <c r="C627" s="121">
        <v>1696.7561565640772</v>
      </c>
      <c r="D627" s="121">
        <v>878.07398858897</v>
      </c>
      <c r="E627" s="121">
        <v>190.66426425033436</v>
      </c>
      <c r="F627" s="122">
        <f t="shared" si="190"/>
        <v>2765.4944094033813</v>
      </c>
      <c r="G627" s="6">
        <v>624</v>
      </c>
      <c r="H627" s="6">
        <f t="shared" si="191"/>
        <v>90</v>
      </c>
      <c r="I627" s="7">
        <f t="shared" si="192"/>
        <v>11</v>
      </c>
      <c r="J627" s="7">
        <f t="shared" si="193"/>
        <v>4</v>
      </c>
      <c r="K627" s="7">
        <f t="shared" si="194"/>
        <v>2013</v>
      </c>
      <c r="L627" s="8"/>
      <c r="M627" s="8"/>
      <c r="N627" s="2"/>
      <c r="AA627" s="2"/>
      <c r="AB627" s="2"/>
      <c r="AC627" s="2"/>
      <c r="AD627" s="2"/>
      <c r="AE627" s="2"/>
      <c r="AF627" s="2"/>
      <c r="AN627" s="5"/>
    </row>
    <row r="628" spans="2:40" outlineLevel="1" x14ac:dyDescent="0.25">
      <c r="B628" s="15">
        <v>41593</v>
      </c>
      <c r="C628" s="121">
        <v>1694.6915903789136</v>
      </c>
      <c r="D628" s="121">
        <v>907.00179220997643</v>
      </c>
      <c r="E628" s="121">
        <v>190.36811375914661</v>
      </c>
      <c r="F628" s="122">
        <f t="shared" si="190"/>
        <v>2792.0614963480366</v>
      </c>
      <c r="G628" s="6">
        <v>625</v>
      </c>
      <c r="H628" s="6">
        <f t="shared" si="191"/>
        <v>90</v>
      </c>
      <c r="I628" s="7">
        <f t="shared" si="192"/>
        <v>11</v>
      </c>
      <c r="J628" s="7">
        <f t="shared" si="193"/>
        <v>4</v>
      </c>
      <c r="K628" s="7">
        <f t="shared" si="194"/>
        <v>2013</v>
      </c>
      <c r="L628" s="8"/>
      <c r="M628" s="8"/>
      <c r="N628" s="2"/>
      <c r="AA628" s="2"/>
      <c r="AB628" s="2"/>
      <c r="AC628" s="2"/>
      <c r="AD628" s="2"/>
      <c r="AE628" s="2"/>
      <c r="AF628" s="2"/>
      <c r="AN628" s="5"/>
    </row>
    <row r="629" spans="2:40" outlineLevel="1" x14ac:dyDescent="0.25">
      <c r="B629" s="15">
        <v>41594</v>
      </c>
      <c r="C629" s="121">
        <v>1700.0999759914935</v>
      </c>
      <c r="D629" s="121">
        <v>878.91208483227865</v>
      </c>
      <c r="E629" s="121">
        <v>190.40722967764012</v>
      </c>
      <c r="F629" s="122">
        <f t="shared" ref="F629:F644" si="195">SUM(C629:E629)</f>
        <v>2769.4192905014124</v>
      </c>
      <c r="G629" s="6">
        <v>626</v>
      </c>
      <c r="H629" s="6">
        <f t="shared" ref="H629:H644" si="196">ROUNDUP(G629/7,0)</f>
        <v>90</v>
      </c>
      <c r="I629" s="7">
        <f t="shared" ref="I629:I644" si="197">MONTH(B629)</f>
        <v>11</v>
      </c>
      <c r="J629" s="7">
        <f t="shared" ref="J629:J644" si="198">ROUNDUP(I629/3,0)</f>
        <v>4</v>
      </c>
      <c r="K629" s="7">
        <f t="shared" ref="K629:K644" si="199">YEAR(B629)</f>
        <v>2013</v>
      </c>
      <c r="L629" s="8"/>
      <c r="M629" s="8"/>
      <c r="N629" s="2"/>
      <c r="AA629" s="2"/>
      <c r="AB629" s="2"/>
      <c r="AC629" s="2"/>
      <c r="AD629" s="2"/>
      <c r="AE629" s="2"/>
      <c r="AF629" s="2"/>
      <c r="AN629" s="5"/>
    </row>
    <row r="630" spans="2:40" outlineLevel="1" x14ac:dyDescent="0.25">
      <c r="B630" s="15">
        <v>41595</v>
      </c>
      <c r="C630" s="121">
        <v>1703.0648480310679</v>
      </c>
      <c r="D630" s="121">
        <v>738.7495420837613</v>
      </c>
      <c r="E630" s="121">
        <v>190.7504141016785</v>
      </c>
      <c r="F630" s="122">
        <f t="shared" si="195"/>
        <v>2632.5648042165076</v>
      </c>
      <c r="G630" s="6">
        <v>627</v>
      </c>
      <c r="H630" s="6">
        <f t="shared" si="196"/>
        <v>90</v>
      </c>
      <c r="I630" s="7">
        <f t="shared" si="197"/>
        <v>11</v>
      </c>
      <c r="J630" s="7">
        <f t="shared" si="198"/>
        <v>4</v>
      </c>
      <c r="K630" s="7">
        <f t="shared" si="199"/>
        <v>2013</v>
      </c>
      <c r="L630" s="8"/>
      <c r="M630" s="8"/>
      <c r="N630" s="2"/>
      <c r="AA630" s="2"/>
      <c r="AB630" s="2"/>
      <c r="AC630" s="2"/>
      <c r="AD630" s="2"/>
      <c r="AE630" s="2"/>
      <c r="AF630" s="2"/>
      <c r="AN630" s="5"/>
    </row>
    <row r="631" spans="2:40" outlineLevel="1" x14ac:dyDescent="0.25">
      <c r="B631" s="15">
        <v>41596</v>
      </c>
      <c r="C631" s="121">
        <v>1713.8070221206926</v>
      </c>
      <c r="D631" s="121">
        <v>1133.956219078766</v>
      </c>
      <c r="E631" s="121">
        <v>190.26598980914048</v>
      </c>
      <c r="F631" s="122">
        <f t="shared" si="195"/>
        <v>3038.0292310085993</v>
      </c>
      <c r="G631" s="6">
        <v>628</v>
      </c>
      <c r="H631" s="6">
        <f t="shared" si="196"/>
        <v>90</v>
      </c>
      <c r="I631" s="7">
        <f t="shared" si="197"/>
        <v>11</v>
      </c>
      <c r="J631" s="7">
        <f t="shared" si="198"/>
        <v>4</v>
      </c>
      <c r="K631" s="7">
        <f t="shared" si="199"/>
        <v>2013</v>
      </c>
      <c r="L631" s="8"/>
      <c r="M631" s="8"/>
      <c r="N631" s="2"/>
      <c r="AA631" s="2"/>
      <c r="AB631" s="2"/>
      <c r="AC631" s="2"/>
      <c r="AD631" s="2"/>
      <c r="AE631" s="2"/>
      <c r="AF631" s="2"/>
      <c r="AN631" s="5"/>
    </row>
    <row r="632" spans="2:40" outlineLevel="1" x14ac:dyDescent="0.25">
      <c r="B632" s="15">
        <v>41597</v>
      </c>
      <c r="C632" s="121">
        <v>1709.9643119278435</v>
      </c>
      <c r="D632" s="121">
        <v>854.95923203912332</v>
      </c>
      <c r="E632" s="121">
        <v>190.05543748044192</v>
      </c>
      <c r="F632" s="122">
        <f t="shared" si="195"/>
        <v>2754.9789814474088</v>
      </c>
      <c r="G632" s="6">
        <v>629</v>
      </c>
      <c r="H632" s="6">
        <f t="shared" si="196"/>
        <v>90</v>
      </c>
      <c r="I632" s="7">
        <f t="shared" si="197"/>
        <v>11</v>
      </c>
      <c r="J632" s="7">
        <f t="shared" si="198"/>
        <v>4</v>
      </c>
      <c r="K632" s="7">
        <f t="shared" si="199"/>
        <v>2013</v>
      </c>
      <c r="L632" s="8"/>
      <c r="M632" s="8"/>
      <c r="N632" s="2"/>
      <c r="AA632" s="2"/>
      <c r="AB632" s="2"/>
      <c r="AC632" s="2"/>
      <c r="AD632" s="2"/>
      <c r="AE632" s="2"/>
      <c r="AF632" s="2"/>
      <c r="AN632" s="5"/>
    </row>
    <row r="633" spans="2:40" outlineLevel="1" x14ac:dyDescent="0.25">
      <c r="B633" s="15">
        <v>41598</v>
      </c>
      <c r="C633" s="121">
        <v>1723.8703004342565</v>
      </c>
      <c r="D633" s="121">
        <v>857.67571044326121</v>
      </c>
      <c r="E633" s="121">
        <v>190.7350689797272</v>
      </c>
      <c r="F633" s="122">
        <f t="shared" si="195"/>
        <v>2772.281079857245</v>
      </c>
      <c r="G633" s="6">
        <v>630</v>
      </c>
      <c r="H633" s="6">
        <f t="shared" si="196"/>
        <v>90</v>
      </c>
      <c r="I633" s="7">
        <f t="shared" si="197"/>
        <v>11</v>
      </c>
      <c r="J633" s="7">
        <f t="shared" si="198"/>
        <v>4</v>
      </c>
      <c r="K633" s="7">
        <f t="shared" si="199"/>
        <v>2013</v>
      </c>
      <c r="L633" s="8"/>
      <c r="M633" s="8"/>
      <c r="N633" s="2"/>
      <c r="AA633" s="2"/>
      <c r="AB633" s="2"/>
      <c r="AC633" s="2"/>
      <c r="AD633" s="2"/>
      <c r="AE633" s="2"/>
      <c r="AF633" s="2"/>
      <c r="AN633" s="5"/>
    </row>
    <row r="634" spans="2:40" outlineLevel="1" x14ac:dyDescent="0.25">
      <c r="B634" s="15">
        <v>41599</v>
      </c>
      <c r="C634" s="121">
        <v>1751.2432882654255</v>
      </c>
      <c r="D634" s="121">
        <v>888.90337962726858</v>
      </c>
      <c r="E634" s="121">
        <v>190.39839636862692</v>
      </c>
      <c r="F634" s="122">
        <f t="shared" si="195"/>
        <v>2830.5450642613209</v>
      </c>
      <c r="G634" s="6">
        <v>631</v>
      </c>
      <c r="H634" s="6">
        <f t="shared" si="196"/>
        <v>91</v>
      </c>
      <c r="I634" s="7">
        <f t="shared" si="197"/>
        <v>11</v>
      </c>
      <c r="J634" s="7">
        <f t="shared" si="198"/>
        <v>4</v>
      </c>
      <c r="K634" s="7">
        <f t="shared" si="199"/>
        <v>2013</v>
      </c>
      <c r="L634" s="8"/>
      <c r="M634" s="8"/>
      <c r="N634" s="2"/>
      <c r="AA634" s="2"/>
      <c r="AB634" s="2"/>
      <c r="AC634" s="2"/>
      <c r="AD634" s="2"/>
      <c r="AE634" s="2"/>
      <c r="AF634" s="2"/>
      <c r="AN634" s="5"/>
    </row>
    <row r="635" spans="2:40" outlineLevel="1" x14ac:dyDescent="0.25">
      <c r="B635" s="15">
        <v>41600</v>
      </c>
      <c r="C635" s="121">
        <v>1758.9928582452067</v>
      </c>
      <c r="D635" s="121">
        <v>829.79489366865289</v>
      </c>
      <c r="E635" s="121">
        <v>190.45209901788078</v>
      </c>
      <c r="F635" s="122">
        <f t="shared" si="195"/>
        <v>2779.2398509317404</v>
      </c>
      <c r="G635" s="6">
        <v>632</v>
      </c>
      <c r="H635" s="6">
        <f t="shared" si="196"/>
        <v>91</v>
      </c>
      <c r="I635" s="7">
        <f t="shared" si="197"/>
        <v>11</v>
      </c>
      <c r="J635" s="7">
        <f t="shared" si="198"/>
        <v>4</v>
      </c>
      <c r="K635" s="7">
        <f t="shared" si="199"/>
        <v>2013</v>
      </c>
      <c r="L635" s="8"/>
      <c r="M635" s="8"/>
      <c r="N635" s="2"/>
      <c r="AA635" s="2"/>
      <c r="AB635" s="2"/>
      <c r="AC635" s="2"/>
      <c r="AD635" s="2"/>
      <c r="AE635" s="2"/>
      <c r="AF635" s="2"/>
      <c r="AN635" s="5"/>
    </row>
    <row r="636" spans="2:40" outlineLevel="1" x14ac:dyDescent="0.25">
      <c r="B636" s="15">
        <v>41601</v>
      </c>
      <c r="C636" s="121">
        <v>1761.1941752651032</v>
      </c>
      <c r="D636" s="121">
        <v>856.16492074916187</v>
      </c>
      <c r="E636" s="121">
        <v>190.85568143954626</v>
      </c>
      <c r="F636" s="122">
        <f t="shared" si="195"/>
        <v>2808.2147774538112</v>
      </c>
      <c r="G636" s="6">
        <v>633</v>
      </c>
      <c r="H636" s="6">
        <f t="shared" si="196"/>
        <v>91</v>
      </c>
      <c r="I636" s="7">
        <f t="shared" si="197"/>
        <v>11</v>
      </c>
      <c r="J636" s="7">
        <f t="shared" si="198"/>
        <v>4</v>
      </c>
      <c r="K636" s="7">
        <f t="shared" si="199"/>
        <v>2013</v>
      </c>
      <c r="L636" s="8"/>
      <c r="M636" s="8"/>
      <c r="N636" s="2"/>
      <c r="AA636" s="2"/>
      <c r="AB636" s="2"/>
      <c r="AC636" s="2"/>
      <c r="AD636" s="2"/>
      <c r="AE636" s="2"/>
      <c r="AF636" s="2"/>
      <c r="AN636" s="5"/>
    </row>
    <row r="637" spans="2:40" outlineLevel="1" x14ac:dyDescent="0.25">
      <c r="B637" s="15">
        <v>41602</v>
      </c>
      <c r="C637" s="121">
        <v>1766.4301641791408</v>
      </c>
      <c r="D637" s="121">
        <v>986.06209440180749</v>
      </c>
      <c r="E637" s="121">
        <v>190.98432089832042</v>
      </c>
      <c r="F637" s="122">
        <f t="shared" si="195"/>
        <v>2943.4765794792684</v>
      </c>
      <c r="G637" s="6">
        <v>634</v>
      </c>
      <c r="H637" s="6">
        <f t="shared" si="196"/>
        <v>91</v>
      </c>
      <c r="I637" s="7">
        <f t="shared" si="197"/>
        <v>11</v>
      </c>
      <c r="J637" s="7">
        <f t="shared" si="198"/>
        <v>4</v>
      </c>
      <c r="K637" s="7">
        <f t="shared" si="199"/>
        <v>2013</v>
      </c>
      <c r="L637" s="8"/>
      <c r="M637" s="8"/>
      <c r="N637" s="2"/>
      <c r="AA637" s="2"/>
      <c r="AB637" s="2"/>
      <c r="AC637" s="2"/>
      <c r="AD637" s="2"/>
      <c r="AE637" s="2"/>
      <c r="AF637" s="2"/>
      <c r="AN637" s="5"/>
    </row>
    <row r="638" spans="2:40" outlineLevel="1" x14ac:dyDescent="0.25">
      <c r="B638" s="15">
        <v>41603</v>
      </c>
      <c r="C638" s="121">
        <v>1772.190112329617</v>
      </c>
      <c r="D638" s="121">
        <v>822.88280825761171</v>
      </c>
      <c r="E638" s="121">
        <v>190.83802409653697</v>
      </c>
      <c r="F638" s="122">
        <f t="shared" si="195"/>
        <v>2785.9109446837656</v>
      </c>
      <c r="G638" s="6">
        <v>635</v>
      </c>
      <c r="H638" s="6">
        <f t="shared" si="196"/>
        <v>91</v>
      </c>
      <c r="I638" s="7">
        <f t="shared" si="197"/>
        <v>11</v>
      </c>
      <c r="J638" s="7">
        <f t="shared" si="198"/>
        <v>4</v>
      </c>
      <c r="K638" s="7">
        <f t="shared" si="199"/>
        <v>2013</v>
      </c>
      <c r="L638" s="8"/>
      <c r="M638" s="8"/>
      <c r="N638" s="2"/>
      <c r="AA638" s="2"/>
      <c r="AB638" s="2"/>
      <c r="AC638" s="2"/>
      <c r="AD638" s="2"/>
      <c r="AE638" s="2"/>
      <c r="AF638" s="2"/>
      <c r="AN638" s="5"/>
    </row>
    <row r="639" spans="2:40" outlineLevel="1" x14ac:dyDescent="0.25">
      <c r="B639" s="15">
        <v>41604</v>
      </c>
      <c r="C639" s="121">
        <v>1769.473103686546</v>
      </c>
      <c r="D639" s="121">
        <v>828.47080850100474</v>
      </c>
      <c r="E639" s="121">
        <v>190.80858041105063</v>
      </c>
      <c r="F639" s="122">
        <f t="shared" si="195"/>
        <v>2788.7524925986013</v>
      </c>
      <c r="G639" s="6">
        <v>636</v>
      </c>
      <c r="H639" s="6">
        <f t="shared" si="196"/>
        <v>91</v>
      </c>
      <c r="I639" s="7">
        <f t="shared" si="197"/>
        <v>11</v>
      </c>
      <c r="J639" s="7">
        <f t="shared" si="198"/>
        <v>4</v>
      </c>
      <c r="K639" s="7">
        <f t="shared" si="199"/>
        <v>2013</v>
      </c>
      <c r="L639" s="8"/>
      <c r="M639" s="8"/>
      <c r="N639" s="2"/>
      <c r="AA639" s="2"/>
      <c r="AB639" s="2"/>
      <c r="AC639" s="2"/>
      <c r="AD639" s="2"/>
      <c r="AE639" s="2"/>
      <c r="AF639" s="2"/>
      <c r="AN639" s="5"/>
    </row>
    <row r="640" spans="2:40" outlineLevel="1" x14ac:dyDescent="0.25">
      <c r="B640" s="15">
        <v>41605</v>
      </c>
      <c r="C640" s="121">
        <v>1770.9475246417051</v>
      </c>
      <c r="D640" s="121">
        <v>784.54957670023964</v>
      </c>
      <c r="E640" s="121">
        <v>191.04474618954305</v>
      </c>
      <c r="F640" s="122">
        <f t="shared" si="195"/>
        <v>2746.5418475314873</v>
      </c>
      <c r="G640" s="6">
        <v>637</v>
      </c>
      <c r="H640" s="6">
        <f t="shared" si="196"/>
        <v>91</v>
      </c>
      <c r="I640" s="7">
        <f t="shared" si="197"/>
        <v>11</v>
      </c>
      <c r="J640" s="7">
        <f t="shared" si="198"/>
        <v>4</v>
      </c>
      <c r="K640" s="7">
        <f t="shared" si="199"/>
        <v>2013</v>
      </c>
      <c r="L640" s="8"/>
      <c r="M640" s="8"/>
      <c r="N640" s="2"/>
      <c r="AA640" s="2"/>
      <c r="AB640" s="2"/>
      <c r="AC640" s="2"/>
      <c r="AD640" s="2"/>
      <c r="AE640" s="2"/>
      <c r="AF640" s="2"/>
      <c r="AN640" s="5"/>
    </row>
    <row r="641" spans="2:40" outlineLevel="1" x14ac:dyDescent="0.25">
      <c r="B641" s="15">
        <v>41606</v>
      </c>
      <c r="C641" s="121">
        <v>1767.9779603638381</v>
      </c>
      <c r="D641" s="121">
        <v>719.96774222315275</v>
      </c>
      <c r="E641" s="121">
        <v>191.31592792360667</v>
      </c>
      <c r="F641" s="122">
        <f t="shared" si="195"/>
        <v>2679.2616305105971</v>
      </c>
      <c r="G641" s="6">
        <v>638</v>
      </c>
      <c r="H641" s="6">
        <f t="shared" si="196"/>
        <v>92</v>
      </c>
      <c r="I641" s="7">
        <f t="shared" si="197"/>
        <v>11</v>
      </c>
      <c r="J641" s="7">
        <f t="shared" si="198"/>
        <v>4</v>
      </c>
      <c r="K641" s="7">
        <f t="shared" si="199"/>
        <v>2013</v>
      </c>
      <c r="L641" s="8"/>
      <c r="M641" s="8"/>
      <c r="N641" s="2"/>
      <c r="AA641" s="2"/>
      <c r="AB641" s="2"/>
      <c r="AC641" s="2"/>
      <c r="AD641" s="2"/>
      <c r="AE641" s="2"/>
      <c r="AF641" s="2"/>
      <c r="AN641" s="5"/>
    </row>
    <row r="642" spans="2:40" outlineLevel="1" x14ac:dyDescent="0.25">
      <c r="B642" s="15">
        <v>41607</v>
      </c>
      <c r="C642" s="121">
        <v>1776.7382450126131</v>
      </c>
      <c r="D642" s="121">
        <v>846.27741083478259</v>
      </c>
      <c r="E642" s="121">
        <v>191.19557453054128</v>
      </c>
      <c r="F642" s="122">
        <f t="shared" si="195"/>
        <v>2814.2112303779368</v>
      </c>
      <c r="G642" s="6">
        <v>639</v>
      </c>
      <c r="H642" s="6">
        <f t="shared" si="196"/>
        <v>92</v>
      </c>
      <c r="I642" s="7">
        <f t="shared" si="197"/>
        <v>11</v>
      </c>
      <c r="J642" s="7">
        <f t="shared" si="198"/>
        <v>4</v>
      </c>
      <c r="K642" s="7">
        <f t="shared" si="199"/>
        <v>2013</v>
      </c>
      <c r="L642" s="8"/>
      <c r="M642" s="8"/>
      <c r="N642" s="2"/>
      <c r="AA642" s="2"/>
      <c r="AB642" s="2"/>
      <c r="AC642" s="2"/>
      <c r="AD642" s="2"/>
      <c r="AE642" s="2"/>
      <c r="AF642" s="2"/>
      <c r="AN642" s="5"/>
    </row>
    <row r="643" spans="2:40" outlineLevel="1" x14ac:dyDescent="0.25">
      <c r="B643" s="15">
        <v>41608</v>
      </c>
      <c r="C643" s="121">
        <v>1798.4797450520352</v>
      </c>
      <c r="D643" s="121">
        <v>757.68553829990481</v>
      </c>
      <c r="E643" s="121">
        <v>191.11608094140732</v>
      </c>
      <c r="F643" s="122">
        <f t="shared" si="195"/>
        <v>2747.2813642933475</v>
      </c>
      <c r="G643" s="6">
        <v>640</v>
      </c>
      <c r="H643" s="6">
        <f t="shared" si="196"/>
        <v>92</v>
      </c>
      <c r="I643" s="7">
        <f t="shared" si="197"/>
        <v>11</v>
      </c>
      <c r="J643" s="7">
        <f t="shared" si="198"/>
        <v>4</v>
      </c>
      <c r="K643" s="7">
        <f t="shared" si="199"/>
        <v>2013</v>
      </c>
      <c r="L643" s="8"/>
      <c r="M643" s="8"/>
      <c r="N643" s="2"/>
      <c r="AA643" s="2"/>
      <c r="AB643" s="2"/>
      <c r="AC643" s="2"/>
      <c r="AD643" s="2"/>
      <c r="AE643" s="2"/>
      <c r="AF643" s="2"/>
      <c r="AN643" s="5"/>
    </row>
    <row r="644" spans="2:40" outlineLevel="1" x14ac:dyDescent="0.25">
      <c r="B644" s="15">
        <v>41609</v>
      </c>
      <c r="C644" s="121">
        <v>1786.481293396819</v>
      </c>
      <c r="D644" s="121">
        <v>605.28672270011964</v>
      </c>
      <c r="E644" s="121">
        <v>190.93424320029158</v>
      </c>
      <c r="F644" s="122">
        <f t="shared" si="195"/>
        <v>2582.7022592972298</v>
      </c>
      <c r="G644" s="6">
        <v>641</v>
      </c>
      <c r="H644" s="6">
        <f t="shared" si="196"/>
        <v>92</v>
      </c>
      <c r="I644" s="7">
        <f t="shared" si="197"/>
        <v>12</v>
      </c>
      <c r="J644" s="7">
        <f t="shared" si="198"/>
        <v>4</v>
      </c>
      <c r="K644" s="7">
        <f t="shared" si="199"/>
        <v>2013</v>
      </c>
      <c r="L644" s="8"/>
      <c r="M644" s="8"/>
      <c r="N644" s="2"/>
      <c r="AA644" s="2"/>
      <c r="AB644" s="2"/>
      <c r="AC644" s="2"/>
      <c r="AD644" s="2"/>
      <c r="AE644" s="2"/>
      <c r="AF644" s="2"/>
      <c r="AN644" s="5"/>
    </row>
    <row r="645" spans="2:40" outlineLevel="1" x14ac:dyDescent="0.25">
      <c r="B645" s="15">
        <v>41610</v>
      </c>
      <c r="C645" s="121">
        <v>1798.6252842473987</v>
      </c>
      <c r="D645" s="121">
        <v>803.95797944603862</v>
      </c>
      <c r="E645" s="121">
        <v>191.47659293187823</v>
      </c>
      <c r="F645" s="122">
        <f t="shared" ref="F645:F660" si="200">SUM(C645:E645)</f>
        <v>2794.0598566253157</v>
      </c>
      <c r="G645" s="6">
        <v>642</v>
      </c>
      <c r="H645" s="6">
        <f t="shared" ref="H645:H660" si="201">ROUNDUP(G645/7,0)</f>
        <v>92</v>
      </c>
      <c r="I645" s="7">
        <f t="shared" ref="I645:I660" si="202">MONTH(B645)</f>
        <v>12</v>
      </c>
      <c r="J645" s="7">
        <f t="shared" ref="J645:J660" si="203">ROUNDUP(I645/3,0)</f>
        <v>4</v>
      </c>
      <c r="K645" s="7">
        <f t="shared" ref="K645:K660" si="204">YEAR(B645)</f>
        <v>2013</v>
      </c>
      <c r="L645" s="8"/>
      <c r="M645" s="8"/>
      <c r="N645" s="2"/>
      <c r="AA645" s="2"/>
      <c r="AB645" s="2"/>
      <c r="AC645" s="2"/>
      <c r="AD645" s="2"/>
      <c r="AE645" s="2"/>
      <c r="AF645" s="2"/>
      <c r="AN645" s="5"/>
    </row>
    <row r="646" spans="2:40" outlineLevel="1" x14ac:dyDescent="0.25">
      <c r="B646" s="15">
        <v>41611</v>
      </c>
      <c r="C646" s="121">
        <v>1795.4229884550368</v>
      </c>
      <c r="D646" s="121">
        <v>827.74471980618159</v>
      </c>
      <c r="E646" s="121">
        <v>191.47034259434599</v>
      </c>
      <c r="F646" s="122">
        <f t="shared" si="200"/>
        <v>2814.6380508555649</v>
      </c>
      <c r="G646" s="6">
        <v>643</v>
      </c>
      <c r="H646" s="6">
        <f t="shared" si="201"/>
        <v>92</v>
      </c>
      <c r="I646" s="7">
        <f t="shared" si="202"/>
        <v>12</v>
      </c>
      <c r="J646" s="7">
        <f t="shared" si="203"/>
        <v>4</v>
      </c>
      <c r="K646" s="7">
        <f t="shared" si="204"/>
        <v>2013</v>
      </c>
      <c r="L646" s="8"/>
      <c r="M646" s="8"/>
      <c r="N646" s="2"/>
      <c r="AA646" s="2"/>
      <c r="AB646" s="2"/>
      <c r="AC646" s="2"/>
      <c r="AD646" s="2"/>
      <c r="AE646" s="2"/>
      <c r="AF646" s="2"/>
      <c r="AN646" s="5"/>
    </row>
    <row r="647" spans="2:40" outlineLevel="1" x14ac:dyDescent="0.25">
      <c r="B647" s="15">
        <v>41612</v>
      </c>
      <c r="C647" s="121">
        <v>1784.6028999331015</v>
      </c>
      <c r="D647" s="121">
        <v>851.36766451090557</v>
      </c>
      <c r="E647" s="121">
        <v>191.61639965311309</v>
      </c>
      <c r="F647" s="122">
        <f t="shared" si="200"/>
        <v>2827.5869640971205</v>
      </c>
      <c r="G647" s="6">
        <v>644</v>
      </c>
      <c r="H647" s="6">
        <f t="shared" si="201"/>
        <v>92</v>
      </c>
      <c r="I647" s="7">
        <f t="shared" si="202"/>
        <v>12</v>
      </c>
      <c r="J647" s="7">
        <f t="shared" si="203"/>
        <v>4</v>
      </c>
      <c r="K647" s="7">
        <f t="shared" si="204"/>
        <v>2013</v>
      </c>
      <c r="L647" s="8"/>
      <c r="M647" s="8"/>
      <c r="N647" s="2"/>
      <c r="AA647" s="2"/>
      <c r="AB647" s="2"/>
      <c r="AC647" s="2"/>
      <c r="AD647" s="2"/>
      <c r="AE647" s="2"/>
      <c r="AF647" s="2"/>
      <c r="AN647" s="5"/>
    </row>
    <row r="648" spans="2:40" outlineLevel="1" x14ac:dyDescent="0.25">
      <c r="B648" s="15">
        <v>41613</v>
      </c>
      <c r="C648" s="121">
        <v>1794.1202756443583</v>
      </c>
      <c r="D648" s="121">
        <v>947.58830791010485</v>
      </c>
      <c r="E648" s="121">
        <v>191.76738303370681</v>
      </c>
      <c r="F648" s="122">
        <f t="shared" si="200"/>
        <v>2933.4759665881697</v>
      </c>
      <c r="G648" s="6">
        <v>645</v>
      </c>
      <c r="H648" s="6">
        <f t="shared" si="201"/>
        <v>93</v>
      </c>
      <c r="I648" s="7">
        <f t="shared" si="202"/>
        <v>12</v>
      </c>
      <c r="J648" s="7">
        <f t="shared" si="203"/>
        <v>4</v>
      </c>
      <c r="K648" s="7">
        <f t="shared" si="204"/>
        <v>2013</v>
      </c>
      <c r="L648" s="8"/>
      <c r="M648" s="8"/>
      <c r="N648" s="2"/>
      <c r="AA648" s="2"/>
      <c r="AB648" s="2"/>
      <c r="AC648" s="2"/>
      <c r="AD648" s="2"/>
      <c r="AE648" s="2"/>
      <c r="AF648" s="2"/>
      <c r="AN648" s="5"/>
    </row>
    <row r="649" spans="2:40" outlineLevel="1" x14ac:dyDescent="0.25">
      <c r="B649" s="15">
        <v>41614</v>
      </c>
      <c r="C649" s="121">
        <v>1798.414771783634</v>
      </c>
      <c r="D649" s="121">
        <v>762.38804160920176</v>
      </c>
      <c r="E649" s="121">
        <v>191.43794556283763</v>
      </c>
      <c r="F649" s="122">
        <f t="shared" si="200"/>
        <v>2752.2407589556733</v>
      </c>
      <c r="G649" s="6">
        <v>646</v>
      </c>
      <c r="H649" s="6">
        <f t="shared" si="201"/>
        <v>93</v>
      </c>
      <c r="I649" s="7">
        <f t="shared" si="202"/>
        <v>12</v>
      </c>
      <c r="J649" s="7">
        <f t="shared" si="203"/>
        <v>4</v>
      </c>
      <c r="K649" s="7">
        <f t="shared" si="204"/>
        <v>2013</v>
      </c>
      <c r="L649" s="8"/>
      <c r="M649" s="8"/>
      <c r="N649" s="2"/>
      <c r="AA649" s="2"/>
      <c r="AB649" s="2"/>
      <c r="AC649" s="2"/>
      <c r="AD649" s="2"/>
      <c r="AE649" s="2"/>
      <c r="AF649" s="2"/>
      <c r="AN649" s="5"/>
    </row>
    <row r="650" spans="2:40" outlineLevel="1" x14ac:dyDescent="0.25">
      <c r="B650" s="15">
        <v>41615</v>
      </c>
      <c r="C650" s="121">
        <v>1791.5767035592785</v>
      </c>
      <c r="D650" s="121">
        <v>938.48342095714975</v>
      </c>
      <c r="E650" s="121">
        <v>191.51177957144131</v>
      </c>
      <c r="F650" s="122">
        <f t="shared" si="200"/>
        <v>2921.5719040878694</v>
      </c>
      <c r="G650" s="6">
        <v>647</v>
      </c>
      <c r="H650" s="6">
        <f t="shared" si="201"/>
        <v>93</v>
      </c>
      <c r="I650" s="7">
        <f t="shared" si="202"/>
        <v>12</v>
      </c>
      <c r="J650" s="7">
        <f t="shared" si="203"/>
        <v>4</v>
      </c>
      <c r="K650" s="7">
        <f t="shared" si="204"/>
        <v>2013</v>
      </c>
      <c r="L650" s="8"/>
      <c r="M650" s="8"/>
      <c r="N650" s="2"/>
      <c r="AA650" s="2"/>
      <c r="AB650" s="2"/>
      <c r="AC650" s="2"/>
      <c r="AD650" s="2"/>
      <c r="AE650" s="2"/>
      <c r="AF650" s="2"/>
      <c r="AN650" s="5"/>
    </row>
    <row r="651" spans="2:40" outlineLevel="1" x14ac:dyDescent="0.25">
      <c r="B651" s="15">
        <v>41616</v>
      </c>
      <c r="C651" s="121">
        <v>1783.2775797278632</v>
      </c>
      <c r="D651" s="121">
        <v>967.47603841653881</v>
      </c>
      <c r="E651" s="121">
        <v>191.80377992140276</v>
      </c>
      <c r="F651" s="122">
        <f t="shared" si="200"/>
        <v>2942.5573980658046</v>
      </c>
      <c r="G651" s="6">
        <v>648</v>
      </c>
      <c r="H651" s="6">
        <f t="shared" si="201"/>
        <v>93</v>
      </c>
      <c r="I651" s="7">
        <f t="shared" si="202"/>
        <v>12</v>
      </c>
      <c r="J651" s="7">
        <f t="shared" si="203"/>
        <v>4</v>
      </c>
      <c r="K651" s="7">
        <f t="shared" si="204"/>
        <v>2013</v>
      </c>
      <c r="L651" s="8"/>
      <c r="M651" s="8"/>
      <c r="N651" s="2"/>
      <c r="AA651" s="2"/>
      <c r="AB651" s="2"/>
      <c r="AC651" s="2"/>
      <c r="AD651" s="2"/>
      <c r="AE651" s="2"/>
      <c r="AF651" s="2"/>
      <c r="AN651" s="5"/>
    </row>
    <row r="652" spans="2:40" outlineLevel="1" x14ac:dyDescent="0.25">
      <c r="B652" s="15">
        <v>41617</v>
      </c>
      <c r="C652" s="121">
        <v>1800.0784062685461</v>
      </c>
      <c r="D652" s="121">
        <v>1040.7614939860487</v>
      </c>
      <c r="E652" s="121">
        <v>191.7212703225774</v>
      </c>
      <c r="F652" s="122">
        <f t="shared" si="200"/>
        <v>3032.5611705771721</v>
      </c>
      <c r="G652" s="6">
        <v>649</v>
      </c>
      <c r="H652" s="6">
        <f t="shared" si="201"/>
        <v>93</v>
      </c>
      <c r="I652" s="7">
        <f t="shared" si="202"/>
        <v>12</v>
      </c>
      <c r="J652" s="7">
        <f t="shared" si="203"/>
        <v>4</v>
      </c>
      <c r="K652" s="7">
        <f t="shared" si="204"/>
        <v>2013</v>
      </c>
      <c r="L652" s="8"/>
      <c r="M652" s="8"/>
      <c r="N652" s="2"/>
      <c r="AA652" s="2"/>
      <c r="AB652" s="2"/>
      <c r="AC652" s="2"/>
      <c r="AD652" s="2"/>
      <c r="AE652" s="2"/>
      <c r="AF652" s="2"/>
      <c r="AN652" s="5"/>
    </row>
    <row r="653" spans="2:40" outlineLevel="1" x14ac:dyDescent="0.25">
      <c r="B653" s="15">
        <v>41618</v>
      </c>
      <c r="C653" s="121">
        <v>1799.161142007782</v>
      </c>
      <c r="D653" s="121">
        <v>759.71700182300845</v>
      </c>
      <c r="E653" s="121">
        <v>192.13194167149638</v>
      </c>
      <c r="F653" s="122">
        <f t="shared" si="200"/>
        <v>2751.010085502287</v>
      </c>
      <c r="G653" s="6">
        <v>650</v>
      </c>
      <c r="H653" s="6">
        <f t="shared" si="201"/>
        <v>93</v>
      </c>
      <c r="I653" s="7">
        <f t="shared" si="202"/>
        <v>12</v>
      </c>
      <c r="J653" s="7">
        <f t="shared" si="203"/>
        <v>4</v>
      </c>
      <c r="K653" s="7">
        <f t="shared" si="204"/>
        <v>2013</v>
      </c>
      <c r="L653" s="8"/>
      <c r="M653" s="8"/>
      <c r="N653" s="2"/>
      <c r="AA653" s="2"/>
      <c r="AB653" s="2"/>
      <c r="AC653" s="2"/>
      <c r="AD653" s="2"/>
      <c r="AE653" s="2"/>
      <c r="AF653" s="2"/>
      <c r="AN653" s="5"/>
    </row>
    <row r="654" spans="2:40" outlineLevel="1" x14ac:dyDescent="0.25">
      <c r="B654" s="15">
        <v>41619</v>
      </c>
      <c r="C654" s="121">
        <v>1800.1869302599912</v>
      </c>
      <c r="D654" s="121">
        <v>950.99513665037284</v>
      </c>
      <c r="E654" s="121">
        <v>192.23375807729519</v>
      </c>
      <c r="F654" s="122">
        <f t="shared" si="200"/>
        <v>2943.4158249876591</v>
      </c>
      <c r="G654" s="6">
        <v>651</v>
      </c>
      <c r="H654" s="6">
        <f t="shared" si="201"/>
        <v>93</v>
      </c>
      <c r="I654" s="7">
        <f t="shared" si="202"/>
        <v>12</v>
      </c>
      <c r="J654" s="7">
        <f t="shared" si="203"/>
        <v>4</v>
      </c>
      <c r="K654" s="7">
        <f t="shared" si="204"/>
        <v>2013</v>
      </c>
      <c r="L654" s="8"/>
      <c r="M654" s="8"/>
      <c r="N654" s="2"/>
      <c r="AA654" s="2"/>
      <c r="AB654" s="2"/>
      <c r="AC654" s="2"/>
      <c r="AD654" s="2"/>
      <c r="AE654" s="2"/>
      <c r="AF654" s="2"/>
      <c r="AN654" s="5"/>
    </row>
    <row r="655" spans="2:40" outlineLevel="1" x14ac:dyDescent="0.25">
      <c r="B655" s="15">
        <v>41620</v>
      </c>
      <c r="C655" s="121">
        <v>1800.4982334199221</v>
      </c>
      <c r="D655" s="121">
        <v>897.47777641032246</v>
      </c>
      <c r="E655" s="121">
        <v>192.09501488539931</v>
      </c>
      <c r="F655" s="122">
        <f t="shared" si="200"/>
        <v>2890.0710247156439</v>
      </c>
      <c r="G655" s="6">
        <v>652</v>
      </c>
      <c r="H655" s="6">
        <f t="shared" si="201"/>
        <v>94</v>
      </c>
      <c r="I655" s="7">
        <f t="shared" si="202"/>
        <v>12</v>
      </c>
      <c r="J655" s="7">
        <f t="shared" si="203"/>
        <v>4</v>
      </c>
      <c r="K655" s="7">
        <f t="shared" si="204"/>
        <v>2013</v>
      </c>
      <c r="L655" s="8"/>
      <c r="M655" s="8"/>
      <c r="N655" s="2"/>
      <c r="AA655" s="2"/>
      <c r="AB655" s="2"/>
      <c r="AC655" s="2"/>
      <c r="AD655" s="2"/>
      <c r="AE655" s="2"/>
      <c r="AF655" s="2"/>
      <c r="AN655" s="5"/>
    </row>
    <row r="656" spans="2:40" outlineLevel="1" x14ac:dyDescent="0.25">
      <c r="B656" s="15">
        <v>41621</v>
      </c>
      <c r="C656" s="121">
        <v>1798.7369830386715</v>
      </c>
      <c r="D656" s="121">
        <v>974.07478683849649</v>
      </c>
      <c r="E656" s="121">
        <v>191.84145478778697</v>
      </c>
      <c r="F656" s="122">
        <f t="shared" si="200"/>
        <v>2964.6532246649549</v>
      </c>
      <c r="G656" s="6">
        <v>653</v>
      </c>
      <c r="H656" s="6">
        <f t="shared" si="201"/>
        <v>94</v>
      </c>
      <c r="I656" s="7">
        <f t="shared" si="202"/>
        <v>12</v>
      </c>
      <c r="J656" s="7">
        <f t="shared" si="203"/>
        <v>4</v>
      </c>
      <c r="K656" s="7">
        <f t="shared" si="204"/>
        <v>2013</v>
      </c>
      <c r="L656" s="8"/>
      <c r="M656" s="8"/>
      <c r="N656" s="2"/>
      <c r="AA656" s="2"/>
      <c r="AB656" s="2"/>
      <c r="AC656" s="2"/>
      <c r="AD656" s="2"/>
      <c r="AE656" s="2"/>
      <c r="AF656" s="2"/>
      <c r="AN656" s="5"/>
    </row>
    <row r="657" spans="2:40" outlineLevel="1" x14ac:dyDescent="0.25">
      <c r="B657" s="15">
        <v>41622</v>
      </c>
      <c r="C657" s="121">
        <v>1796.2725465051026</v>
      </c>
      <c r="D657" s="121">
        <v>929.93850474234227</v>
      </c>
      <c r="E657" s="121">
        <v>192.08987653092376</v>
      </c>
      <c r="F657" s="122">
        <f t="shared" si="200"/>
        <v>2918.3009277783685</v>
      </c>
      <c r="G657" s="6">
        <v>654</v>
      </c>
      <c r="H657" s="6">
        <f t="shared" si="201"/>
        <v>94</v>
      </c>
      <c r="I657" s="7">
        <f t="shared" si="202"/>
        <v>12</v>
      </c>
      <c r="J657" s="7">
        <f t="shared" si="203"/>
        <v>4</v>
      </c>
      <c r="K657" s="7">
        <f t="shared" si="204"/>
        <v>2013</v>
      </c>
      <c r="L657" s="8"/>
      <c r="M657" s="8"/>
      <c r="N657" s="2"/>
      <c r="AA657" s="2"/>
      <c r="AB657" s="2"/>
      <c r="AC657" s="2"/>
      <c r="AD657" s="2"/>
      <c r="AE657" s="2"/>
      <c r="AF657" s="2"/>
      <c r="AN657" s="5"/>
    </row>
    <row r="658" spans="2:40" outlineLevel="1" x14ac:dyDescent="0.25">
      <c r="B658" s="15">
        <v>41623</v>
      </c>
      <c r="C658" s="121">
        <v>1814.255550020504</v>
      </c>
      <c r="D658" s="121">
        <v>1092.6945472004518</v>
      </c>
      <c r="E658" s="121">
        <v>192.04664479685655</v>
      </c>
      <c r="F658" s="122">
        <f t="shared" si="200"/>
        <v>3098.9967420178123</v>
      </c>
      <c r="G658" s="6">
        <v>655</v>
      </c>
      <c r="H658" s="6">
        <f t="shared" si="201"/>
        <v>94</v>
      </c>
      <c r="I658" s="7">
        <f t="shared" si="202"/>
        <v>12</v>
      </c>
      <c r="J658" s="7">
        <f t="shared" si="203"/>
        <v>4</v>
      </c>
      <c r="K658" s="7">
        <f t="shared" si="204"/>
        <v>2013</v>
      </c>
      <c r="L658" s="8"/>
      <c r="M658" s="8"/>
      <c r="N658" s="2"/>
      <c r="AA658" s="2"/>
      <c r="AB658" s="2"/>
      <c r="AC658" s="2"/>
      <c r="AD658" s="2"/>
      <c r="AE658" s="2"/>
      <c r="AF658" s="2"/>
      <c r="AN658" s="5"/>
    </row>
    <row r="659" spans="2:40" outlineLevel="1" x14ac:dyDescent="0.25">
      <c r="B659" s="15">
        <v>41624</v>
      </c>
      <c r="C659" s="121">
        <v>1817.914901730448</v>
      </c>
      <c r="D659" s="121">
        <v>1059.4832401815029</v>
      </c>
      <c r="E659" s="121">
        <v>192.10651497035576</v>
      </c>
      <c r="F659" s="122">
        <f t="shared" si="200"/>
        <v>3069.5046568823068</v>
      </c>
      <c r="G659" s="6">
        <v>656</v>
      </c>
      <c r="H659" s="6">
        <f t="shared" si="201"/>
        <v>94</v>
      </c>
      <c r="I659" s="7">
        <f t="shared" si="202"/>
        <v>12</v>
      </c>
      <c r="J659" s="7">
        <f t="shared" si="203"/>
        <v>4</v>
      </c>
      <c r="K659" s="7">
        <f t="shared" si="204"/>
        <v>2013</v>
      </c>
      <c r="L659" s="8"/>
      <c r="M659" s="8"/>
      <c r="N659" s="2"/>
      <c r="AA659" s="2"/>
      <c r="AB659" s="2"/>
      <c r="AC659" s="2"/>
      <c r="AD659" s="2"/>
      <c r="AE659" s="2"/>
      <c r="AF659" s="2"/>
      <c r="AN659" s="5"/>
    </row>
    <row r="660" spans="2:40" outlineLevel="1" x14ac:dyDescent="0.25">
      <c r="B660" s="15">
        <v>41625</v>
      </c>
      <c r="C660" s="121">
        <v>1801.6231898568201</v>
      </c>
      <c r="D660" s="121">
        <v>946.32320607730753</v>
      </c>
      <c r="E660" s="121">
        <v>191.95836615389868</v>
      </c>
      <c r="F660" s="122">
        <f t="shared" si="200"/>
        <v>2939.904762088026</v>
      </c>
      <c r="G660" s="6">
        <v>657</v>
      </c>
      <c r="H660" s="6">
        <f t="shared" si="201"/>
        <v>94</v>
      </c>
      <c r="I660" s="7">
        <f t="shared" si="202"/>
        <v>12</v>
      </c>
      <c r="J660" s="7">
        <f t="shared" si="203"/>
        <v>4</v>
      </c>
      <c r="K660" s="7">
        <f t="shared" si="204"/>
        <v>2013</v>
      </c>
      <c r="L660" s="8"/>
      <c r="M660" s="8"/>
      <c r="N660" s="2"/>
      <c r="AA660" s="2"/>
      <c r="AB660" s="2"/>
      <c r="AC660" s="2"/>
      <c r="AD660" s="2"/>
      <c r="AE660" s="2"/>
      <c r="AF660" s="2"/>
      <c r="AN660" s="5"/>
    </row>
    <row r="661" spans="2:40" outlineLevel="1" x14ac:dyDescent="0.25">
      <c r="B661" s="15">
        <v>41626</v>
      </c>
      <c r="C661" s="121">
        <v>1816.3862475382816</v>
      </c>
      <c r="D661" s="121">
        <v>878.05921158381045</v>
      </c>
      <c r="E661" s="121">
        <v>192.28745246024204</v>
      </c>
      <c r="F661" s="122">
        <f t="shared" ref="F661:F676" si="205">SUM(C661:E661)</f>
        <v>2886.7329115823341</v>
      </c>
      <c r="G661" s="6">
        <v>658</v>
      </c>
      <c r="H661" s="6">
        <f t="shared" ref="H661:H676" si="206">ROUNDUP(G661/7,0)</f>
        <v>94</v>
      </c>
      <c r="I661" s="7">
        <f t="shared" ref="I661:I676" si="207">MONTH(B661)</f>
        <v>12</v>
      </c>
      <c r="J661" s="7">
        <f t="shared" ref="J661:J676" si="208">ROUNDUP(I661/3,0)</f>
        <v>4</v>
      </c>
      <c r="K661" s="7">
        <f t="shared" ref="K661:K676" si="209">YEAR(B661)</f>
        <v>2013</v>
      </c>
      <c r="L661" s="8"/>
      <c r="M661" s="8"/>
      <c r="N661" s="2"/>
      <c r="AA661" s="2"/>
      <c r="AB661" s="2"/>
      <c r="AC661" s="2"/>
      <c r="AD661" s="2"/>
      <c r="AE661" s="2"/>
      <c r="AF661" s="2"/>
      <c r="AN661" s="5"/>
    </row>
    <row r="662" spans="2:40" outlineLevel="1" x14ac:dyDescent="0.25">
      <c r="B662" s="15">
        <v>41627</v>
      </c>
      <c r="C662" s="121">
        <v>1812.1346325414286</v>
      </c>
      <c r="D662" s="121">
        <v>938.85989022002229</v>
      </c>
      <c r="E662" s="121">
        <v>191.77590354607125</v>
      </c>
      <c r="F662" s="122">
        <f t="shared" si="205"/>
        <v>2942.770426307522</v>
      </c>
      <c r="G662" s="6">
        <v>659</v>
      </c>
      <c r="H662" s="6">
        <f t="shared" si="206"/>
        <v>95</v>
      </c>
      <c r="I662" s="7">
        <f t="shared" si="207"/>
        <v>12</v>
      </c>
      <c r="J662" s="7">
        <f t="shared" si="208"/>
        <v>4</v>
      </c>
      <c r="K662" s="7">
        <f t="shared" si="209"/>
        <v>2013</v>
      </c>
      <c r="L662" s="8"/>
      <c r="M662" s="8"/>
      <c r="N662" s="2"/>
      <c r="AA662" s="2"/>
      <c r="AB662" s="2"/>
      <c r="AC662" s="2"/>
      <c r="AD662" s="2"/>
      <c r="AE662" s="2"/>
      <c r="AF662" s="2"/>
      <c r="AN662" s="5"/>
    </row>
    <row r="663" spans="2:40" outlineLevel="1" x14ac:dyDescent="0.25">
      <c r="B663" s="15">
        <v>41628</v>
      </c>
      <c r="C663" s="121">
        <v>1806.0804189843079</v>
      </c>
      <c r="D663" s="121">
        <v>917.63294367920867</v>
      </c>
      <c r="E663" s="121">
        <v>192.00393885379299</v>
      </c>
      <c r="F663" s="122">
        <f t="shared" si="205"/>
        <v>2915.7173015173098</v>
      </c>
      <c r="G663" s="6">
        <v>660</v>
      </c>
      <c r="H663" s="6">
        <f t="shared" si="206"/>
        <v>95</v>
      </c>
      <c r="I663" s="7">
        <f t="shared" si="207"/>
        <v>12</v>
      </c>
      <c r="J663" s="7">
        <f t="shared" si="208"/>
        <v>4</v>
      </c>
      <c r="K663" s="7">
        <f t="shared" si="209"/>
        <v>2013</v>
      </c>
      <c r="L663" s="8"/>
      <c r="M663" s="8"/>
      <c r="N663" s="2"/>
      <c r="AA663" s="2"/>
      <c r="AB663" s="2"/>
      <c r="AC663" s="2"/>
      <c r="AD663" s="2"/>
      <c r="AE663" s="2"/>
      <c r="AF663" s="2"/>
      <c r="AN663" s="5"/>
    </row>
    <row r="664" spans="2:40" outlineLevel="1" x14ac:dyDescent="0.25">
      <c r="B664" s="15">
        <v>41629</v>
      </c>
      <c r="C664" s="121">
        <v>1807.1212887604061</v>
      </c>
      <c r="D664" s="121">
        <v>1041.5316492215245</v>
      </c>
      <c r="E664" s="121">
        <v>192.03448017921906</v>
      </c>
      <c r="F664" s="122">
        <f t="shared" si="205"/>
        <v>3040.6874181611493</v>
      </c>
      <c r="G664" s="6">
        <v>661</v>
      </c>
      <c r="H664" s="6">
        <f t="shared" si="206"/>
        <v>95</v>
      </c>
      <c r="I664" s="7">
        <f t="shared" si="207"/>
        <v>12</v>
      </c>
      <c r="J664" s="7">
        <f t="shared" si="208"/>
        <v>4</v>
      </c>
      <c r="K664" s="7">
        <f t="shared" si="209"/>
        <v>2013</v>
      </c>
      <c r="L664" s="8"/>
      <c r="M664" s="8"/>
      <c r="N664" s="2"/>
      <c r="AA664" s="2"/>
      <c r="AB664" s="2"/>
      <c r="AC664" s="2"/>
      <c r="AD664" s="2"/>
      <c r="AE664" s="2"/>
      <c r="AF664" s="2"/>
      <c r="AN664" s="5"/>
    </row>
    <row r="665" spans="2:40" outlineLevel="1" x14ac:dyDescent="0.25">
      <c r="B665" s="15">
        <v>41630</v>
      </c>
      <c r="C665" s="121">
        <v>1810.8711159795428</v>
      </c>
      <c r="D665" s="121">
        <v>954.06358317946365</v>
      </c>
      <c r="E665" s="121">
        <v>191.91362265020419</v>
      </c>
      <c r="F665" s="122">
        <f t="shared" si="205"/>
        <v>2956.8483218092106</v>
      </c>
      <c r="G665" s="6">
        <v>662</v>
      </c>
      <c r="H665" s="6">
        <f t="shared" si="206"/>
        <v>95</v>
      </c>
      <c r="I665" s="7">
        <f t="shared" si="207"/>
        <v>12</v>
      </c>
      <c r="J665" s="7">
        <f t="shared" si="208"/>
        <v>4</v>
      </c>
      <c r="K665" s="7">
        <f t="shared" si="209"/>
        <v>2013</v>
      </c>
      <c r="L665" s="8"/>
      <c r="M665" s="8"/>
      <c r="N665" s="2"/>
      <c r="AA665" s="2"/>
      <c r="AB665" s="2"/>
      <c r="AC665" s="2"/>
      <c r="AD665" s="2"/>
      <c r="AE665" s="2"/>
      <c r="AF665" s="2"/>
      <c r="AN665" s="5"/>
    </row>
    <row r="666" spans="2:40" outlineLevel="1" x14ac:dyDescent="0.25">
      <c r="B666" s="15">
        <v>41631</v>
      </c>
      <c r="C666" s="121">
        <v>1804.3164579948113</v>
      </c>
      <c r="D666" s="121">
        <v>944.2740786694244</v>
      </c>
      <c r="E666" s="121">
        <v>192.09096300693938</v>
      </c>
      <c r="F666" s="122">
        <f t="shared" si="205"/>
        <v>2940.6814996711751</v>
      </c>
      <c r="G666" s="6">
        <v>663</v>
      </c>
      <c r="H666" s="6">
        <f t="shared" si="206"/>
        <v>95</v>
      </c>
      <c r="I666" s="7">
        <f t="shared" si="207"/>
        <v>12</v>
      </c>
      <c r="J666" s="7">
        <f t="shared" si="208"/>
        <v>4</v>
      </c>
      <c r="K666" s="7">
        <f t="shared" si="209"/>
        <v>2013</v>
      </c>
      <c r="L666" s="8"/>
      <c r="M666" s="8"/>
      <c r="N666" s="2"/>
      <c r="AA666" s="2"/>
      <c r="AB666" s="2"/>
      <c r="AC666" s="2"/>
      <c r="AD666" s="2"/>
      <c r="AE666" s="2"/>
      <c r="AF666" s="2"/>
      <c r="AN666" s="5"/>
    </row>
    <row r="667" spans="2:40" outlineLevel="1" x14ac:dyDescent="0.25">
      <c r="B667" s="15">
        <v>41632</v>
      </c>
      <c r="C667" s="121">
        <v>1789.0157677033517</v>
      </c>
      <c r="D667" s="121">
        <v>1109.0603668251549</v>
      </c>
      <c r="E667" s="121">
        <v>192.10261776220381</v>
      </c>
      <c r="F667" s="122">
        <f t="shared" si="205"/>
        <v>3090.1787522907102</v>
      </c>
      <c r="G667" s="6">
        <v>664</v>
      </c>
      <c r="H667" s="6">
        <f t="shared" si="206"/>
        <v>95</v>
      </c>
      <c r="I667" s="7">
        <f t="shared" si="207"/>
        <v>12</v>
      </c>
      <c r="J667" s="7">
        <f t="shared" si="208"/>
        <v>4</v>
      </c>
      <c r="K667" s="7">
        <f t="shared" si="209"/>
        <v>2013</v>
      </c>
      <c r="L667" s="8"/>
      <c r="M667" s="8"/>
      <c r="N667" s="2"/>
      <c r="AA667" s="2"/>
      <c r="AB667" s="2"/>
      <c r="AC667" s="2"/>
      <c r="AD667" s="2"/>
      <c r="AE667" s="2"/>
      <c r="AF667" s="2"/>
      <c r="AN667" s="5"/>
    </row>
    <row r="668" spans="2:40" outlineLevel="1" x14ac:dyDescent="0.25">
      <c r="B668" s="15">
        <v>41633</v>
      </c>
      <c r="C668" s="121">
        <v>1784.6084552042121</v>
      </c>
      <c r="D668" s="121">
        <v>977.35985823163151</v>
      </c>
      <c r="E668" s="121">
        <v>192.300023456985</v>
      </c>
      <c r="F668" s="122">
        <f t="shared" si="205"/>
        <v>2954.2683368928288</v>
      </c>
      <c r="G668" s="6">
        <v>665</v>
      </c>
      <c r="H668" s="6">
        <f t="shared" si="206"/>
        <v>95</v>
      </c>
      <c r="I668" s="7">
        <f t="shared" si="207"/>
        <v>12</v>
      </c>
      <c r="J668" s="7">
        <f t="shared" si="208"/>
        <v>4</v>
      </c>
      <c r="K668" s="7">
        <f t="shared" si="209"/>
        <v>2013</v>
      </c>
      <c r="L668" s="8"/>
      <c r="M668" s="8"/>
      <c r="N668" s="2"/>
      <c r="AA668" s="2"/>
      <c r="AB668" s="2"/>
      <c r="AC668" s="2"/>
      <c r="AD668" s="2"/>
      <c r="AE668" s="2"/>
      <c r="AF668" s="2"/>
      <c r="AN668" s="5"/>
    </row>
    <row r="669" spans="2:40" outlineLevel="1" x14ac:dyDescent="0.25">
      <c r="B669" s="15">
        <v>41634</v>
      </c>
      <c r="C669" s="121">
        <v>1782.1635300860339</v>
      </c>
      <c r="D669" s="121">
        <v>1066.6903854363791</v>
      </c>
      <c r="E669" s="121">
        <v>192.36628818668791</v>
      </c>
      <c r="F669" s="122">
        <f t="shared" si="205"/>
        <v>3041.220203709101</v>
      </c>
      <c r="G669" s="6">
        <v>666</v>
      </c>
      <c r="H669" s="6">
        <f t="shared" si="206"/>
        <v>96</v>
      </c>
      <c r="I669" s="7">
        <f t="shared" si="207"/>
        <v>12</v>
      </c>
      <c r="J669" s="7">
        <f t="shared" si="208"/>
        <v>4</v>
      </c>
      <c r="K669" s="7">
        <f t="shared" si="209"/>
        <v>2013</v>
      </c>
      <c r="L669" s="8"/>
      <c r="M669" s="8"/>
      <c r="N669" s="2"/>
      <c r="AA669" s="2"/>
      <c r="AB669" s="2"/>
      <c r="AC669" s="2"/>
      <c r="AD669" s="2"/>
      <c r="AE669" s="2"/>
      <c r="AF669" s="2"/>
      <c r="AN669" s="5"/>
    </row>
    <row r="670" spans="2:40" outlineLevel="1" x14ac:dyDescent="0.25">
      <c r="B670" s="15">
        <v>41635</v>
      </c>
      <c r="C670" s="121">
        <v>1779.0001680213686</v>
      </c>
      <c r="D670" s="121">
        <v>928.03290646181085</v>
      </c>
      <c r="E670" s="121">
        <v>192.2476116683311</v>
      </c>
      <c r="F670" s="122">
        <f t="shared" si="205"/>
        <v>2899.2806861515105</v>
      </c>
      <c r="G670" s="6">
        <v>667</v>
      </c>
      <c r="H670" s="6">
        <f t="shared" si="206"/>
        <v>96</v>
      </c>
      <c r="I670" s="7">
        <f t="shared" si="207"/>
        <v>12</v>
      </c>
      <c r="J670" s="7">
        <f t="shared" si="208"/>
        <v>4</v>
      </c>
      <c r="K670" s="7">
        <f t="shared" si="209"/>
        <v>2013</v>
      </c>
      <c r="L670" s="8"/>
      <c r="M670" s="8"/>
      <c r="N670" s="2"/>
      <c r="AA670" s="2"/>
      <c r="AB670" s="2"/>
      <c r="AC670" s="2"/>
      <c r="AD670" s="2"/>
      <c r="AE670" s="2"/>
      <c r="AF670" s="2"/>
      <c r="AN670" s="5"/>
    </row>
    <row r="671" spans="2:40" outlineLevel="1" x14ac:dyDescent="0.25">
      <c r="B671" s="15">
        <v>41636</v>
      </c>
      <c r="C671" s="121">
        <v>1781.1023857328489</v>
      </c>
      <c r="D671" s="121">
        <v>1011.5063052594164</v>
      </c>
      <c r="E671" s="121">
        <v>192.40896591714721</v>
      </c>
      <c r="F671" s="122">
        <f t="shared" si="205"/>
        <v>2985.0176569094124</v>
      </c>
      <c r="G671" s="6">
        <v>668</v>
      </c>
      <c r="H671" s="6">
        <f t="shared" si="206"/>
        <v>96</v>
      </c>
      <c r="I671" s="7">
        <f t="shared" si="207"/>
        <v>12</v>
      </c>
      <c r="J671" s="7">
        <f t="shared" si="208"/>
        <v>4</v>
      </c>
      <c r="K671" s="7">
        <f t="shared" si="209"/>
        <v>2013</v>
      </c>
      <c r="L671" s="8"/>
      <c r="M671" s="8"/>
      <c r="N671" s="2"/>
      <c r="AA671" s="2"/>
      <c r="AB671" s="2"/>
      <c r="AC671" s="2"/>
      <c r="AD671" s="2"/>
      <c r="AE671" s="2"/>
      <c r="AF671" s="2"/>
      <c r="AN671" s="5"/>
    </row>
    <row r="672" spans="2:40" outlineLevel="1" x14ac:dyDescent="0.25">
      <c r="B672" s="15">
        <v>41637</v>
      </c>
      <c r="C672" s="121">
        <v>1786.2000072765236</v>
      </c>
      <c r="D672" s="121">
        <v>975.69342117591714</v>
      </c>
      <c r="E672" s="121">
        <v>192.53096680514457</v>
      </c>
      <c r="F672" s="122">
        <f t="shared" si="205"/>
        <v>2954.4243952575853</v>
      </c>
      <c r="G672" s="6">
        <v>669</v>
      </c>
      <c r="H672" s="6">
        <f t="shared" si="206"/>
        <v>96</v>
      </c>
      <c r="I672" s="7">
        <f t="shared" si="207"/>
        <v>12</v>
      </c>
      <c r="J672" s="7">
        <f t="shared" si="208"/>
        <v>4</v>
      </c>
      <c r="K672" s="7">
        <f t="shared" si="209"/>
        <v>2013</v>
      </c>
      <c r="L672" s="8"/>
      <c r="M672" s="8"/>
      <c r="N672" s="2"/>
      <c r="AA672" s="2"/>
      <c r="AB672" s="2"/>
      <c r="AC672" s="2"/>
      <c r="AD672" s="2"/>
      <c r="AE672" s="2"/>
      <c r="AF672" s="2"/>
      <c r="AN672" s="5"/>
    </row>
    <row r="673" spans="2:40" outlineLevel="1" x14ac:dyDescent="0.25">
      <c r="B673" s="15">
        <v>41638</v>
      </c>
      <c r="C673" s="121">
        <v>1787.8562630712267</v>
      </c>
      <c r="D673" s="121">
        <v>1104.2702703330394</v>
      </c>
      <c r="E673" s="121">
        <v>192.8003464572659</v>
      </c>
      <c r="F673" s="122">
        <f t="shared" si="205"/>
        <v>3084.9268798615321</v>
      </c>
      <c r="G673" s="6">
        <v>670</v>
      </c>
      <c r="H673" s="6">
        <f t="shared" si="206"/>
        <v>96</v>
      </c>
      <c r="I673" s="7">
        <f t="shared" si="207"/>
        <v>12</v>
      </c>
      <c r="J673" s="7">
        <f t="shared" si="208"/>
        <v>4</v>
      </c>
      <c r="K673" s="7">
        <f t="shared" si="209"/>
        <v>2013</v>
      </c>
      <c r="L673" s="8"/>
      <c r="M673" s="8"/>
      <c r="N673" s="2"/>
      <c r="AA673" s="2"/>
      <c r="AB673" s="2"/>
      <c r="AC673" s="2"/>
      <c r="AD673" s="2"/>
      <c r="AE673" s="2"/>
      <c r="AF673" s="2"/>
      <c r="AN673" s="5"/>
    </row>
    <row r="674" spans="2:40" outlineLevel="1" x14ac:dyDescent="0.25">
      <c r="B674" s="15">
        <v>41639</v>
      </c>
      <c r="C674" s="121">
        <v>1796.7880829973951</v>
      </c>
      <c r="D674" s="121">
        <v>1088.6970336954191</v>
      </c>
      <c r="E674" s="121">
        <v>192.58415621175448</v>
      </c>
      <c r="F674" s="122">
        <f t="shared" si="205"/>
        <v>3078.0692729045686</v>
      </c>
      <c r="G674" s="6">
        <v>671</v>
      </c>
      <c r="H674" s="6">
        <f t="shared" si="206"/>
        <v>96</v>
      </c>
      <c r="I674" s="7">
        <f t="shared" si="207"/>
        <v>12</v>
      </c>
      <c r="J674" s="7">
        <f t="shared" si="208"/>
        <v>4</v>
      </c>
      <c r="K674" s="7">
        <f t="shared" si="209"/>
        <v>2013</v>
      </c>
      <c r="L674" s="8"/>
      <c r="M674" s="8"/>
      <c r="N674" s="2"/>
      <c r="AA674" s="2"/>
      <c r="AB674" s="2"/>
      <c r="AC674" s="2"/>
      <c r="AD674" s="2"/>
      <c r="AE674" s="2"/>
      <c r="AF674" s="2"/>
      <c r="AN674" s="5"/>
    </row>
    <row r="675" spans="2:40" outlineLevel="1" x14ac:dyDescent="0.25">
      <c r="B675" s="15">
        <v>41640</v>
      </c>
      <c r="C675" s="121">
        <v>1795.1196850746085</v>
      </c>
      <c r="D675" s="121">
        <v>835.18082140983051</v>
      </c>
      <c r="E675" s="121">
        <v>192.50825429421755</v>
      </c>
      <c r="F675" s="122">
        <f t="shared" si="205"/>
        <v>2822.808760778657</v>
      </c>
      <c r="G675" s="6">
        <v>672</v>
      </c>
      <c r="H675" s="6">
        <f t="shared" si="206"/>
        <v>96</v>
      </c>
      <c r="I675" s="7">
        <f t="shared" si="207"/>
        <v>1</v>
      </c>
      <c r="J675" s="7">
        <f t="shared" si="208"/>
        <v>1</v>
      </c>
      <c r="K675" s="7">
        <f t="shared" si="209"/>
        <v>2014</v>
      </c>
      <c r="L675" s="8"/>
      <c r="M675" s="8"/>
      <c r="N675" s="2"/>
      <c r="AA675" s="2"/>
      <c r="AB675" s="2"/>
      <c r="AC675" s="2"/>
      <c r="AD675" s="2"/>
      <c r="AE675" s="2"/>
      <c r="AF675" s="2"/>
      <c r="AN675" s="5"/>
    </row>
    <row r="676" spans="2:40" outlineLevel="1" x14ac:dyDescent="0.25">
      <c r="B676" s="15">
        <v>41641</v>
      </c>
      <c r="C676" s="121">
        <v>1797.9810425367261</v>
      </c>
      <c r="D676" s="121">
        <v>1005.7535836676257</v>
      </c>
      <c r="E676" s="121">
        <v>192.85959857607543</v>
      </c>
      <c r="F676" s="122">
        <f t="shared" si="205"/>
        <v>2996.5942247804273</v>
      </c>
      <c r="G676" s="6">
        <v>673</v>
      </c>
      <c r="H676" s="6">
        <f t="shared" si="206"/>
        <v>97</v>
      </c>
      <c r="I676" s="7">
        <f t="shared" si="207"/>
        <v>1</v>
      </c>
      <c r="J676" s="7">
        <f t="shared" si="208"/>
        <v>1</v>
      </c>
      <c r="K676" s="7">
        <f t="shared" si="209"/>
        <v>2014</v>
      </c>
      <c r="L676" s="8"/>
      <c r="M676" s="8"/>
      <c r="N676" s="2"/>
      <c r="AA676" s="2"/>
      <c r="AB676" s="2"/>
      <c r="AC676" s="2"/>
      <c r="AD676" s="2"/>
      <c r="AE676" s="2"/>
      <c r="AF676" s="2"/>
      <c r="AN676" s="5"/>
    </row>
    <row r="677" spans="2:40" outlineLevel="1" x14ac:dyDescent="0.25">
      <c r="B677" s="15">
        <v>41642</v>
      </c>
      <c r="C677" s="121">
        <v>1778.5915818446986</v>
      </c>
      <c r="D677" s="121">
        <v>1199.1175660654314</v>
      </c>
      <c r="E677" s="121">
        <v>192.88149815850934</v>
      </c>
      <c r="F677" s="122">
        <f t="shared" ref="F677:F692" si="210">SUM(C677:E677)</f>
        <v>3170.5906460686392</v>
      </c>
      <c r="G677" s="6">
        <v>674</v>
      </c>
      <c r="H677" s="6">
        <f t="shared" ref="H677:H692" si="211">ROUNDUP(G677/7,0)</f>
        <v>97</v>
      </c>
      <c r="I677" s="7">
        <f t="shared" ref="I677:I692" si="212">MONTH(B677)</f>
        <v>1</v>
      </c>
      <c r="J677" s="7">
        <f t="shared" ref="J677:J692" si="213">ROUNDUP(I677/3,0)</f>
        <v>1</v>
      </c>
      <c r="K677" s="7">
        <f t="shared" ref="K677:K692" si="214">YEAR(B677)</f>
        <v>2014</v>
      </c>
      <c r="L677" s="8"/>
      <c r="M677" s="8"/>
      <c r="N677" s="2"/>
      <c r="AA677" s="2"/>
      <c r="AB677" s="2"/>
      <c r="AC677" s="2"/>
      <c r="AD677" s="2"/>
      <c r="AE677" s="2"/>
      <c r="AF677" s="2"/>
      <c r="AN677" s="5"/>
    </row>
    <row r="678" spans="2:40" outlineLevel="1" x14ac:dyDescent="0.25">
      <c r="B678" s="15">
        <v>41643</v>
      </c>
      <c r="C678" s="121">
        <v>1761.5856271794332</v>
      </c>
      <c r="D678" s="121">
        <v>1019.1011421285061</v>
      </c>
      <c r="E678" s="121">
        <v>192.84681314535428</v>
      </c>
      <c r="F678" s="122">
        <f t="shared" si="210"/>
        <v>2973.5335824532935</v>
      </c>
      <c r="G678" s="6">
        <v>675</v>
      </c>
      <c r="H678" s="6">
        <f t="shared" si="211"/>
        <v>97</v>
      </c>
      <c r="I678" s="7">
        <f t="shared" si="212"/>
        <v>1</v>
      </c>
      <c r="J678" s="7">
        <f t="shared" si="213"/>
        <v>1</v>
      </c>
      <c r="K678" s="7">
        <f t="shared" si="214"/>
        <v>2014</v>
      </c>
      <c r="L678" s="8"/>
      <c r="M678" s="8"/>
      <c r="N678" s="2"/>
      <c r="AA678" s="2"/>
      <c r="AB678" s="2"/>
      <c r="AC678" s="2"/>
      <c r="AD678" s="2"/>
      <c r="AE678" s="2"/>
      <c r="AF678" s="2"/>
      <c r="AN678" s="5"/>
    </row>
    <row r="679" spans="2:40" outlineLevel="1" x14ac:dyDescent="0.25">
      <c r="B679" s="15">
        <v>41644</v>
      </c>
      <c r="C679" s="121">
        <v>1748.1898798912955</v>
      </c>
      <c r="D679" s="121">
        <v>1075.8601471886893</v>
      </c>
      <c r="E679" s="121">
        <v>192.96277640830041</v>
      </c>
      <c r="F679" s="122">
        <f t="shared" si="210"/>
        <v>3017.012803488285</v>
      </c>
      <c r="G679" s="6">
        <v>676</v>
      </c>
      <c r="H679" s="6">
        <f t="shared" si="211"/>
        <v>97</v>
      </c>
      <c r="I679" s="7">
        <f t="shared" si="212"/>
        <v>1</v>
      </c>
      <c r="J679" s="7">
        <f t="shared" si="213"/>
        <v>1</v>
      </c>
      <c r="K679" s="7">
        <f t="shared" si="214"/>
        <v>2014</v>
      </c>
      <c r="L679" s="8"/>
      <c r="M679" s="8"/>
      <c r="N679" s="2"/>
      <c r="AA679" s="2"/>
      <c r="AB679" s="2"/>
      <c r="AC679" s="2"/>
      <c r="AD679" s="2"/>
      <c r="AE679" s="2"/>
      <c r="AF679" s="2"/>
      <c r="AN679" s="5"/>
    </row>
    <row r="680" spans="2:40" outlineLevel="1" x14ac:dyDescent="0.25">
      <c r="B680" s="15">
        <v>41645</v>
      </c>
      <c r="C680" s="121">
        <v>1744.580572208559</v>
      </c>
      <c r="D680" s="121">
        <v>1194.071335591399</v>
      </c>
      <c r="E680" s="121">
        <v>193.08913053139133</v>
      </c>
      <c r="F680" s="122">
        <f t="shared" si="210"/>
        <v>3131.7410383313495</v>
      </c>
      <c r="G680" s="6">
        <v>677</v>
      </c>
      <c r="H680" s="6">
        <f t="shared" si="211"/>
        <v>97</v>
      </c>
      <c r="I680" s="7">
        <f t="shared" si="212"/>
        <v>1</v>
      </c>
      <c r="J680" s="7">
        <f t="shared" si="213"/>
        <v>1</v>
      </c>
      <c r="K680" s="7">
        <f t="shared" si="214"/>
        <v>2014</v>
      </c>
      <c r="L680" s="8"/>
      <c r="M680" s="8"/>
      <c r="N680" s="2"/>
      <c r="AA680" s="2"/>
      <c r="AB680" s="2"/>
      <c r="AC680" s="2"/>
      <c r="AD680" s="2"/>
      <c r="AE680" s="2"/>
      <c r="AF680" s="2"/>
      <c r="AN680" s="5"/>
    </row>
    <row r="681" spans="2:40" outlineLevel="1" x14ac:dyDescent="0.25">
      <c r="B681" s="15">
        <v>41646</v>
      </c>
      <c r="C681" s="121">
        <v>1742.8691880605306</v>
      </c>
      <c r="D681" s="121">
        <v>1114.8403751686553</v>
      </c>
      <c r="E681" s="121">
        <v>192.89284047807433</v>
      </c>
      <c r="F681" s="122">
        <f t="shared" si="210"/>
        <v>3050.6024037072602</v>
      </c>
      <c r="G681" s="6">
        <v>678</v>
      </c>
      <c r="H681" s="6">
        <f t="shared" si="211"/>
        <v>97</v>
      </c>
      <c r="I681" s="7">
        <f t="shared" si="212"/>
        <v>1</v>
      </c>
      <c r="J681" s="7">
        <f t="shared" si="213"/>
        <v>1</v>
      </c>
      <c r="K681" s="7">
        <f t="shared" si="214"/>
        <v>2014</v>
      </c>
      <c r="L681" s="8"/>
      <c r="M681" s="8"/>
      <c r="N681" s="2"/>
      <c r="AA681" s="2"/>
      <c r="AB681" s="2"/>
      <c r="AC681" s="2"/>
      <c r="AD681" s="2"/>
      <c r="AE681" s="2"/>
      <c r="AF681" s="2"/>
      <c r="AN681" s="5"/>
    </row>
    <row r="682" spans="2:40" outlineLevel="1" x14ac:dyDescent="0.25">
      <c r="B682" s="15">
        <v>41647</v>
      </c>
      <c r="C682" s="121">
        <v>1758.461021722635</v>
      </c>
      <c r="D682" s="121">
        <v>1182.5715721256749</v>
      </c>
      <c r="E682" s="121">
        <v>192.75551350646865</v>
      </c>
      <c r="F682" s="122">
        <f t="shared" si="210"/>
        <v>3133.7881073547787</v>
      </c>
      <c r="G682" s="6">
        <v>679</v>
      </c>
      <c r="H682" s="6">
        <f t="shared" si="211"/>
        <v>97</v>
      </c>
      <c r="I682" s="7">
        <f t="shared" si="212"/>
        <v>1</v>
      </c>
      <c r="J682" s="7">
        <f t="shared" si="213"/>
        <v>1</v>
      </c>
      <c r="K682" s="7">
        <f t="shared" si="214"/>
        <v>2014</v>
      </c>
      <c r="L682" s="8"/>
      <c r="M682" s="8"/>
      <c r="N682" s="2"/>
      <c r="AA682" s="2"/>
      <c r="AB682" s="2"/>
      <c r="AC682" s="2"/>
      <c r="AD682" s="2"/>
      <c r="AE682" s="2"/>
      <c r="AF682" s="2"/>
      <c r="AN682" s="5"/>
    </row>
    <row r="683" spans="2:40" outlineLevel="1" x14ac:dyDescent="0.25">
      <c r="B683" s="15">
        <v>41648</v>
      </c>
      <c r="C683" s="121">
        <v>1759.5883213880256</v>
      </c>
      <c r="D683" s="121">
        <v>1079.7942662223829</v>
      </c>
      <c r="E683" s="121">
        <v>192.90190303761275</v>
      </c>
      <c r="F683" s="122">
        <f t="shared" si="210"/>
        <v>3032.2844906480209</v>
      </c>
      <c r="G683" s="6">
        <v>680</v>
      </c>
      <c r="H683" s="6">
        <f t="shared" si="211"/>
        <v>98</v>
      </c>
      <c r="I683" s="7">
        <f t="shared" si="212"/>
        <v>1</v>
      </c>
      <c r="J683" s="7">
        <f t="shared" si="213"/>
        <v>1</v>
      </c>
      <c r="K683" s="7">
        <f t="shared" si="214"/>
        <v>2014</v>
      </c>
      <c r="L683" s="8"/>
      <c r="M683" s="8"/>
      <c r="N683" s="2"/>
      <c r="AA683" s="2"/>
      <c r="AB683" s="2"/>
      <c r="AC683" s="2"/>
      <c r="AD683" s="2"/>
      <c r="AE683" s="2"/>
      <c r="AF683" s="2"/>
      <c r="AN683" s="5"/>
    </row>
    <row r="684" spans="2:40" outlineLevel="1" x14ac:dyDescent="0.25">
      <c r="B684" s="15">
        <v>41649</v>
      </c>
      <c r="C684" s="121">
        <v>1753.8963399796585</v>
      </c>
      <c r="D684" s="121">
        <v>1037.9901777223408</v>
      </c>
      <c r="E684" s="121">
        <v>192.56018549759509</v>
      </c>
      <c r="F684" s="122">
        <f t="shared" si="210"/>
        <v>2984.4467031995946</v>
      </c>
      <c r="G684" s="6">
        <v>681</v>
      </c>
      <c r="H684" s="6">
        <f t="shared" si="211"/>
        <v>98</v>
      </c>
      <c r="I684" s="7">
        <f t="shared" si="212"/>
        <v>1</v>
      </c>
      <c r="J684" s="7">
        <f t="shared" si="213"/>
        <v>1</v>
      </c>
      <c r="K684" s="7">
        <f t="shared" si="214"/>
        <v>2014</v>
      </c>
      <c r="L684" s="8"/>
      <c r="M684" s="8"/>
      <c r="N684" s="2"/>
      <c r="AA684" s="2"/>
      <c r="AB684" s="2"/>
      <c r="AC684" s="2"/>
      <c r="AD684" s="2"/>
      <c r="AE684" s="2"/>
      <c r="AF684" s="2"/>
      <c r="AN684" s="5"/>
    </row>
    <row r="685" spans="2:40" outlineLevel="1" x14ac:dyDescent="0.25">
      <c r="B685" s="15">
        <v>41650</v>
      </c>
      <c r="C685" s="121">
        <v>1767.5111610038387</v>
      </c>
      <c r="D685" s="121">
        <v>1180.0130526731471</v>
      </c>
      <c r="E685" s="121">
        <v>192.57624632382803</v>
      </c>
      <c r="F685" s="122">
        <f t="shared" si="210"/>
        <v>3140.1004600008137</v>
      </c>
      <c r="G685" s="6">
        <v>682</v>
      </c>
      <c r="H685" s="6">
        <f t="shared" si="211"/>
        <v>98</v>
      </c>
      <c r="I685" s="7">
        <f t="shared" si="212"/>
        <v>1</v>
      </c>
      <c r="J685" s="7">
        <f t="shared" si="213"/>
        <v>1</v>
      </c>
      <c r="K685" s="7">
        <f t="shared" si="214"/>
        <v>2014</v>
      </c>
      <c r="L685" s="8"/>
      <c r="M685" s="8"/>
      <c r="N685" s="2"/>
      <c r="AA685" s="2"/>
      <c r="AB685" s="2"/>
      <c r="AC685" s="2"/>
      <c r="AD685" s="2"/>
      <c r="AE685" s="2"/>
      <c r="AF685" s="2"/>
      <c r="AN685" s="5"/>
    </row>
    <row r="686" spans="2:40" outlineLevel="1" x14ac:dyDescent="0.25">
      <c r="B686" s="15">
        <v>41651</v>
      </c>
      <c r="C686" s="121">
        <v>1772.0244879701745</v>
      </c>
      <c r="D686" s="121">
        <v>1065.041643592936</v>
      </c>
      <c r="E686" s="121">
        <v>192.7053949349779</v>
      </c>
      <c r="F686" s="122">
        <f t="shared" si="210"/>
        <v>3029.7715264980884</v>
      </c>
      <c r="G686" s="6">
        <v>683</v>
      </c>
      <c r="H686" s="6">
        <f t="shared" si="211"/>
        <v>98</v>
      </c>
      <c r="I686" s="7">
        <f t="shared" si="212"/>
        <v>1</v>
      </c>
      <c r="J686" s="7">
        <f t="shared" si="213"/>
        <v>1</v>
      </c>
      <c r="K686" s="7">
        <f t="shared" si="214"/>
        <v>2014</v>
      </c>
      <c r="L686" s="8"/>
      <c r="M686" s="8"/>
      <c r="N686" s="2"/>
      <c r="AA686" s="2"/>
      <c r="AB686" s="2"/>
      <c r="AC686" s="2"/>
      <c r="AD686" s="2"/>
      <c r="AE686" s="2"/>
      <c r="AF686" s="2"/>
      <c r="AN686" s="5"/>
    </row>
    <row r="687" spans="2:40" outlineLevel="1" x14ac:dyDescent="0.25">
      <c r="B687" s="15">
        <v>41652</v>
      </c>
      <c r="C687" s="121">
        <v>1766.6241736561415</v>
      </c>
      <c r="D687" s="121">
        <v>931.27740092093256</v>
      </c>
      <c r="E687" s="121">
        <v>192.7959127449609</v>
      </c>
      <c r="F687" s="122">
        <f t="shared" si="210"/>
        <v>2890.6974873220347</v>
      </c>
      <c r="G687" s="6">
        <v>684</v>
      </c>
      <c r="H687" s="6">
        <f t="shared" si="211"/>
        <v>98</v>
      </c>
      <c r="I687" s="7">
        <f t="shared" si="212"/>
        <v>1</v>
      </c>
      <c r="J687" s="7">
        <f t="shared" si="213"/>
        <v>1</v>
      </c>
      <c r="K687" s="7">
        <f t="shared" si="214"/>
        <v>2014</v>
      </c>
      <c r="L687" s="8"/>
      <c r="M687" s="8"/>
      <c r="N687" s="2"/>
      <c r="AA687" s="2"/>
      <c r="AB687" s="2"/>
      <c r="AC687" s="2"/>
      <c r="AD687" s="2"/>
      <c r="AE687" s="2"/>
      <c r="AF687" s="2"/>
      <c r="AN687" s="5"/>
    </row>
    <row r="688" spans="2:40" outlineLevel="1" x14ac:dyDescent="0.25">
      <c r="B688" s="15">
        <v>41653</v>
      </c>
      <c r="C688" s="121">
        <v>1766.9571761873513</v>
      </c>
      <c r="D688" s="121">
        <v>1124.3806092664609</v>
      </c>
      <c r="E688" s="121">
        <v>192.38050895927901</v>
      </c>
      <c r="F688" s="122">
        <f t="shared" si="210"/>
        <v>3083.7182944130909</v>
      </c>
      <c r="G688" s="6">
        <v>685</v>
      </c>
      <c r="H688" s="6">
        <f t="shared" si="211"/>
        <v>98</v>
      </c>
      <c r="I688" s="7">
        <f t="shared" si="212"/>
        <v>1</v>
      </c>
      <c r="J688" s="7">
        <f t="shared" si="213"/>
        <v>1</v>
      </c>
      <c r="K688" s="7">
        <f t="shared" si="214"/>
        <v>2014</v>
      </c>
      <c r="L688" s="8"/>
      <c r="M688" s="8"/>
      <c r="N688" s="2"/>
      <c r="AA688" s="2"/>
      <c r="AB688" s="2"/>
      <c r="AC688" s="2"/>
      <c r="AD688" s="2"/>
      <c r="AE688" s="2"/>
      <c r="AF688" s="2"/>
      <c r="AN688" s="5"/>
    </row>
    <row r="689" spans="2:40" outlineLevel="1" x14ac:dyDescent="0.25">
      <c r="B689" s="15">
        <v>41654</v>
      </c>
      <c r="C689" s="121">
        <v>1774.0943363774254</v>
      </c>
      <c r="D689" s="121">
        <v>890.33497547382137</v>
      </c>
      <c r="E689" s="121">
        <v>192.59586550691137</v>
      </c>
      <c r="F689" s="122">
        <f t="shared" si="210"/>
        <v>2857.0251773581581</v>
      </c>
      <c r="G689" s="6">
        <v>686</v>
      </c>
      <c r="H689" s="6">
        <f t="shared" si="211"/>
        <v>98</v>
      </c>
      <c r="I689" s="7">
        <f t="shared" si="212"/>
        <v>1</v>
      </c>
      <c r="J689" s="7">
        <f t="shared" si="213"/>
        <v>1</v>
      </c>
      <c r="K689" s="7">
        <f t="shared" si="214"/>
        <v>2014</v>
      </c>
      <c r="L689" s="8"/>
      <c r="M689" s="8"/>
      <c r="N689" s="2"/>
      <c r="AA689" s="2"/>
      <c r="AB689" s="2"/>
      <c r="AC689" s="2"/>
      <c r="AD689" s="2"/>
      <c r="AE689" s="2"/>
      <c r="AF689" s="2"/>
      <c r="AN689" s="5"/>
    </row>
    <row r="690" spans="2:40" outlineLevel="1" x14ac:dyDescent="0.25">
      <c r="B690" s="15">
        <v>41655</v>
      </c>
      <c r="C690" s="121">
        <v>1763.9909544469738</v>
      </c>
      <c r="D690" s="121">
        <v>1285.0497397142783</v>
      </c>
      <c r="E690" s="121">
        <v>192.30540983796965</v>
      </c>
      <c r="F690" s="122">
        <f t="shared" si="210"/>
        <v>3241.3461039992217</v>
      </c>
      <c r="G690" s="6">
        <v>687</v>
      </c>
      <c r="H690" s="6">
        <f t="shared" si="211"/>
        <v>99</v>
      </c>
      <c r="I690" s="7">
        <f t="shared" si="212"/>
        <v>1</v>
      </c>
      <c r="J690" s="7">
        <f t="shared" si="213"/>
        <v>1</v>
      </c>
      <c r="K690" s="7">
        <f t="shared" si="214"/>
        <v>2014</v>
      </c>
      <c r="L690" s="8"/>
      <c r="M690" s="8"/>
      <c r="N690" s="2"/>
      <c r="AA690" s="2"/>
      <c r="AB690" s="2"/>
      <c r="AC690" s="2"/>
      <c r="AD690" s="2"/>
      <c r="AE690" s="2"/>
      <c r="AF690" s="2"/>
      <c r="AN690" s="5"/>
    </row>
    <row r="691" spans="2:40" outlineLevel="1" x14ac:dyDescent="0.25">
      <c r="B691" s="15">
        <v>41656</v>
      </c>
      <c r="C691" s="121">
        <v>1746.5506028229956</v>
      </c>
      <c r="D691" s="121">
        <v>1096.5362322405449</v>
      </c>
      <c r="E691" s="121">
        <v>192.48813437730948</v>
      </c>
      <c r="F691" s="122">
        <f t="shared" si="210"/>
        <v>3035.5749694408501</v>
      </c>
      <c r="G691" s="6">
        <v>688</v>
      </c>
      <c r="H691" s="6">
        <f t="shared" si="211"/>
        <v>99</v>
      </c>
      <c r="I691" s="7">
        <f t="shared" si="212"/>
        <v>1</v>
      </c>
      <c r="J691" s="7">
        <f t="shared" si="213"/>
        <v>1</v>
      </c>
      <c r="K691" s="7">
        <f t="shared" si="214"/>
        <v>2014</v>
      </c>
      <c r="L691" s="8"/>
      <c r="M691" s="8"/>
      <c r="N691" s="2"/>
      <c r="AA691" s="2"/>
      <c r="AB691" s="2"/>
      <c r="AC691" s="2"/>
      <c r="AD691" s="2"/>
      <c r="AE691" s="2"/>
      <c r="AF691" s="2"/>
      <c r="AN691" s="5"/>
    </row>
    <row r="692" spans="2:40" outlineLevel="1" x14ac:dyDescent="0.25">
      <c r="B692" s="15">
        <v>41657</v>
      </c>
      <c r="C692" s="121">
        <v>1738.1035004898506</v>
      </c>
      <c r="D692" s="121">
        <v>1011.7329958413309</v>
      </c>
      <c r="E692" s="121">
        <v>192.32243906021773</v>
      </c>
      <c r="F692" s="122">
        <f t="shared" si="210"/>
        <v>2942.1589353913992</v>
      </c>
      <c r="G692" s="6">
        <v>689</v>
      </c>
      <c r="H692" s="6">
        <f t="shared" si="211"/>
        <v>99</v>
      </c>
      <c r="I692" s="7">
        <f t="shared" si="212"/>
        <v>1</v>
      </c>
      <c r="J692" s="7">
        <f t="shared" si="213"/>
        <v>1</v>
      </c>
      <c r="K692" s="7">
        <f t="shared" si="214"/>
        <v>2014</v>
      </c>
      <c r="L692" s="8"/>
      <c r="M692" s="8"/>
      <c r="N692" s="2"/>
      <c r="AA692" s="2"/>
      <c r="AB692" s="2"/>
      <c r="AC692" s="2"/>
      <c r="AD692" s="2"/>
      <c r="AE692" s="2"/>
      <c r="AF692" s="2"/>
      <c r="AN692" s="5"/>
    </row>
    <row r="693" spans="2:40" outlineLevel="1" x14ac:dyDescent="0.25">
      <c r="B693" s="15">
        <v>41658</v>
      </c>
      <c r="C693" s="121">
        <v>1742.1666993681399</v>
      </c>
      <c r="D693" s="121">
        <v>945.30503650212017</v>
      </c>
      <c r="E693" s="121">
        <v>192.23250312755326</v>
      </c>
      <c r="F693" s="122">
        <f t="shared" ref="F693:F708" si="215">SUM(C693:E693)</f>
        <v>2879.7042389978133</v>
      </c>
      <c r="G693" s="6">
        <v>690</v>
      </c>
      <c r="H693" s="6">
        <f t="shared" ref="H693:H708" si="216">ROUNDUP(G693/7,0)</f>
        <v>99</v>
      </c>
      <c r="I693" s="7">
        <f t="shared" ref="I693:I708" si="217">MONTH(B693)</f>
        <v>1</v>
      </c>
      <c r="J693" s="7">
        <f t="shared" ref="J693:J708" si="218">ROUNDUP(I693/3,0)</f>
        <v>1</v>
      </c>
      <c r="K693" s="7">
        <f t="shared" ref="K693:K708" si="219">YEAR(B693)</f>
        <v>2014</v>
      </c>
      <c r="L693" s="8"/>
      <c r="M693" s="8"/>
      <c r="N693" s="2"/>
      <c r="AA693" s="2"/>
      <c r="AB693" s="2"/>
      <c r="AC693" s="2"/>
      <c r="AD693" s="2"/>
      <c r="AE693" s="2"/>
      <c r="AF693" s="2"/>
      <c r="AN693" s="5"/>
    </row>
    <row r="694" spans="2:40" outlineLevel="1" x14ac:dyDescent="0.25">
      <c r="B694" s="15">
        <v>41659</v>
      </c>
      <c r="C694" s="121">
        <v>1740.7013391039625</v>
      </c>
      <c r="D694" s="121">
        <v>1139.0830193256081</v>
      </c>
      <c r="E694" s="121">
        <v>192.31734035932095</v>
      </c>
      <c r="F694" s="122">
        <f t="shared" si="215"/>
        <v>3072.1016987888916</v>
      </c>
      <c r="G694" s="6">
        <v>691</v>
      </c>
      <c r="H694" s="6">
        <f t="shared" si="216"/>
        <v>99</v>
      </c>
      <c r="I694" s="7">
        <f t="shared" si="217"/>
        <v>1</v>
      </c>
      <c r="J694" s="7">
        <f t="shared" si="218"/>
        <v>1</v>
      </c>
      <c r="K694" s="7">
        <f t="shared" si="219"/>
        <v>2014</v>
      </c>
      <c r="L694" s="8"/>
      <c r="M694" s="8"/>
      <c r="N694" s="2"/>
      <c r="AA694" s="2"/>
      <c r="AB694" s="2"/>
      <c r="AC694" s="2"/>
      <c r="AD694" s="2"/>
      <c r="AE694" s="2"/>
      <c r="AF694" s="2"/>
      <c r="AN694" s="5"/>
    </row>
    <row r="695" spans="2:40" outlineLevel="1" x14ac:dyDescent="0.25">
      <c r="B695" s="15">
        <v>41660</v>
      </c>
      <c r="C695" s="121">
        <v>1756.5405229827788</v>
      </c>
      <c r="D695" s="121">
        <v>1186.7680554802523</v>
      </c>
      <c r="E695" s="121">
        <v>192.60442952007367</v>
      </c>
      <c r="F695" s="122">
        <f t="shared" si="215"/>
        <v>3135.9130079831048</v>
      </c>
      <c r="G695" s="6">
        <v>692</v>
      </c>
      <c r="H695" s="6">
        <f t="shared" si="216"/>
        <v>99</v>
      </c>
      <c r="I695" s="7">
        <f t="shared" si="217"/>
        <v>1</v>
      </c>
      <c r="J695" s="7">
        <f t="shared" si="218"/>
        <v>1</v>
      </c>
      <c r="K695" s="7">
        <f t="shared" si="219"/>
        <v>2014</v>
      </c>
      <c r="L695" s="8"/>
      <c r="M695" s="8"/>
      <c r="N695" s="2"/>
      <c r="AA695" s="2"/>
      <c r="AB695" s="2"/>
      <c r="AC695" s="2"/>
      <c r="AD695" s="2"/>
      <c r="AE695" s="2"/>
      <c r="AF695" s="2"/>
      <c r="AN695" s="5"/>
    </row>
    <row r="696" spans="2:40" outlineLevel="1" x14ac:dyDescent="0.25">
      <c r="B696" s="15">
        <v>41661</v>
      </c>
      <c r="C696" s="121">
        <v>1741.151589886048</v>
      </c>
      <c r="D696" s="121">
        <v>793.78388129969017</v>
      </c>
      <c r="E696" s="121">
        <v>192.48618525760179</v>
      </c>
      <c r="F696" s="122">
        <f t="shared" si="215"/>
        <v>2727.42165644334</v>
      </c>
      <c r="G696" s="6">
        <v>693</v>
      </c>
      <c r="H696" s="6">
        <f t="shared" si="216"/>
        <v>99</v>
      </c>
      <c r="I696" s="7">
        <f t="shared" si="217"/>
        <v>1</v>
      </c>
      <c r="J696" s="7">
        <f t="shared" si="218"/>
        <v>1</v>
      </c>
      <c r="K696" s="7">
        <f t="shared" si="219"/>
        <v>2014</v>
      </c>
      <c r="L696" s="8"/>
      <c r="M696" s="8"/>
      <c r="N696" s="2"/>
      <c r="AA696" s="2"/>
      <c r="AB696" s="2"/>
      <c r="AC696" s="2"/>
      <c r="AD696" s="2"/>
      <c r="AE696" s="2"/>
      <c r="AF696" s="2"/>
      <c r="AN696" s="5"/>
    </row>
    <row r="697" spans="2:40" outlineLevel="1" x14ac:dyDescent="0.25">
      <c r="B697" s="15">
        <v>41662</v>
      </c>
      <c r="C697" s="121">
        <v>1742.8942908921867</v>
      </c>
      <c r="D697" s="121">
        <v>1176.7854528402656</v>
      </c>
      <c r="E697" s="121">
        <v>192.53305409949738</v>
      </c>
      <c r="F697" s="122">
        <f t="shared" si="215"/>
        <v>3112.2127978319495</v>
      </c>
      <c r="G697" s="6">
        <v>694</v>
      </c>
      <c r="H697" s="6">
        <f t="shared" si="216"/>
        <v>100</v>
      </c>
      <c r="I697" s="7">
        <f t="shared" si="217"/>
        <v>1</v>
      </c>
      <c r="J697" s="7">
        <f t="shared" si="218"/>
        <v>1</v>
      </c>
      <c r="K697" s="7">
        <f t="shared" si="219"/>
        <v>2014</v>
      </c>
      <c r="L697" s="8"/>
      <c r="M697" s="8"/>
      <c r="N697" s="2"/>
      <c r="AA697" s="2"/>
      <c r="AB697" s="2"/>
      <c r="AC697" s="2"/>
      <c r="AD697" s="2"/>
      <c r="AE697" s="2"/>
      <c r="AF697" s="2"/>
      <c r="AN697" s="5"/>
    </row>
    <row r="698" spans="2:40" outlineLevel="1" x14ac:dyDescent="0.25">
      <c r="B698" s="15">
        <v>41663</v>
      </c>
      <c r="C698" s="121">
        <v>1737.2525356109577</v>
      </c>
      <c r="D698" s="121">
        <v>1130.4336151776604</v>
      </c>
      <c r="E698" s="121">
        <v>192.19594834268733</v>
      </c>
      <c r="F698" s="122">
        <f t="shared" si="215"/>
        <v>3059.882099131305</v>
      </c>
      <c r="G698" s="6">
        <v>695</v>
      </c>
      <c r="H698" s="6">
        <f t="shared" si="216"/>
        <v>100</v>
      </c>
      <c r="I698" s="7">
        <f t="shared" si="217"/>
        <v>1</v>
      </c>
      <c r="J698" s="7">
        <f t="shared" si="218"/>
        <v>1</v>
      </c>
      <c r="K698" s="7">
        <f t="shared" si="219"/>
        <v>2014</v>
      </c>
      <c r="L698" s="8"/>
      <c r="M698" s="8"/>
      <c r="N698" s="2"/>
      <c r="AA698" s="2"/>
      <c r="AB698" s="2"/>
      <c r="AC698" s="2"/>
      <c r="AD698" s="2"/>
      <c r="AE698" s="2"/>
      <c r="AF698" s="2"/>
      <c r="AN698" s="5"/>
    </row>
    <row r="699" spans="2:40" outlineLevel="1" x14ac:dyDescent="0.25">
      <c r="B699" s="15">
        <v>41664</v>
      </c>
      <c r="C699" s="121">
        <v>1728.6738063754599</v>
      </c>
      <c r="D699" s="121">
        <v>1140.480928850988</v>
      </c>
      <c r="E699" s="121">
        <v>192.44667338196945</v>
      </c>
      <c r="F699" s="122">
        <f t="shared" si="215"/>
        <v>3061.6014086084174</v>
      </c>
      <c r="G699" s="6">
        <v>696</v>
      </c>
      <c r="H699" s="6">
        <f t="shared" si="216"/>
        <v>100</v>
      </c>
      <c r="I699" s="7">
        <f t="shared" si="217"/>
        <v>1</v>
      </c>
      <c r="J699" s="7">
        <f t="shared" si="218"/>
        <v>1</v>
      </c>
      <c r="K699" s="7">
        <f t="shared" si="219"/>
        <v>2014</v>
      </c>
      <c r="L699" s="8"/>
      <c r="M699" s="8"/>
      <c r="N699" s="2"/>
      <c r="AA699" s="2"/>
      <c r="AB699" s="2"/>
      <c r="AC699" s="2"/>
      <c r="AD699" s="2"/>
      <c r="AE699" s="2"/>
      <c r="AF699" s="2"/>
      <c r="AN699" s="5"/>
    </row>
    <row r="700" spans="2:40" outlineLevel="1" x14ac:dyDescent="0.25">
      <c r="B700" s="15">
        <v>41665</v>
      </c>
      <c r="C700" s="121">
        <v>1726.5575862290912</v>
      </c>
      <c r="D700" s="121">
        <v>935.18273246516833</v>
      </c>
      <c r="E700" s="121">
        <v>192.46009007013063</v>
      </c>
      <c r="F700" s="122">
        <f t="shared" si="215"/>
        <v>2854.20040876439</v>
      </c>
      <c r="G700" s="6">
        <v>697</v>
      </c>
      <c r="H700" s="6">
        <f t="shared" si="216"/>
        <v>100</v>
      </c>
      <c r="I700" s="7">
        <f t="shared" si="217"/>
        <v>1</v>
      </c>
      <c r="J700" s="7">
        <f t="shared" si="218"/>
        <v>1</v>
      </c>
      <c r="K700" s="7">
        <f t="shared" si="219"/>
        <v>2014</v>
      </c>
      <c r="L700" s="8"/>
      <c r="M700" s="8"/>
      <c r="N700" s="2"/>
      <c r="AA700" s="2"/>
      <c r="AB700" s="2"/>
      <c r="AC700" s="2"/>
      <c r="AD700" s="2"/>
      <c r="AE700" s="2"/>
      <c r="AF700" s="2"/>
      <c r="AN700" s="5"/>
    </row>
    <row r="701" spans="2:40" outlineLevel="1" x14ac:dyDescent="0.25">
      <c r="B701" s="15">
        <v>41666</v>
      </c>
      <c r="C701" s="121">
        <v>1721.0608910057438</v>
      </c>
      <c r="D701" s="121">
        <v>1139.7606578078478</v>
      </c>
      <c r="E701" s="121">
        <v>192.29689800767795</v>
      </c>
      <c r="F701" s="122">
        <f t="shared" si="215"/>
        <v>3053.1184468212696</v>
      </c>
      <c r="G701" s="6">
        <v>698</v>
      </c>
      <c r="H701" s="6">
        <f t="shared" si="216"/>
        <v>100</v>
      </c>
      <c r="I701" s="7">
        <f t="shared" si="217"/>
        <v>1</v>
      </c>
      <c r="J701" s="7">
        <f t="shared" si="218"/>
        <v>1</v>
      </c>
      <c r="K701" s="7">
        <f t="shared" si="219"/>
        <v>2014</v>
      </c>
      <c r="L701" s="8"/>
      <c r="M701" s="8"/>
      <c r="N701" s="2"/>
      <c r="AA701" s="2"/>
      <c r="AB701" s="2"/>
      <c r="AC701" s="2"/>
      <c r="AD701" s="2"/>
      <c r="AE701" s="2"/>
      <c r="AF701" s="2"/>
      <c r="AN701" s="5"/>
    </row>
    <row r="702" spans="2:40" outlineLevel="1" x14ac:dyDescent="0.25">
      <c r="B702" s="15">
        <v>41667</v>
      </c>
      <c r="C702" s="121">
        <v>1736.5166977109466</v>
      </c>
      <c r="D702" s="121">
        <v>1065.3071650044446</v>
      </c>
      <c r="E702" s="121">
        <v>192.92880800779565</v>
      </c>
      <c r="F702" s="122">
        <f t="shared" si="215"/>
        <v>2994.7526707231873</v>
      </c>
      <c r="G702" s="6">
        <v>699</v>
      </c>
      <c r="H702" s="6">
        <f t="shared" si="216"/>
        <v>100</v>
      </c>
      <c r="I702" s="7">
        <f t="shared" si="217"/>
        <v>1</v>
      </c>
      <c r="J702" s="7">
        <f t="shared" si="218"/>
        <v>1</v>
      </c>
      <c r="K702" s="7">
        <f t="shared" si="219"/>
        <v>2014</v>
      </c>
      <c r="L702" s="8"/>
      <c r="M702" s="8"/>
      <c r="N702" s="2"/>
      <c r="AA702" s="2"/>
      <c r="AB702" s="2"/>
      <c r="AC702" s="2"/>
      <c r="AD702" s="2"/>
      <c r="AE702" s="2"/>
      <c r="AF702" s="2"/>
      <c r="AN702" s="5"/>
    </row>
    <row r="703" spans="2:40" outlineLevel="1" x14ac:dyDescent="0.25">
      <c r="B703" s="15">
        <v>41668</v>
      </c>
      <c r="C703" s="121">
        <v>1741.8675265198112</v>
      </c>
      <c r="D703" s="121">
        <v>1013.8941576839476</v>
      </c>
      <c r="E703" s="121">
        <v>192.66079669688014</v>
      </c>
      <c r="F703" s="122">
        <f t="shared" si="215"/>
        <v>2948.4224809006387</v>
      </c>
      <c r="G703" s="6">
        <v>700</v>
      </c>
      <c r="H703" s="6">
        <f t="shared" si="216"/>
        <v>100</v>
      </c>
      <c r="I703" s="7">
        <f t="shared" si="217"/>
        <v>1</v>
      </c>
      <c r="J703" s="7">
        <f t="shared" si="218"/>
        <v>1</v>
      </c>
      <c r="K703" s="7">
        <f t="shared" si="219"/>
        <v>2014</v>
      </c>
      <c r="L703" s="8"/>
      <c r="M703" s="8"/>
      <c r="N703" s="2"/>
      <c r="AA703" s="2"/>
      <c r="AB703" s="2"/>
      <c r="AC703" s="2"/>
      <c r="AD703" s="2"/>
      <c r="AE703" s="2"/>
      <c r="AF703" s="2"/>
      <c r="AN703" s="5"/>
    </row>
    <row r="704" spans="2:40" outlineLevel="1" x14ac:dyDescent="0.25">
      <c r="B704" s="15">
        <v>41669</v>
      </c>
      <c r="C704" s="121">
        <v>1761.6465868785967</v>
      </c>
      <c r="D704" s="121">
        <v>1097.6237638813825</v>
      </c>
      <c r="E704" s="121">
        <v>193.27168384580304</v>
      </c>
      <c r="F704" s="122">
        <f t="shared" si="215"/>
        <v>3052.5420346057822</v>
      </c>
      <c r="G704" s="6">
        <v>701</v>
      </c>
      <c r="H704" s="6">
        <f t="shared" si="216"/>
        <v>101</v>
      </c>
      <c r="I704" s="7">
        <f t="shared" si="217"/>
        <v>1</v>
      </c>
      <c r="J704" s="7">
        <f t="shared" si="218"/>
        <v>1</v>
      </c>
      <c r="K704" s="7">
        <f t="shared" si="219"/>
        <v>2014</v>
      </c>
      <c r="L704" s="8"/>
      <c r="M704" s="8"/>
      <c r="N704" s="2"/>
      <c r="AA704" s="2"/>
      <c r="AB704" s="2"/>
      <c r="AC704" s="2"/>
      <c r="AD704" s="2"/>
      <c r="AE704" s="2"/>
      <c r="AF704" s="2"/>
      <c r="AN704" s="5"/>
    </row>
    <row r="705" spans="2:40" outlineLevel="1" x14ac:dyDescent="0.25">
      <c r="B705" s="15">
        <v>41670</v>
      </c>
      <c r="C705" s="121">
        <v>1768.3928285884999</v>
      </c>
      <c r="D705" s="121">
        <v>1172.2846683016246</v>
      </c>
      <c r="E705" s="121">
        <v>193.22839791768786</v>
      </c>
      <c r="F705" s="122">
        <f t="shared" si="215"/>
        <v>3133.9058948078123</v>
      </c>
      <c r="G705" s="6">
        <v>702</v>
      </c>
      <c r="H705" s="6">
        <f t="shared" si="216"/>
        <v>101</v>
      </c>
      <c r="I705" s="7">
        <f t="shared" si="217"/>
        <v>1</v>
      </c>
      <c r="J705" s="7">
        <f t="shared" si="218"/>
        <v>1</v>
      </c>
      <c r="K705" s="7">
        <f t="shared" si="219"/>
        <v>2014</v>
      </c>
      <c r="L705" s="8"/>
      <c r="M705" s="8"/>
      <c r="N705" s="2"/>
      <c r="AA705" s="2"/>
      <c r="AB705" s="2"/>
      <c r="AC705" s="2"/>
      <c r="AD705" s="2"/>
      <c r="AE705" s="2"/>
      <c r="AF705" s="2"/>
      <c r="AN705" s="5"/>
    </row>
    <row r="706" spans="2:40" outlineLevel="1" x14ac:dyDescent="0.25">
      <c r="B706" s="15">
        <v>41671</v>
      </c>
      <c r="C706" s="121">
        <v>1773.9316673670783</v>
      </c>
      <c r="D706" s="121">
        <v>1247.9397761533146</v>
      </c>
      <c r="E706" s="121">
        <v>192.91284366395604</v>
      </c>
      <c r="F706" s="122">
        <f t="shared" si="215"/>
        <v>3214.7842871843491</v>
      </c>
      <c r="G706" s="6">
        <v>703</v>
      </c>
      <c r="H706" s="6">
        <f t="shared" si="216"/>
        <v>101</v>
      </c>
      <c r="I706" s="7">
        <f t="shared" si="217"/>
        <v>2</v>
      </c>
      <c r="J706" s="7">
        <f t="shared" si="218"/>
        <v>1</v>
      </c>
      <c r="K706" s="7">
        <f t="shared" si="219"/>
        <v>2014</v>
      </c>
      <c r="L706" s="8"/>
      <c r="M706" s="8"/>
      <c r="N706" s="2"/>
      <c r="AA706" s="2"/>
      <c r="AB706" s="2"/>
      <c r="AC706" s="2"/>
      <c r="AD706" s="2"/>
      <c r="AE706" s="2"/>
      <c r="AF706" s="2"/>
      <c r="AN706" s="5"/>
    </row>
    <row r="707" spans="2:40" outlineLevel="1" x14ac:dyDescent="0.25">
      <c r="B707" s="15">
        <v>41672</v>
      </c>
      <c r="C707" s="121">
        <v>1768.1123397131735</v>
      </c>
      <c r="D707" s="121">
        <v>1186.6948015829748</v>
      </c>
      <c r="E707" s="121">
        <v>193.26035546318346</v>
      </c>
      <c r="F707" s="122">
        <f t="shared" si="215"/>
        <v>3148.0674967593313</v>
      </c>
      <c r="G707" s="6">
        <v>704</v>
      </c>
      <c r="H707" s="6">
        <f t="shared" si="216"/>
        <v>101</v>
      </c>
      <c r="I707" s="7">
        <f t="shared" si="217"/>
        <v>2</v>
      </c>
      <c r="J707" s="7">
        <f t="shared" si="218"/>
        <v>1</v>
      </c>
      <c r="K707" s="7">
        <f t="shared" si="219"/>
        <v>2014</v>
      </c>
      <c r="L707" s="8"/>
      <c r="M707" s="8"/>
      <c r="N707" s="2"/>
      <c r="AA707" s="2"/>
      <c r="AB707" s="2"/>
      <c r="AC707" s="2"/>
      <c r="AD707" s="2"/>
      <c r="AE707" s="2"/>
      <c r="AF707" s="2"/>
      <c r="AN707" s="5"/>
    </row>
    <row r="708" spans="2:40" outlineLevel="1" x14ac:dyDescent="0.25">
      <c r="B708" s="15">
        <v>41673</v>
      </c>
      <c r="C708" s="121">
        <v>1786.8698605966624</v>
      </c>
      <c r="D708" s="121">
        <v>1159.7160025831499</v>
      </c>
      <c r="E708" s="121">
        <v>193.38088450482493</v>
      </c>
      <c r="F708" s="122">
        <f t="shared" si="215"/>
        <v>3139.9667476846371</v>
      </c>
      <c r="G708" s="6">
        <v>705</v>
      </c>
      <c r="H708" s="6">
        <f t="shared" si="216"/>
        <v>101</v>
      </c>
      <c r="I708" s="7">
        <f t="shared" si="217"/>
        <v>2</v>
      </c>
      <c r="J708" s="7">
        <f t="shared" si="218"/>
        <v>1</v>
      </c>
      <c r="K708" s="7">
        <f t="shared" si="219"/>
        <v>2014</v>
      </c>
      <c r="L708" s="8"/>
      <c r="M708" s="8"/>
      <c r="N708" s="2"/>
      <c r="AA708" s="2"/>
      <c r="AB708" s="2"/>
      <c r="AC708" s="2"/>
      <c r="AD708" s="2"/>
      <c r="AE708" s="2"/>
      <c r="AF708" s="2"/>
      <c r="AN708" s="5"/>
    </row>
    <row r="709" spans="2:40" outlineLevel="1" x14ac:dyDescent="0.25">
      <c r="B709" s="15">
        <v>41674</v>
      </c>
      <c r="C709" s="121">
        <v>1769.4836203599557</v>
      </c>
      <c r="D709" s="121">
        <v>1148.7866815923496</v>
      </c>
      <c r="E709" s="121">
        <v>193.45952160904642</v>
      </c>
      <c r="F709" s="122">
        <f t="shared" ref="F709:F724" si="220">SUM(C709:E709)</f>
        <v>3111.7298235613516</v>
      </c>
      <c r="G709" s="6">
        <v>706</v>
      </c>
      <c r="H709" s="6">
        <f t="shared" ref="H709:H724" si="221">ROUNDUP(G709/7,0)</f>
        <v>101</v>
      </c>
      <c r="I709" s="7">
        <f t="shared" ref="I709:I724" si="222">MONTH(B709)</f>
        <v>2</v>
      </c>
      <c r="J709" s="7">
        <f t="shared" ref="J709:J724" si="223">ROUNDUP(I709/3,0)</f>
        <v>1</v>
      </c>
      <c r="K709" s="7">
        <f t="shared" ref="K709:K724" si="224">YEAR(B709)</f>
        <v>2014</v>
      </c>
      <c r="L709" s="8"/>
      <c r="M709" s="8"/>
      <c r="N709" s="2"/>
      <c r="AA709" s="2"/>
      <c r="AB709" s="2"/>
      <c r="AC709" s="2"/>
      <c r="AD709" s="2"/>
      <c r="AE709" s="2"/>
      <c r="AF709" s="2"/>
      <c r="AN709" s="5"/>
    </row>
    <row r="710" spans="2:40" outlineLevel="1" x14ac:dyDescent="0.25">
      <c r="B710" s="15">
        <v>41675</v>
      </c>
      <c r="C710" s="121">
        <v>1757.8547548040356</v>
      </c>
      <c r="D710" s="121">
        <v>998.21595824768133</v>
      </c>
      <c r="E710" s="121">
        <v>193.42556708902569</v>
      </c>
      <c r="F710" s="122">
        <f t="shared" si="220"/>
        <v>2949.4962801407423</v>
      </c>
      <c r="G710" s="6">
        <v>707</v>
      </c>
      <c r="H710" s="6">
        <f t="shared" si="221"/>
        <v>101</v>
      </c>
      <c r="I710" s="7">
        <f t="shared" si="222"/>
        <v>2</v>
      </c>
      <c r="J710" s="7">
        <f t="shared" si="223"/>
        <v>1</v>
      </c>
      <c r="K710" s="7">
        <f t="shared" si="224"/>
        <v>2014</v>
      </c>
      <c r="L710" s="8"/>
      <c r="M710" s="8"/>
      <c r="N710" s="2"/>
      <c r="AA710" s="2"/>
      <c r="AB710" s="2"/>
      <c r="AC710" s="2"/>
      <c r="AD710" s="2"/>
      <c r="AE710" s="2"/>
      <c r="AF710" s="2"/>
      <c r="AN710" s="5"/>
    </row>
    <row r="711" spans="2:40" outlineLevel="1" x14ac:dyDescent="0.25">
      <c r="B711" s="15">
        <v>41676</v>
      </c>
      <c r="C711" s="121">
        <v>1769.0569213166987</v>
      </c>
      <c r="D711" s="121">
        <v>1111.1689756948388</v>
      </c>
      <c r="E711" s="121">
        <v>193.50323628744067</v>
      </c>
      <c r="F711" s="122">
        <f t="shared" si="220"/>
        <v>3073.729133298978</v>
      </c>
      <c r="G711" s="6">
        <v>708</v>
      </c>
      <c r="H711" s="6">
        <f t="shared" si="221"/>
        <v>102</v>
      </c>
      <c r="I711" s="7">
        <f t="shared" si="222"/>
        <v>2</v>
      </c>
      <c r="J711" s="7">
        <f t="shared" si="223"/>
        <v>1</v>
      </c>
      <c r="K711" s="7">
        <f t="shared" si="224"/>
        <v>2014</v>
      </c>
      <c r="L711" s="8"/>
      <c r="M711" s="8"/>
      <c r="N711" s="2"/>
      <c r="AA711" s="2"/>
      <c r="AB711" s="2"/>
      <c r="AC711" s="2"/>
      <c r="AD711" s="2"/>
      <c r="AE711" s="2"/>
      <c r="AF711" s="2"/>
      <c r="AN711" s="5"/>
    </row>
    <row r="712" spans="2:40" outlineLevel="1" x14ac:dyDescent="0.25">
      <c r="B712" s="15">
        <v>41677</v>
      </c>
      <c r="C712" s="121">
        <v>1769.951521419332</v>
      </c>
      <c r="D712" s="121">
        <v>1017.5527190113786</v>
      </c>
      <c r="E712" s="121">
        <v>193.35873729595849</v>
      </c>
      <c r="F712" s="122">
        <f t="shared" si="220"/>
        <v>2980.8629777266692</v>
      </c>
      <c r="G712" s="6">
        <v>709</v>
      </c>
      <c r="H712" s="6">
        <f t="shared" si="221"/>
        <v>102</v>
      </c>
      <c r="I712" s="7">
        <f t="shared" si="222"/>
        <v>2</v>
      </c>
      <c r="J712" s="7">
        <f t="shared" si="223"/>
        <v>1</v>
      </c>
      <c r="K712" s="7">
        <f t="shared" si="224"/>
        <v>2014</v>
      </c>
      <c r="L712" s="8"/>
      <c r="M712" s="8"/>
      <c r="N712" s="2"/>
      <c r="AA712" s="2"/>
      <c r="AB712" s="2"/>
      <c r="AC712" s="2"/>
      <c r="AD712" s="2"/>
      <c r="AE712" s="2"/>
      <c r="AF712" s="2"/>
      <c r="AN712" s="5"/>
    </row>
    <row r="713" spans="2:40" outlineLevel="1" x14ac:dyDescent="0.25">
      <c r="B713" s="15">
        <v>41678</v>
      </c>
      <c r="C713" s="121">
        <v>1782.8168936765906</v>
      </c>
      <c r="D713" s="121">
        <v>842.80585160447697</v>
      </c>
      <c r="E713" s="121">
        <v>193.4541336625438</v>
      </c>
      <c r="F713" s="122">
        <f t="shared" si="220"/>
        <v>2819.0768789436115</v>
      </c>
      <c r="G713" s="6">
        <v>710</v>
      </c>
      <c r="H713" s="6">
        <f t="shared" si="221"/>
        <v>102</v>
      </c>
      <c r="I713" s="7">
        <f t="shared" si="222"/>
        <v>2</v>
      </c>
      <c r="J713" s="7">
        <f t="shared" si="223"/>
        <v>1</v>
      </c>
      <c r="K713" s="7">
        <f t="shared" si="224"/>
        <v>2014</v>
      </c>
      <c r="L713" s="8"/>
      <c r="M713" s="8"/>
      <c r="N713" s="2"/>
      <c r="AA713" s="2"/>
      <c r="AB713" s="2"/>
      <c r="AC713" s="2"/>
      <c r="AD713" s="2"/>
      <c r="AE713" s="2"/>
      <c r="AF713" s="2"/>
      <c r="AN713" s="5"/>
    </row>
    <row r="714" spans="2:40" outlineLevel="1" x14ac:dyDescent="0.25">
      <c r="B714" s="15">
        <v>41679</v>
      </c>
      <c r="C714" s="121">
        <v>1793.4282872089534</v>
      </c>
      <c r="D714" s="121">
        <v>886.79614920780807</v>
      </c>
      <c r="E714" s="121">
        <v>193.94952366114109</v>
      </c>
      <c r="F714" s="122">
        <f t="shared" si="220"/>
        <v>2874.1739600779024</v>
      </c>
      <c r="G714" s="6">
        <v>711</v>
      </c>
      <c r="H714" s="6">
        <f t="shared" si="221"/>
        <v>102</v>
      </c>
      <c r="I714" s="7">
        <f t="shared" si="222"/>
        <v>2</v>
      </c>
      <c r="J714" s="7">
        <f t="shared" si="223"/>
        <v>1</v>
      </c>
      <c r="K714" s="7">
        <f t="shared" si="224"/>
        <v>2014</v>
      </c>
      <c r="L714" s="8"/>
      <c r="M714" s="8"/>
      <c r="N714" s="2"/>
      <c r="AA714" s="2"/>
      <c r="AB714" s="2"/>
      <c r="AC714" s="2"/>
      <c r="AD714" s="2"/>
      <c r="AE714" s="2"/>
      <c r="AF714" s="2"/>
      <c r="AN714" s="5"/>
    </row>
    <row r="715" spans="2:40" outlineLevel="1" x14ac:dyDescent="0.25">
      <c r="B715" s="15">
        <v>41680</v>
      </c>
      <c r="C715" s="121">
        <v>1794.2200938142223</v>
      </c>
      <c r="D715" s="121">
        <v>999.15749134579619</v>
      </c>
      <c r="E715" s="121">
        <v>194.06199642489418</v>
      </c>
      <c r="F715" s="122">
        <f t="shared" si="220"/>
        <v>2987.4395815849125</v>
      </c>
      <c r="G715" s="6">
        <v>712</v>
      </c>
      <c r="H715" s="6">
        <f t="shared" si="221"/>
        <v>102</v>
      </c>
      <c r="I715" s="7">
        <f t="shared" si="222"/>
        <v>2</v>
      </c>
      <c r="J715" s="7">
        <f t="shared" si="223"/>
        <v>1</v>
      </c>
      <c r="K715" s="7">
        <f t="shared" si="224"/>
        <v>2014</v>
      </c>
      <c r="L715" s="8"/>
      <c r="M715" s="8"/>
      <c r="N715" s="2"/>
      <c r="AA715" s="2"/>
      <c r="AB715" s="2"/>
      <c r="AC715" s="2"/>
      <c r="AD715" s="2"/>
      <c r="AE715" s="2"/>
      <c r="AF715" s="2"/>
      <c r="AN715" s="5"/>
    </row>
    <row r="716" spans="2:40" outlineLevel="1" x14ac:dyDescent="0.25">
      <c r="B716" s="15">
        <v>41681</v>
      </c>
      <c r="C716" s="121">
        <v>1796.0539715928876</v>
      </c>
      <c r="D716" s="121">
        <v>897.846921717599</v>
      </c>
      <c r="E716" s="121">
        <v>193.79105485717139</v>
      </c>
      <c r="F716" s="122">
        <f t="shared" si="220"/>
        <v>2887.6919481676578</v>
      </c>
      <c r="G716" s="6">
        <v>713</v>
      </c>
      <c r="H716" s="6">
        <f t="shared" si="221"/>
        <v>102</v>
      </c>
      <c r="I716" s="7">
        <f t="shared" si="222"/>
        <v>2</v>
      </c>
      <c r="J716" s="7">
        <f t="shared" si="223"/>
        <v>1</v>
      </c>
      <c r="K716" s="7">
        <f t="shared" si="224"/>
        <v>2014</v>
      </c>
      <c r="L716" s="8"/>
      <c r="M716" s="8"/>
      <c r="N716" s="2"/>
      <c r="AA716" s="2"/>
      <c r="AB716" s="2"/>
      <c r="AC716" s="2"/>
      <c r="AD716" s="2"/>
      <c r="AE716" s="2"/>
      <c r="AF716" s="2"/>
      <c r="AN716" s="5"/>
    </row>
    <row r="717" spans="2:40" outlineLevel="1" x14ac:dyDescent="0.25">
      <c r="B717" s="15">
        <v>41682</v>
      </c>
      <c r="C717" s="121">
        <v>1799.3328611921747</v>
      </c>
      <c r="D717" s="121">
        <v>1105.1273627102337</v>
      </c>
      <c r="E717" s="121">
        <v>194.13176529247752</v>
      </c>
      <c r="F717" s="122">
        <f t="shared" si="220"/>
        <v>3098.5919891948861</v>
      </c>
      <c r="G717" s="6">
        <v>714</v>
      </c>
      <c r="H717" s="6">
        <f t="shared" si="221"/>
        <v>102</v>
      </c>
      <c r="I717" s="7">
        <f t="shared" si="222"/>
        <v>2</v>
      </c>
      <c r="J717" s="7">
        <f t="shared" si="223"/>
        <v>1</v>
      </c>
      <c r="K717" s="7">
        <f t="shared" si="224"/>
        <v>2014</v>
      </c>
      <c r="L717" s="8"/>
      <c r="M717" s="8"/>
      <c r="N717" s="2"/>
      <c r="AA717" s="2"/>
      <c r="AB717" s="2"/>
      <c r="AC717" s="2"/>
      <c r="AD717" s="2"/>
      <c r="AE717" s="2"/>
      <c r="AF717" s="2"/>
      <c r="AN717" s="5"/>
    </row>
    <row r="718" spans="2:40" outlineLevel="1" x14ac:dyDescent="0.25">
      <c r="B718" s="15">
        <v>41683</v>
      </c>
      <c r="C718" s="121">
        <v>1811.8965708909882</v>
      </c>
      <c r="D718" s="121">
        <v>1040.2759472761466</v>
      </c>
      <c r="E718" s="121">
        <v>194.13557958032627</v>
      </c>
      <c r="F718" s="122">
        <f t="shared" si="220"/>
        <v>3046.3080977474606</v>
      </c>
      <c r="G718" s="6">
        <v>715</v>
      </c>
      <c r="H718" s="6">
        <f t="shared" si="221"/>
        <v>103</v>
      </c>
      <c r="I718" s="7">
        <f t="shared" si="222"/>
        <v>2</v>
      </c>
      <c r="J718" s="7">
        <f t="shared" si="223"/>
        <v>1</v>
      </c>
      <c r="K718" s="7">
        <f t="shared" si="224"/>
        <v>2014</v>
      </c>
      <c r="L718" s="8"/>
      <c r="M718" s="8"/>
      <c r="N718" s="2"/>
      <c r="AA718" s="2"/>
      <c r="AB718" s="2"/>
      <c r="AC718" s="2"/>
      <c r="AD718" s="2"/>
      <c r="AE718" s="2"/>
      <c r="AF718" s="2"/>
      <c r="AN718" s="5"/>
    </row>
    <row r="719" spans="2:40" outlineLevel="1" x14ac:dyDescent="0.25">
      <c r="B719" s="15">
        <v>41684</v>
      </c>
      <c r="C719" s="121">
        <v>1815.9460912295845</v>
      </c>
      <c r="D719" s="121">
        <v>1025.3308604847887</v>
      </c>
      <c r="E719" s="121">
        <v>193.73399691522513</v>
      </c>
      <c r="F719" s="122">
        <f t="shared" si="220"/>
        <v>3035.0109486295987</v>
      </c>
      <c r="G719" s="6">
        <v>716</v>
      </c>
      <c r="H719" s="6">
        <f t="shared" si="221"/>
        <v>103</v>
      </c>
      <c r="I719" s="7">
        <f t="shared" si="222"/>
        <v>2</v>
      </c>
      <c r="J719" s="7">
        <f t="shared" si="223"/>
        <v>1</v>
      </c>
      <c r="K719" s="7">
        <f t="shared" si="224"/>
        <v>2014</v>
      </c>
      <c r="L719" s="8"/>
      <c r="M719" s="8"/>
      <c r="N719" s="2"/>
      <c r="AA719" s="2"/>
      <c r="AB719" s="2"/>
      <c r="AC719" s="2"/>
      <c r="AD719" s="2"/>
      <c r="AE719" s="2"/>
      <c r="AF719" s="2"/>
      <c r="AN719" s="5"/>
    </row>
    <row r="720" spans="2:40" outlineLevel="1" x14ac:dyDescent="0.25">
      <c r="B720" s="15">
        <v>41685</v>
      </c>
      <c r="C720" s="121">
        <v>1822.9586155337256</v>
      </c>
      <c r="D720" s="121">
        <v>914.03057905933201</v>
      </c>
      <c r="E720" s="121">
        <v>194.28620841355766</v>
      </c>
      <c r="F720" s="122">
        <f t="shared" si="220"/>
        <v>2931.2754030066153</v>
      </c>
      <c r="G720" s="6">
        <v>717</v>
      </c>
      <c r="H720" s="6">
        <f t="shared" si="221"/>
        <v>103</v>
      </c>
      <c r="I720" s="7">
        <f t="shared" si="222"/>
        <v>2</v>
      </c>
      <c r="J720" s="7">
        <f t="shared" si="223"/>
        <v>1</v>
      </c>
      <c r="K720" s="7">
        <f t="shared" si="224"/>
        <v>2014</v>
      </c>
      <c r="L720" s="8"/>
      <c r="M720" s="8"/>
      <c r="N720" s="2"/>
      <c r="AA720" s="2"/>
      <c r="AB720" s="2"/>
      <c r="AC720" s="2"/>
      <c r="AD720" s="2"/>
      <c r="AE720" s="2"/>
      <c r="AF720" s="2"/>
      <c r="AN720" s="5"/>
    </row>
    <row r="721" spans="2:40" outlineLevel="1" x14ac:dyDescent="0.25">
      <c r="B721" s="15">
        <v>41686</v>
      </c>
      <c r="C721" s="121">
        <v>1815.7291820503249</v>
      </c>
      <c r="D721" s="121">
        <v>981.32302807408223</v>
      </c>
      <c r="E721" s="121">
        <v>193.8238695648387</v>
      </c>
      <c r="F721" s="122">
        <f t="shared" si="220"/>
        <v>2990.8760796892457</v>
      </c>
      <c r="G721" s="6">
        <v>718</v>
      </c>
      <c r="H721" s="6">
        <f t="shared" si="221"/>
        <v>103</v>
      </c>
      <c r="I721" s="7">
        <f t="shared" si="222"/>
        <v>2</v>
      </c>
      <c r="J721" s="7">
        <f t="shared" si="223"/>
        <v>1</v>
      </c>
      <c r="K721" s="7">
        <f t="shared" si="224"/>
        <v>2014</v>
      </c>
      <c r="L721" s="8"/>
      <c r="M721" s="8"/>
      <c r="N721" s="2"/>
      <c r="AA721" s="2"/>
      <c r="AB721" s="2"/>
      <c r="AC721" s="2"/>
      <c r="AD721" s="2"/>
      <c r="AE721" s="2"/>
      <c r="AF721" s="2"/>
      <c r="AN721" s="5"/>
    </row>
    <row r="722" spans="2:40" outlineLevel="1" x14ac:dyDescent="0.25">
      <c r="B722" s="15">
        <v>41687</v>
      </c>
      <c r="C722" s="121">
        <v>1841.0685460820218</v>
      </c>
      <c r="D722" s="121">
        <v>1021.1074990306004</v>
      </c>
      <c r="E722" s="121">
        <v>194.03599702010388</v>
      </c>
      <c r="F722" s="122">
        <f t="shared" si="220"/>
        <v>3056.2120421327259</v>
      </c>
      <c r="G722" s="6">
        <v>719</v>
      </c>
      <c r="H722" s="6">
        <f t="shared" si="221"/>
        <v>103</v>
      </c>
      <c r="I722" s="7">
        <f t="shared" si="222"/>
        <v>2</v>
      </c>
      <c r="J722" s="7">
        <f t="shared" si="223"/>
        <v>1</v>
      </c>
      <c r="K722" s="7">
        <f t="shared" si="224"/>
        <v>2014</v>
      </c>
      <c r="L722" s="8"/>
      <c r="M722" s="8"/>
      <c r="N722" s="2"/>
      <c r="AA722" s="2"/>
      <c r="AB722" s="2"/>
      <c r="AC722" s="2"/>
      <c r="AD722" s="2"/>
      <c r="AE722" s="2"/>
      <c r="AF722" s="2"/>
      <c r="AN722" s="5"/>
    </row>
    <row r="723" spans="2:40" outlineLevel="1" x14ac:dyDescent="0.25">
      <c r="B723" s="15">
        <v>41688</v>
      </c>
      <c r="C723" s="121">
        <v>1865.7179618577802</v>
      </c>
      <c r="D723" s="121">
        <v>1208.7505115865395</v>
      </c>
      <c r="E723" s="121">
        <v>194.35136070409672</v>
      </c>
      <c r="F723" s="122">
        <f t="shared" si="220"/>
        <v>3268.8198341484167</v>
      </c>
      <c r="G723" s="6">
        <v>720</v>
      </c>
      <c r="H723" s="6">
        <f t="shared" si="221"/>
        <v>103</v>
      </c>
      <c r="I723" s="7">
        <f t="shared" si="222"/>
        <v>2</v>
      </c>
      <c r="J723" s="7">
        <f t="shared" si="223"/>
        <v>1</v>
      </c>
      <c r="K723" s="7">
        <f t="shared" si="224"/>
        <v>2014</v>
      </c>
      <c r="L723" s="8"/>
      <c r="M723" s="8"/>
      <c r="N723" s="2"/>
      <c r="AA723" s="2"/>
      <c r="AB723" s="2"/>
      <c r="AC723" s="2"/>
      <c r="AD723" s="2"/>
      <c r="AE723" s="2"/>
      <c r="AF723" s="2"/>
      <c r="AN723" s="5"/>
    </row>
    <row r="724" spans="2:40" outlineLevel="1" x14ac:dyDescent="0.25">
      <c r="B724" s="15">
        <v>41689</v>
      </c>
      <c r="C724" s="121">
        <v>1862.0054551046633</v>
      </c>
      <c r="D724" s="121">
        <v>961.95504918090171</v>
      </c>
      <c r="E724" s="121">
        <v>194.46476246428711</v>
      </c>
      <c r="F724" s="122">
        <f t="shared" si="220"/>
        <v>3018.4252667498522</v>
      </c>
      <c r="G724" s="6">
        <v>721</v>
      </c>
      <c r="H724" s="6">
        <f t="shared" si="221"/>
        <v>103</v>
      </c>
      <c r="I724" s="7">
        <f t="shared" si="222"/>
        <v>2</v>
      </c>
      <c r="J724" s="7">
        <f t="shared" si="223"/>
        <v>1</v>
      </c>
      <c r="K724" s="7">
        <f t="shared" si="224"/>
        <v>2014</v>
      </c>
      <c r="L724" s="8"/>
      <c r="M724" s="8"/>
      <c r="N724" s="2"/>
      <c r="AA724" s="2"/>
      <c r="AB724" s="2"/>
      <c r="AC724" s="2"/>
      <c r="AD724" s="2"/>
      <c r="AE724" s="2"/>
      <c r="AF724" s="2"/>
      <c r="AN724" s="5"/>
    </row>
    <row r="725" spans="2:40" outlineLevel="1" x14ac:dyDescent="0.25">
      <c r="B725" s="15">
        <v>41690</v>
      </c>
      <c r="C725" s="121">
        <v>1873.1252726165621</v>
      </c>
      <c r="D725" s="121">
        <v>963.93070949070295</v>
      </c>
      <c r="E725" s="121">
        <v>194.80942061687654</v>
      </c>
      <c r="F725" s="122">
        <f t="shared" ref="F725:F740" si="225">SUM(C725:E725)</f>
        <v>3031.8654027241419</v>
      </c>
      <c r="G725" s="6">
        <v>722</v>
      </c>
      <c r="H725" s="6">
        <f t="shared" ref="H725:H740" si="226">ROUNDUP(G725/7,0)</f>
        <v>104</v>
      </c>
      <c r="I725" s="7">
        <f t="shared" ref="I725:I740" si="227">MONTH(B725)</f>
        <v>2</v>
      </c>
      <c r="J725" s="7">
        <f t="shared" ref="J725:J740" si="228">ROUNDUP(I725/3,0)</f>
        <v>1</v>
      </c>
      <c r="K725" s="7">
        <f t="shared" ref="K725:K740" si="229">YEAR(B725)</f>
        <v>2014</v>
      </c>
      <c r="L725" s="8"/>
      <c r="M725" s="8"/>
      <c r="N725" s="2"/>
      <c r="AA725" s="2"/>
      <c r="AB725" s="2"/>
      <c r="AC725" s="2"/>
      <c r="AD725" s="2"/>
      <c r="AE725" s="2"/>
      <c r="AF725" s="2"/>
      <c r="AN725" s="5"/>
    </row>
    <row r="726" spans="2:40" outlineLevel="1" x14ac:dyDescent="0.25">
      <c r="B726" s="15">
        <v>41691</v>
      </c>
      <c r="C726" s="121">
        <v>1890.3496857791861</v>
      </c>
      <c r="D726" s="121">
        <v>1079.2773047013559</v>
      </c>
      <c r="E726" s="121">
        <v>194.85306390641145</v>
      </c>
      <c r="F726" s="122">
        <f t="shared" si="225"/>
        <v>3164.4800543869537</v>
      </c>
      <c r="G726" s="6">
        <v>723</v>
      </c>
      <c r="H726" s="6">
        <f t="shared" si="226"/>
        <v>104</v>
      </c>
      <c r="I726" s="7">
        <f t="shared" si="227"/>
        <v>2</v>
      </c>
      <c r="J726" s="7">
        <f t="shared" si="228"/>
        <v>1</v>
      </c>
      <c r="K726" s="7">
        <f t="shared" si="229"/>
        <v>2014</v>
      </c>
      <c r="L726" s="8"/>
      <c r="M726" s="8"/>
      <c r="N726" s="2"/>
      <c r="AA726" s="2"/>
      <c r="AB726" s="2"/>
      <c r="AC726" s="2"/>
      <c r="AD726" s="2"/>
      <c r="AE726" s="2"/>
      <c r="AF726" s="2"/>
      <c r="AN726" s="5"/>
    </row>
    <row r="727" spans="2:40" outlineLevel="1" x14ac:dyDescent="0.25">
      <c r="B727" s="15">
        <v>41692</v>
      </c>
      <c r="C727" s="121">
        <v>1886.7332602888414</v>
      </c>
      <c r="D727" s="121">
        <v>1197.5983383364064</v>
      </c>
      <c r="E727" s="121">
        <v>194.74872136614951</v>
      </c>
      <c r="F727" s="122">
        <f t="shared" si="225"/>
        <v>3279.0803199913971</v>
      </c>
      <c r="G727" s="6">
        <v>724</v>
      </c>
      <c r="H727" s="6">
        <f t="shared" si="226"/>
        <v>104</v>
      </c>
      <c r="I727" s="7">
        <f t="shared" si="227"/>
        <v>2</v>
      </c>
      <c r="J727" s="7">
        <f t="shared" si="228"/>
        <v>1</v>
      </c>
      <c r="K727" s="7">
        <f t="shared" si="229"/>
        <v>2014</v>
      </c>
      <c r="L727" s="8"/>
      <c r="M727" s="8"/>
      <c r="N727" s="2"/>
      <c r="AA727" s="2"/>
      <c r="AB727" s="2"/>
      <c r="AC727" s="2"/>
      <c r="AD727" s="2"/>
      <c r="AE727" s="2"/>
      <c r="AF727" s="2"/>
      <c r="AN727" s="5"/>
    </row>
    <row r="728" spans="2:40" outlineLevel="1" x14ac:dyDescent="0.25">
      <c r="B728" s="15">
        <v>41693</v>
      </c>
      <c r="C728" s="121">
        <v>1899.8045560918699</v>
      </c>
      <c r="D728" s="121">
        <v>1082.2107619587448</v>
      </c>
      <c r="E728" s="121">
        <v>194.8246265359079</v>
      </c>
      <c r="F728" s="122">
        <f t="shared" si="225"/>
        <v>3176.839944586523</v>
      </c>
      <c r="G728" s="6">
        <v>725</v>
      </c>
      <c r="H728" s="6">
        <f t="shared" si="226"/>
        <v>104</v>
      </c>
      <c r="I728" s="7">
        <f t="shared" si="227"/>
        <v>2</v>
      </c>
      <c r="J728" s="7">
        <f t="shared" si="228"/>
        <v>1</v>
      </c>
      <c r="K728" s="7">
        <f t="shared" si="229"/>
        <v>2014</v>
      </c>
      <c r="L728" s="8"/>
      <c r="M728" s="8"/>
      <c r="N728" s="2"/>
      <c r="AA728" s="2"/>
      <c r="AB728" s="2"/>
      <c r="AC728" s="2"/>
      <c r="AD728" s="2"/>
      <c r="AE728" s="2"/>
      <c r="AF728" s="2"/>
      <c r="AN728" s="5"/>
    </row>
    <row r="729" spans="2:40" outlineLevel="1" x14ac:dyDescent="0.25">
      <c r="B729" s="15">
        <v>41694</v>
      </c>
      <c r="C729" s="121">
        <v>1909.879212521842</v>
      </c>
      <c r="D729" s="121">
        <v>1103.5610668500701</v>
      </c>
      <c r="E729" s="121">
        <v>195.45404045676952</v>
      </c>
      <c r="F729" s="122">
        <f t="shared" si="225"/>
        <v>3208.8943198286815</v>
      </c>
      <c r="G729" s="6">
        <v>726</v>
      </c>
      <c r="H729" s="6">
        <f t="shared" si="226"/>
        <v>104</v>
      </c>
      <c r="I729" s="7">
        <f t="shared" si="227"/>
        <v>2</v>
      </c>
      <c r="J729" s="7">
        <f t="shared" si="228"/>
        <v>1</v>
      </c>
      <c r="K729" s="7">
        <f t="shared" si="229"/>
        <v>2014</v>
      </c>
      <c r="L729" s="8"/>
      <c r="M729" s="8"/>
      <c r="N729" s="2"/>
      <c r="AA729" s="2"/>
      <c r="AB729" s="2"/>
      <c r="AC729" s="2"/>
      <c r="AD729" s="2"/>
      <c r="AE729" s="2"/>
      <c r="AF729" s="2"/>
      <c r="AN729" s="5"/>
    </row>
    <row r="730" spans="2:40" outlineLevel="1" x14ac:dyDescent="0.25">
      <c r="B730" s="15">
        <v>41695</v>
      </c>
      <c r="C730" s="121">
        <v>1926.0760102981853</v>
      </c>
      <c r="D730" s="121">
        <v>1117.566376935903</v>
      </c>
      <c r="E730" s="121">
        <v>195.72384684323421</v>
      </c>
      <c r="F730" s="122">
        <f t="shared" si="225"/>
        <v>3239.3662340773226</v>
      </c>
      <c r="G730" s="6">
        <v>727</v>
      </c>
      <c r="H730" s="6">
        <f t="shared" si="226"/>
        <v>104</v>
      </c>
      <c r="I730" s="7">
        <f t="shared" si="227"/>
        <v>2</v>
      </c>
      <c r="J730" s="7">
        <f t="shared" si="228"/>
        <v>1</v>
      </c>
      <c r="K730" s="7">
        <f t="shared" si="229"/>
        <v>2014</v>
      </c>
      <c r="L730" s="8"/>
      <c r="M730" s="8"/>
      <c r="N730" s="2"/>
      <c r="AA730" s="2"/>
      <c r="AB730" s="2"/>
      <c r="AC730" s="2"/>
      <c r="AD730" s="2"/>
      <c r="AE730" s="2"/>
      <c r="AF730" s="2"/>
      <c r="AN730" s="5"/>
    </row>
    <row r="731" spans="2:40" outlineLevel="1" x14ac:dyDescent="0.25">
      <c r="B731" s="15">
        <v>41696</v>
      </c>
      <c r="C731" s="121">
        <v>1932.3521083874521</v>
      </c>
      <c r="D731" s="121">
        <v>1003.0727644138019</v>
      </c>
      <c r="E731" s="121">
        <v>195.89706114873192</v>
      </c>
      <c r="F731" s="122">
        <f t="shared" si="225"/>
        <v>3131.321933949986</v>
      </c>
      <c r="G731" s="6">
        <v>728</v>
      </c>
      <c r="H731" s="6">
        <f t="shared" si="226"/>
        <v>104</v>
      </c>
      <c r="I731" s="7">
        <f t="shared" si="227"/>
        <v>2</v>
      </c>
      <c r="J731" s="7">
        <f t="shared" si="228"/>
        <v>1</v>
      </c>
      <c r="K731" s="7">
        <f t="shared" si="229"/>
        <v>2014</v>
      </c>
      <c r="L731" s="8"/>
      <c r="M731" s="8"/>
      <c r="N731" s="2"/>
      <c r="AA731" s="2"/>
      <c r="AB731" s="2"/>
      <c r="AC731" s="2"/>
      <c r="AD731" s="2"/>
      <c r="AE731" s="2"/>
      <c r="AF731" s="2"/>
      <c r="AN731" s="5"/>
    </row>
    <row r="732" spans="2:40" outlineLevel="1" x14ac:dyDescent="0.25">
      <c r="B732" s="15">
        <v>41697</v>
      </c>
      <c r="C732" s="121">
        <v>1946.2253414723377</v>
      </c>
      <c r="D732" s="121">
        <v>1182.0495404505778</v>
      </c>
      <c r="E732" s="121">
        <v>195.90760769556232</v>
      </c>
      <c r="F732" s="122">
        <f t="shared" si="225"/>
        <v>3324.182489618478</v>
      </c>
      <c r="G732" s="6">
        <v>729</v>
      </c>
      <c r="H732" s="6">
        <f t="shared" si="226"/>
        <v>105</v>
      </c>
      <c r="I732" s="7">
        <f t="shared" si="227"/>
        <v>2</v>
      </c>
      <c r="J732" s="7">
        <f t="shared" si="228"/>
        <v>1</v>
      </c>
      <c r="K732" s="7">
        <f t="shared" si="229"/>
        <v>2014</v>
      </c>
      <c r="L732" s="8"/>
      <c r="M732" s="8"/>
      <c r="N732" s="2"/>
      <c r="AA732" s="2"/>
      <c r="AB732" s="2"/>
      <c r="AC732" s="2"/>
      <c r="AD732" s="2"/>
      <c r="AE732" s="2"/>
      <c r="AF732" s="2"/>
      <c r="AN732" s="5"/>
    </row>
    <row r="733" spans="2:40" outlineLevel="1" x14ac:dyDescent="0.25">
      <c r="B733" s="15">
        <v>41698</v>
      </c>
      <c r="C733" s="121">
        <v>1963.9420769226429</v>
      </c>
      <c r="D733" s="121">
        <v>1211.2117905035336</v>
      </c>
      <c r="E733" s="121">
        <v>196.22586835493584</v>
      </c>
      <c r="F733" s="122">
        <f t="shared" si="225"/>
        <v>3371.3797357811122</v>
      </c>
      <c r="G733" s="6">
        <v>730</v>
      </c>
      <c r="H733" s="6">
        <f t="shared" si="226"/>
        <v>105</v>
      </c>
      <c r="I733" s="7">
        <f t="shared" si="227"/>
        <v>2</v>
      </c>
      <c r="J733" s="7">
        <f t="shared" si="228"/>
        <v>1</v>
      </c>
      <c r="K733" s="7">
        <f t="shared" si="229"/>
        <v>2014</v>
      </c>
      <c r="L733" s="8"/>
      <c r="M733" s="8"/>
      <c r="N733" s="2"/>
      <c r="AA733" s="2"/>
      <c r="AB733" s="2"/>
      <c r="AC733" s="2"/>
      <c r="AD733" s="2"/>
      <c r="AE733" s="2"/>
      <c r="AF733" s="2"/>
      <c r="AN733" s="5"/>
    </row>
    <row r="734" spans="2:40" outlineLevel="1" x14ac:dyDescent="0.25">
      <c r="B734" s="15">
        <v>41699</v>
      </c>
      <c r="C734" s="121">
        <v>1948.6129382961963</v>
      </c>
      <c r="D734" s="121">
        <v>1257.165204989825</v>
      </c>
      <c r="E734" s="121">
        <v>196.55411480909993</v>
      </c>
      <c r="F734" s="122">
        <f t="shared" si="225"/>
        <v>3402.3322580951208</v>
      </c>
      <c r="G734" s="6">
        <v>731</v>
      </c>
      <c r="H734" s="6">
        <f t="shared" si="226"/>
        <v>105</v>
      </c>
      <c r="I734" s="7">
        <f t="shared" si="227"/>
        <v>3</v>
      </c>
      <c r="J734" s="7">
        <f t="shared" si="228"/>
        <v>1</v>
      </c>
      <c r="K734" s="7">
        <f t="shared" si="229"/>
        <v>2014</v>
      </c>
      <c r="L734" s="8"/>
      <c r="M734" s="8"/>
      <c r="N734" s="2"/>
      <c r="AA734" s="2"/>
      <c r="AB734" s="2"/>
      <c r="AC734" s="2"/>
      <c r="AD734" s="2"/>
      <c r="AE734" s="2"/>
      <c r="AF734" s="2"/>
      <c r="AN734" s="5"/>
    </row>
    <row r="735" spans="2:40" outlineLevel="1" x14ac:dyDescent="0.25">
      <c r="B735" s="15">
        <v>41700</v>
      </c>
      <c r="C735" s="121">
        <v>1948.9457466219023</v>
      </c>
      <c r="D735" s="121">
        <v>1104.4348579961425</v>
      </c>
      <c r="E735" s="121">
        <v>196.93349511976351</v>
      </c>
      <c r="F735" s="122">
        <f t="shared" si="225"/>
        <v>3250.3140997378082</v>
      </c>
      <c r="G735" s="6">
        <v>732</v>
      </c>
      <c r="H735" s="6">
        <f t="shared" si="226"/>
        <v>105</v>
      </c>
      <c r="I735" s="7">
        <f t="shared" si="227"/>
        <v>3</v>
      </c>
      <c r="J735" s="7">
        <f t="shared" si="228"/>
        <v>1</v>
      </c>
      <c r="K735" s="7">
        <f t="shared" si="229"/>
        <v>2014</v>
      </c>
      <c r="L735" s="8"/>
      <c r="M735" s="8"/>
      <c r="N735" s="2"/>
      <c r="AA735" s="2"/>
      <c r="AB735" s="2"/>
      <c r="AC735" s="2"/>
      <c r="AD735" s="2"/>
      <c r="AE735" s="2"/>
      <c r="AF735" s="2"/>
      <c r="AN735" s="5"/>
    </row>
    <row r="736" spans="2:40" outlineLevel="1" x14ac:dyDescent="0.25">
      <c r="B736" s="15">
        <v>41701</v>
      </c>
      <c r="C736" s="121">
        <v>1949.975794192776</v>
      </c>
      <c r="D736" s="121">
        <v>1161.0479329314282</v>
      </c>
      <c r="E736" s="121">
        <v>197.18570835218807</v>
      </c>
      <c r="F736" s="122">
        <f t="shared" si="225"/>
        <v>3308.2094354763922</v>
      </c>
      <c r="G736" s="6">
        <v>733</v>
      </c>
      <c r="H736" s="6">
        <f t="shared" si="226"/>
        <v>105</v>
      </c>
      <c r="I736" s="7">
        <f t="shared" si="227"/>
        <v>3</v>
      </c>
      <c r="J736" s="7">
        <f t="shared" si="228"/>
        <v>1</v>
      </c>
      <c r="K736" s="7">
        <f t="shared" si="229"/>
        <v>2014</v>
      </c>
      <c r="L736" s="8"/>
      <c r="M736" s="8"/>
      <c r="N736" s="2"/>
      <c r="AA736" s="2"/>
      <c r="AB736" s="2"/>
      <c r="AC736" s="2"/>
      <c r="AD736" s="2"/>
      <c r="AE736" s="2"/>
      <c r="AF736" s="2"/>
      <c r="AN736" s="5"/>
    </row>
    <row r="737" spans="2:40" outlineLevel="1" x14ac:dyDescent="0.25">
      <c r="B737" s="15">
        <v>41702</v>
      </c>
      <c r="C737" s="121">
        <v>1927.9794197874103</v>
      </c>
      <c r="D737" s="121">
        <v>1186.150022131643</v>
      </c>
      <c r="E737" s="121">
        <v>197.40938195105088</v>
      </c>
      <c r="F737" s="122">
        <f t="shared" si="225"/>
        <v>3311.5388238701044</v>
      </c>
      <c r="G737" s="6">
        <v>734</v>
      </c>
      <c r="H737" s="6">
        <f t="shared" si="226"/>
        <v>105</v>
      </c>
      <c r="I737" s="7">
        <f t="shared" si="227"/>
        <v>3</v>
      </c>
      <c r="J737" s="7">
        <f t="shared" si="228"/>
        <v>1</v>
      </c>
      <c r="K737" s="7">
        <f t="shared" si="229"/>
        <v>2014</v>
      </c>
      <c r="L737" s="8"/>
      <c r="M737" s="8"/>
      <c r="N737" s="2"/>
      <c r="AA737" s="2"/>
      <c r="AB737" s="2"/>
      <c r="AC737" s="2"/>
      <c r="AD737" s="2"/>
      <c r="AE737" s="2"/>
      <c r="AF737" s="2"/>
      <c r="AN737" s="5"/>
    </row>
    <row r="738" spans="2:40" outlineLevel="1" x14ac:dyDescent="0.25">
      <c r="B738" s="15">
        <v>41703</v>
      </c>
      <c r="C738" s="121">
        <v>1930.9168354285512</v>
      </c>
      <c r="D738" s="121">
        <v>1261.7786582978131</v>
      </c>
      <c r="E738" s="121">
        <v>197.75720194597585</v>
      </c>
      <c r="F738" s="122">
        <f t="shared" si="225"/>
        <v>3390.4526956723403</v>
      </c>
      <c r="G738" s="6">
        <v>735</v>
      </c>
      <c r="H738" s="6">
        <f t="shared" si="226"/>
        <v>105</v>
      </c>
      <c r="I738" s="7">
        <f t="shared" si="227"/>
        <v>3</v>
      </c>
      <c r="J738" s="7">
        <f t="shared" si="228"/>
        <v>1</v>
      </c>
      <c r="K738" s="7">
        <f t="shared" si="229"/>
        <v>2014</v>
      </c>
      <c r="L738" s="8"/>
      <c r="M738" s="8"/>
      <c r="N738" s="2"/>
      <c r="AA738" s="2"/>
      <c r="AB738" s="2"/>
      <c r="AC738" s="2"/>
      <c r="AD738" s="2"/>
      <c r="AE738" s="2"/>
      <c r="AF738" s="2"/>
      <c r="AN738" s="5"/>
    </row>
    <row r="739" spans="2:40" outlineLevel="1" x14ac:dyDescent="0.25">
      <c r="B739" s="15">
        <v>41704</v>
      </c>
      <c r="C739" s="121">
        <v>1931.8598036343369</v>
      </c>
      <c r="D739" s="121">
        <v>1281.0137683745365</v>
      </c>
      <c r="E739" s="121">
        <v>197.98824772490983</v>
      </c>
      <c r="F739" s="122">
        <f t="shared" si="225"/>
        <v>3410.8618197337832</v>
      </c>
      <c r="G739" s="6">
        <v>736</v>
      </c>
      <c r="H739" s="6">
        <f t="shared" si="226"/>
        <v>106</v>
      </c>
      <c r="I739" s="7">
        <f t="shared" si="227"/>
        <v>3</v>
      </c>
      <c r="J739" s="7">
        <f t="shared" si="228"/>
        <v>1</v>
      </c>
      <c r="K739" s="7">
        <f t="shared" si="229"/>
        <v>2014</v>
      </c>
      <c r="L739" s="8"/>
      <c r="M739" s="8"/>
      <c r="N739" s="2"/>
      <c r="AA739" s="2"/>
      <c r="AB739" s="2"/>
      <c r="AC739" s="2"/>
      <c r="AD739" s="2"/>
      <c r="AE739" s="2"/>
      <c r="AF739" s="2"/>
      <c r="AN739" s="5"/>
    </row>
    <row r="740" spans="2:40" outlineLevel="1" x14ac:dyDescent="0.25">
      <c r="B740" s="15">
        <v>41705</v>
      </c>
      <c r="C740" s="121">
        <v>1933.3070338432508</v>
      </c>
      <c r="D740" s="121">
        <v>1295.5477822464218</v>
      </c>
      <c r="E740" s="121">
        <v>198.02937596124073</v>
      </c>
      <c r="F740" s="122">
        <f t="shared" si="225"/>
        <v>3426.8841920509135</v>
      </c>
      <c r="G740" s="6">
        <v>737</v>
      </c>
      <c r="H740" s="6">
        <f t="shared" si="226"/>
        <v>106</v>
      </c>
      <c r="I740" s="7">
        <f t="shared" si="227"/>
        <v>3</v>
      </c>
      <c r="J740" s="7">
        <f t="shared" si="228"/>
        <v>1</v>
      </c>
      <c r="K740" s="7">
        <f t="shared" si="229"/>
        <v>2014</v>
      </c>
      <c r="L740" s="8"/>
      <c r="M740" s="8"/>
      <c r="N740" s="2"/>
      <c r="AA740" s="2"/>
      <c r="AB740" s="2"/>
      <c r="AC740" s="2"/>
      <c r="AD740" s="2"/>
      <c r="AE740" s="2"/>
      <c r="AF740" s="2"/>
      <c r="AN740" s="5"/>
    </row>
    <row r="741" spans="2:40" outlineLevel="1" x14ac:dyDescent="0.25">
      <c r="B741" s="15">
        <v>41706</v>
      </c>
      <c r="C741" s="121">
        <v>1921.7170938572119</v>
      </c>
      <c r="D741" s="121">
        <v>1275.2815522623923</v>
      </c>
      <c r="E741" s="121">
        <v>198.27500318223071</v>
      </c>
      <c r="F741" s="122">
        <f t="shared" ref="F741:F756" si="230">SUM(C741:E741)</f>
        <v>3395.2736493018347</v>
      </c>
      <c r="G741" s="6">
        <v>738</v>
      </c>
      <c r="H741" s="6">
        <f t="shared" ref="H741:H756" si="231">ROUNDUP(G741/7,0)</f>
        <v>106</v>
      </c>
      <c r="I741" s="7">
        <f t="shared" ref="I741:I756" si="232">MONTH(B741)</f>
        <v>3</v>
      </c>
      <c r="J741" s="7">
        <f t="shared" ref="J741:J756" si="233">ROUNDUP(I741/3,0)</f>
        <v>1</v>
      </c>
      <c r="K741" s="7">
        <f t="shared" ref="K741:K756" si="234">YEAR(B741)</f>
        <v>2014</v>
      </c>
      <c r="L741" s="8"/>
      <c r="M741" s="8"/>
      <c r="N741" s="2"/>
      <c r="AA741" s="2"/>
      <c r="AB741" s="2"/>
      <c r="AC741" s="2"/>
      <c r="AD741" s="2"/>
      <c r="AE741" s="2"/>
      <c r="AF741" s="2"/>
      <c r="AN741" s="5"/>
    </row>
    <row r="742" spans="2:40" outlineLevel="1" x14ac:dyDescent="0.25">
      <c r="B742" s="15">
        <v>41707</v>
      </c>
      <c r="C742" s="121">
        <v>1923.2302426750657</v>
      </c>
      <c r="D742" s="121">
        <v>1214.221689140091</v>
      </c>
      <c r="E742" s="121">
        <v>198.62316661081226</v>
      </c>
      <c r="F742" s="122">
        <f t="shared" si="230"/>
        <v>3336.0750984259694</v>
      </c>
      <c r="G742" s="6">
        <v>739</v>
      </c>
      <c r="H742" s="6">
        <f t="shared" si="231"/>
        <v>106</v>
      </c>
      <c r="I742" s="7">
        <f t="shared" si="232"/>
        <v>3</v>
      </c>
      <c r="J742" s="7">
        <f t="shared" si="233"/>
        <v>1</v>
      </c>
      <c r="K742" s="7">
        <f t="shared" si="234"/>
        <v>2014</v>
      </c>
      <c r="L742" s="8"/>
      <c r="M742" s="8"/>
      <c r="N742" s="2"/>
      <c r="AA742" s="2"/>
      <c r="AB742" s="2"/>
      <c r="AC742" s="2"/>
      <c r="AD742" s="2"/>
      <c r="AE742" s="2"/>
      <c r="AF742" s="2"/>
      <c r="AN742" s="5"/>
    </row>
    <row r="743" spans="2:40" outlineLevel="1" x14ac:dyDescent="0.25">
      <c r="B743" s="15">
        <v>41708</v>
      </c>
      <c r="C743" s="121">
        <v>1924.2203872870409</v>
      </c>
      <c r="D743" s="121">
        <v>1280.4793855692722</v>
      </c>
      <c r="E743" s="121">
        <v>198.77451099645097</v>
      </c>
      <c r="F743" s="122">
        <f t="shared" si="230"/>
        <v>3403.4742838527636</v>
      </c>
      <c r="G743" s="6">
        <v>740</v>
      </c>
      <c r="H743" s="6">
        <f t="shared" si="231"/>
        <v>106</v>
      </c>
      <c r="I743" s="7">
        <f t="shared" si="232"/>
        <v>3</v>
      </c>
      <c r="J743" s="7">
        <f t="shared" si="233"/>
        <v>1</v>
      </c>
      <c r="K743" s="7">
        <f t="shared" si="234"/>
        <v>2014</v>
      </c>
      <c r="L743" s="8"/>
      <c r="M743" s="8"/>
      <c r="N743" s="2"/>
      <c r="AA743" s="2"/>
      <c r="AB743" s="2"/>
      <c r="AC743" s="2"/>
      <c r="AD743" s="2"/>
      <c r="AE743" s="2"/>
      <c r="AF743" s="2"/>
      <c r="AN743" s="5"/>
    </row>
    <row r="744" spans="2:40" outlineLevel="1" x14ac:dyDescent="0.25">
      <c r="B744" s="15">
        <v>41709</v>
      </c>
      <c r="C744" s="121">
        <v>1932.8868001642088</v>
      </c>
      <c r="D744" s="121">
        <v>1230.0817345205028</v>
      </c>
      <c r="E744" s="121">
        <v>198.73977087130589</v>
      </c>
      <c r="F744" s="122">
        <f t="shared" si="230"/>
        <v>3361.7083055560179</v>
      </c>
      <c r="G744" s="6">
        <v>741</v>
      </c>
      <c r="H744" s="6">
        <f t="shared" si="231"/>
        <v>106</v>
      </c>
      <c r="I744" s="7">
        <f t="shared" si="232"/>
        <v>3</v>
      </c>
      <c r="J744" s="7">
        <f t="shared" si="233"/>
        <v>1</v>
      </c>
      <c r="K744" s="7">
        <f t="shared" si="234"/>
        <v>2014</v>
      </c>
      <c r="L744" s="8"/>
      <c r="M744" s="8"/>
      <c r="N744" s="2"/>
      <c r="AA744" s="2"/>
      <c r="AB744" s="2"/>
      <c r="AC744" s="2"/>
      <c r="AD744" s="2"/>
      <c r="AE744" s="2"/>
      <c r="AF744" s="2"/>
      <c r="AN744" s="5"/>
    </row>
    <row r="745" spans="2:40" outlineLevel="1" x14ac:dyDescent="0.25">
      <c r="B745" s="15">
        <v>41710</v>
      </c>
      <c r="C745" s="121">
        <v>1930.5729145516075</v>
      </c>
      <c r="D745" s="121">
        <v>1231.4234844859707</v>
      </c>
      <c r="E745" s="121">
        <v>198.79327520532115</v>
      </c>
      <c r="F745" s="122">
        <f t="shared" si="230"/>
        <v>3360.7896742428993</v>
      </c>
      <c r="G745" s="6">
        <v>742</v>
      </c>
      <c r="H745" s="6">
        <f t="shared" si="231"/>
        <v>106</v>
      </c>
      <c r="I745" s="7">
        <f t="shared" si="232"/>
        <v>3</v>
      </c>
      <c r="J745" s="7">
        <f t="shared" si="233"/>
        <v>1</v>
      </c>
      <c r="K745" s="7">
        <f t="shared" si="234"/>
        <v>2014</v>
      </c>
      <c r="L745" s="8"/>
      <c r="M745" s="8"/>
      <c r="N745" s="2"/>
      <c r="AA745" s="2"/>
      <c r="AB745" s="2"/>
      <c r="AC745" s="2"/>
      <c r="AD745" s="2"/>
      <c r="AE745" s="2"/>
      <c r="AF745" s="2"/>
      <c r="AN745" s="5"/>
    </row>
    <row r="746" spans="2:40" outlineLevel="1" x14ac:dyDescent="0.25">
      <c r="B746" s="15">
        <v>41711</v>
      </c>
      <c r="C746" s="121">
        <v>1937.4174678700683</v>
      </c>
      <c r="D746" s="121">
        <v>1402.2354510568489</v>
      </c>
      <c r="E746" s="121">
        <v>199.00980623798557</v>
      </c>
      <c r="F746" s="122">
        <f t="shared" si="230"/>
        <v>3538.6627251649029</v>
      </c>
      <c r="G746" s="6">
        <v>743</v>
      </c>
      <c r="H746" s="6">
        <f t="shared" si="231"/>
        <v>107</v>
      </c>
      <c r="I746" s="7">
        <f t="shared" si="232"/>
        <v>3</v>
      </c>
      <c r="J746" s="7">
        <f t="shared" si="233"/>
        <v>1</v>
      </c>
      <c r="K746" s="7">
        <f t="shared" si="234"/>
        <v>2014</v>
      </c>
      <c r="L746" s="8"/>
      <c r="M746" s="8"/>
      <c r="N746" s="2"/>
      <c r="AA746" s="2"/>
      <c r="AB746" s="2"/>
      <c r="AC746" s="2"/>
      <c r="AD746" s="2"/>
      <c r="AE746" s="2"/>
      <c r="AF746" s="2"/>
      <c r="AN746" s="5"/>
    </row>
    <row r="747" spans="2:40" outlineLevel="1" x14ac:dyDescent="0.25">
      <c r="B747" s="15">
        <v>41712</v>
      </c>
      <c r="C747" s="121">
        <v>1948.6833328028254</v>
      </c>
      <c r="D747" s="121">
        <v>1277.2911168128605</v>
      </c>
      <c r="E747" s="121">
        <v>199.19990992912486</v>
      </c>
      <c r="F747" s="122">
        <f t="shared" si="230"/>
        <v>3425.1743595448106</v>
      </c>
      <c r="G747" s="6">
        <v>744</v>
      </c>
      <c r="H747" s="6">
        <f t="shared" si="231"/>
        <v>107</v>
      </c>
      <c r="I747" s="7">
        <f t="shared" si="232"/>
        <v>3</v>
      </c>
      <c r="J747" s="7">
        <f t="shared" si="233"/>
        <v>1</v>
      </c>
      <c r="K747" s="7">
        <f t="shared" si="234"/>
        <v>2014</v>
      </c>
      <c r="L747" s="8"/>
      <c r="M747" s="8"/>
      <c r="N747" s="2"/>
      <c r="AA747" s="2"/>
      <c r="AB747" s="2"/>
      <c r="AC747" s="2"/>
      <c r="AD747" s="2"/>
      <c r="AE747" s="2"/>
      <c r="AF747" s="2"/>
      <c r="AN747" s="5"/>
    </row>
    <row r="748" spans="2:40" outlineLevel="1" x14ac:dyDescent="0.25">
      <c r="B748" s="15">
        <v>41713</v>
      </c>
      <c r="C748" s="121">
        <v>1946.9659567234189</v>
      </c>
      <c r="D748" s="121">
        <v>1211.3071268132487</v>
      </c>
      <c r="E748" s="121">
        <v>199.34848303520181</v>
      </c>
      <c r="F748" s="122">
        <f t="shared" si="230"/>
        <v>3357.6215665718692</v>
      </c>
      <c r="G748" s="6">
        <v>745</v>
      </c>
      <c r="H748" s="6">
        <f t="shared" si="231"/>
        <v>107</v>
      </c>
      <c r="I748" s="7">
        <f t="shared" si="232"/>
        <v>3</v>
      </c>
      <c r="J748" s="7">
        <f t="shared" si="233"/>
        <v>1</v>
      </c>
      <c r="K748" s="7">
        <f t="shared" si="234"/>
        <v>2014</v>
      </c>
      <c r="L748" s="8"/>
      <c r="M748" s="8"/>
      <c r="N748" s="2"/>
      <c r="AA748" s="2"/>
      <c r="AB748" s="2"/>
      <c r="AC748" s="2"/>
      <c r="AD748" s="2"/>
      <c r="AE748" s="2"/>
      <c r="AF748" s="2"/>
      <c r="AN748" s="5"/>
    </row>
    <row r="749" spans="2:40" outlineLevel="1" x14ac:dyDescent="0.25">
      <c r="B749" s="15">
        <v>41714</v>
      </c>
      <c r="C749" s="121">
        <v>1929.3863942053163</v>
      </c>
      <c r="D749" s="121">
        <v>1167.478805484858</v>
      </c>
      <c r="E749" s="121">
        <v>199.34201545528907</v>
      </c>
      <c r="F749" s="122">
        <f t="shared" si="230"/>
        <v>3296.2072151454636</v>
      </c>
      <c r="G749" s="6">
        <v>746</v>
      </c>
      <c r="H749" s="6">
        <f t="shared" si="231"/>
        <v>107</v>
      </c>
      <c r="I749" s="7">
        <f t="shared" si="232"/>
        <v>3</v>
      </c>
      <c r="J749" s="7">
        <f t="shared" si="233"/>
        <v>1</v>
      </c>
      <c r="K749" s="7">
        <f t="shared" si="234"/>
        <v>2014</v>
      </c>
      <c r="L749" s="8"/>
      <c r="M749" s="8"/>
      <c r="N749" s="2"/>
      <c r="AA749" s="2"/>
      <c r="AB749" s="2"/>
      <c r="AC749" s="2"/>
      <c r="AD749" s="2"/>
      <c r="AE749" s="2"/>
      <c r="AF749" s="2"/>
      <c r="AN749" s="5"/>
    </row>
    <row r="750" spans="2:40" outlineLevel="1" x14ac:dyDescent="0.25">
      <c r="B750" s="15">
        <v>41715</v>
      </c>
      <c r="C750" s="121">
        <v>1937.7005564675376</v>
      </c>
      <c r="D750" s="121">
        <v>1325.4350112730638</v>
      </c>
      <c r="E750" s="121">
        <v>199.3573332931326</v>
      </c>
      <c r="F750" s="122">
        <f t="shared" si="230"/>
        <v>3462.4929010337341</v>
      </c>
      <c r="G750" s="6">
        <v>747</v>
      </c>
      <c r="H750" s="6">
        <f t="shared" si="231"/>
        <v>107</v>
      </c>
      <c r="I750" s="7">
        <f t="shared" si="232"/>
        <v>3</v>
      </c>
      <c r="J750" s="7">
        <f t="shared" si="233"/>
        <v>1</v>
      </c>
      <c r="K750" s="7">
        <f t="shared" si="234"/>
        <v>2014</v>
      </c>
      <c r="L750" s="8"/>
      <c r="M750" s="8"/>
      <c r="N750" s="2"/>
      <c r="AA750" s="2"/>
      <c r="AB750" s="2"/>
      <c r="AC750" s="2"/>
      <c r="AD750" s="2"/>
      <c r="AE750" s="2"/>
      <c r="AF750" s="2"/>
      <c r="AN750" s="5"/>
    </row>
    <row r="751" spans="2:40" outlineLevel="1" x14ac:dyDescent="0.25">
      <c r="B751" s="15">
        <v>41716</v>
      </c>
      <c r="C751" s="121">
        <v>1941.6177429284346</v>
      </c>
      <c r="D751" s="121">
        <v>1359.4150816858451</v>
      </c>
      <c r="E751" s="121">
        <v>199.31674608146923</v>
      </c>
      <c r="F751" s="122">
        <f t="shared" si="230"/>
        <v>3500.3495706957492</v>
      </c>
      <c r="G751" s="6">
        <v>748</v>
      </c>
      <c r="H751" s="6">
        <f t="shared" si="231"/>
        <v>107</v>
      </c>
      <c r="I751" s="7">
        <f t="shared" si="232"/>
        <v>3</v>
      </c>
      <c r="J751" s="7">
        <f t="shared" si="233"/>
        <v>1</v>
      </c>
      <c r="K751" s="7">
        <f t="shared" si="234"/>
        <v>2014</v>
      </c>
      <c r="L751" s="8"/>
      <c r="M751" s="8"/>
      <c r="N751" s="2"/>
      <c r="AA751" s="2"/>
      <c r="AB751" s="2"/>
      <c r="AC751" s="2"/>
      <c r="AD751" s="2"/>
      <c r="AE751" s="2"/>
      <c r="AF751" s="2"/>
      <c r="AN751" s="5"/>
    </row>
    <row r="752" spans="2:40" outlineLevel="1" x14ac:dyDescent="0.25">
      <c r="B752" s="15">
        <v>41717</v>
      </c>
      <c r="C752" s="121">
        <v>1941.8172066438563</v>
      </c>
      <c r="D752" s="121">
        <v>1240.9749806941145</v>
      </c>
      <c r="E752" s="121">
        <v>199.23485079499704</v>
      </c>
      <c r="F752" s="122">
        <f t="shared" si="230"/>
        <v>3382.0270381329678</v>
      </c>
      <c r="G752" s="6">
        <v>749</v>
      </c>
      <c r="H752" s="6">
        <f t="shared" si="231"/>
        <v>107</v>
      </c>
      <c r="I752" s="7">
        <f t="shared" si="232"/>
        <v>3</v>
      </c>
      <c r="J752" s="7">
        <f t="shared" si="233"/>
        <v>1</v>
      </c>
      <c r="K752" s="7">
        <f t="shared" si="234"/>
        <v>2014</v>
      </c>
      <c r="L752" s="8"/>
      <c r="M752" s="8"/>
      <c r="N752" s="2"/>
      <c r="AA752" s="2"/>
      <c r="AB752" s="2"/>
      <c r="AC752" s="2"/>
      <c r="AD752" s="2"/>
      <c r="AE752" s="2"/>
      <c r="AF752" s="2"/>
      <c r="AN752" s="5"/>
    </row>
    <row r="753" spans="2:40" outlineLevel="1" x14ac:dyDescent="0.25">
      <c r="B753" s="15">
        <v>41718</v>
      </c>
      <c r="C753" s="121">
        <v>1952.391912144114</v>
      </c>
      <c r="D753" s="121">
        <v>1284.3782395283724</v>
      </c>
      <c r="E753" s="121">
        <v>199.59313864580258</v>
      </c>
      <c r="F753" s="122">
        <f t="shared" si="230"/>
        <v>3436.3632903182888</v>
      </c>
      <c r="G753" s="6">
        <v>750</v>
      </c>
      <c r="H753" s="6">
        <f t="shared" si="231"/>
        <v>108</v>
      </c>
      <c r="I753" s="7">
        <f t="shared" si="232"/>
        <v>3</v>
      </c>
      <c r="J753" s="7">
        <f t="shared" si="233"/>
        <v>1</v>
      </c>
      <c r="K753" s="7">
        <f t="shared" si="234"/>
        <v>2014</v>
      </c>
      <c r="L753" s="8"/>
      <c r="M753" s="8"/>
      <c r="N753" s="2"/>
      <c r="AA753" s="2"/>
      <c r="AB753" s="2"/>
      <c r="AC753" s="2"/>
      <c r="AD753" s="2"/>
      <c r="AE753" s="2"/>
      <c r="AF753" s="2"/>
      <c r="AN753" s="5"/>
    </row>
    <row r="754" spans="2:40" outlineLevel="1" x14ac:dyDescent="0.25">
      <c r="B754" s="15">
        <v>41719</v>
      </c>
      <c r="C754" s="121">
        <v>1956.8793227969986</v>
      </c>
      <c r="D754" s="121">
        <v>1403.8644527886022</v>
      </c>
      <c r="E754" s="121">
        <v>199.7329164098679</v>
      </c>
      <c r="F754" s="122">
        <f t="shared" si="230"/>
        <v>3560.4766919954686</v>
      </c>
      <c r="G754" s="6">
        <v>751</v>
      </c>
      <c r="H754" s="6">
        <f t="shared" si="231"/>
        <v>108</v>
      </c>
      <c r="I754" s="7">
        <f t="shared" si="232"/>
        <v>3</v>
      </c>
      <c r="J754" s="7">
        <f t="shared" si="233"/>
        <v>1</v>
      </c>
      <c r="K754" s="7">
        <f t="shared" si="234"/>
        <v>2014</v>
      </c>
      <c r="L754" s="8"/>
      <c r="M754" s="8"/>
      <c r="N754" s="2"/>
      <c r="AA754" s="2"/>
      <c r="AB754" s="2"/>
      <c r="AC754" s="2"/>
      <c r="AD754" s="2"/>
      <c r="AE754" s="2"/>
      <c r="AF754" s="2"/>
      <c r="AN754" s="5"/>
    </row>
    <row r="755" spans="2:40" outlineLevel="1" x14ac:dyDescent="0.25">
      <c r="B755" s="15">
        <v>41720</v>
      </c>
      <c r="C755" s="121">
        <v>1967.2016586251784</v>
      </c>
      <c r="D755" s="121">
        <v>1200.6270358056295</v>
      </c>
      <c r="E755" s="121">
        <v>199.54979398118022</v>
      </c>
      <c r="F755" s="122">
        <f t="shared" si="230"/>
        <v>3367.3784884119882</v>
      </c>
      <c r="G755" s="6">
        <v>752</v>
      </c>
      <c r="H755" s="6">
        <f t="shared" si="231"/>
        <v>108</v>
      </c>
      <c r="I755" s="7">
        <f t="shared" si="232"/>
        <v>3</v>
      </c>
      <c r="J755" s="7">
        <f t="shared" si="233"/>
        <v>1</v>
      </c>
      <c r="K755" s="7">
        <f t="shared" si="234"/>
        <v>2014</v>
      </c>
      <c r="L755" s="8"/>
      <c r="M755" s="8"/>
      <c r="N755" s="2"/>
      <c r="AA755" s="2"/>
      <c r="AB755" s="2"/>
      <c r="AC755" s="2"/>
      <c r="AD755" s="2"/>
      <c r="AE755" s="2"/>
      <c r="AF755" s="2"/>
      <c r="AN755" s="5"/>
    </row>
    <row r="756" spans="2:40" outlineLevel="1" x14ac:dyDescent="0.25">
      <c r="B756" s="15">
        <v>41721</v>
      </c>
      <c r="C756" s="121">
        <v>1966.1530769693045</v>
      </c>
      <c r="D756" s="121">
        <v>1088.7964928699853</v>
      </c>
      <c r="E756" s="121">
        <v>199.72153215607892</v>
      </c>
      <c r="F756" s="122">
        <f t="shared" si="230"/>
        <v>3254.6711019953686</v>
      </c>
      <c r="G756" s="6">
        <v>753</v>
      </c>
      <c r="H756" s="6">
        <f t="shared" si="231"/>
        <v>108</v>
      </c>
      <c r="I756" s="7">
        <f t="shared" si="232"/>
        <v>3</v>
      </c>
      <c r="J756" s="7">
        <f t="shared" si="233"/>
        <v>1</v>
      </c>
      <c r="K756" s="7">
        <f t="shared" si="234"/>
        <v>2014</v>
      </c>
      <c r="L756" s="8"/>
      <c r="M756" s="8"/>
      <c r="N756" s="2"/>
      <c r="AA756" s="2"/>
      <c r="AB756" s="2"/>
      <c r="AC756" s="2"/>
      <c r="AD756" s="2"/>
      <c r="AE756" s="2"/>
      <c r="AF756" s="2"/>
      <c r="AN756" s="5"/>
    </row>
    <row r="757" spans="2:40" outlineLevel="1" x14ac:dyDescent="0.25">
      <c r="B757" s="15">
        <v>41722</v>
      </c>
      <c r="C757" s="121">
        <v>1950.1674986645789</v>
      </c>
      <c r="D757" s="121">
        <v>1343.6781611171164</v>
      </c>
      <c r="E757" s="121">
        <v>199.66797700044137</v>
      </c>
      <c r="F757" s="122">
        <f t="shared" ref="F757:F772" si="235">SUM(C757:E757)</f>
        <v>3493.5136367821365</v>
      </c>
      <c r="G757" s="6">
        <v>754</v>
      </c>
      <c r="H757" s="6">
        <f t="shared" ref="H757:H772" si="236">ROUNDUP(G757/7,0)</f>
        <v>108</v>
      </c>
      <c r="I757" s="7">
        <f t="shared" ref="I757:I772" si="237">MONTH(B757)</f>
        <v>3</v>
      </c>
      <c r="J757" s="7">
        <f t="shared" ref="J757:J772" si="238">ROUNDUP(I757/3,0)</f>
        <v>1</v>
      </c>
      <c r="K757" s="7">
        <f t="shared" ref="K757:K772" si="239">YEAR(B757)</f>
        <v>2014</v>
      </c>
      <c r="L757" s="8"/>
      <c r="M757" s="8"/>
      <c r="N757" s="2"/>
      <c r="AA757" s="2"/>
      <c r="AB757" s="2"/>
      <c r="AC757" s="2"/>
      <c r="AD757" s="2"/>
      <c r="AE757" s="2"/>
      <c r="AF757" s="2"/>
      <c r="AN757" s="5"/>
    </row>
    <row r="758" spans="2:40" outlineLevel="1" x14ac:dyDescent="0.25">
      <c r="B758" s="15">
        <v>41723</v>
      </c>
      <c r="C758" s="121">
        <v>1935.3849618693903</v>
      </c>
      <c r="D758" s="121">
        <v>1098.0684168903258</v>
      </c>
      <c r="E758" s="121">
        <v>199.92578508959014</v>
      </c>
      <c r="F758" s="122">
        <f t="shared" si="235"/>
        <v>3233.3791638493062</v>
      </c>
      <c r="G758" s="6">
        <v>755</v>
      </c>
      <c r="H758" s="6">
        <f t="shared" si="236"/>
        <v>108</v>
      </c>
      <c r="I758" s="7">
        <f t="shared" si="237"/>
        <v>3</v>
      </c>
      <c r="J758" s="7">
        <f t="shared" si="238"/>
        <v>1</v>
      </c>
      <c r="K758" s="7">
        <f t="shared" si="239"/>
        <v>2014</v>
      </c>
      <c r="L758" s="8"/>
      <c r="M758" s="8"/>
      <c r="N758" s="2"/>
      <c r="AA758" s="2"/>
      <c r="AB758" s="2"/>
      <c r="AC758" s="2"/>
      <c r="AD758" s="2"/>
      <c r="AE758" s="2"/>
      <c r="AF758" s="2"/>
      <c r="AN758" s="5"/>
    </row>
    <row r="759" spans="2:40" outlineLevel="1" x14ac:dyDescent="0.25">
      <c r="B759" s="15">
        <v>41724</v>
      </c>
      <c r="C759" s="121">
        <v>1929.8037303744361</v>
      </c>
      <c r="D759" s="121">
        <v>1219.9721585554403</v>
      </c>
      <c r="E759" s="121">
        <v>199.8497428310568</v>
      </c>
      <c r="F759" s="122">
        <f t="shared" si="235"/>
        <v>3349.6256317609332</v>
      </c>
      <c r="G759" s="6">
        <v>756</v>
      </c>
      <c r="H759" s="6">
        <f t="shared" si="236"/>
        <v>108</v>
      </c>
      <c r="I759" s="7">
        <f t="shared" si="237"/>
        <v>3</v>
      </c>
      <c r="J759" s="7">
        <f t="shared" si="238"/>
        <v>1</v>
      </c>
      <c r="K759" s="7">
        <f t="shared" si="239"/>
        <v>2014</v>
      </c>
      <c r="L759" s="8"/>
      <c r="M759" s="8"/>
      <c r="N759" s="2"/>
      <c r="AA759" s="2"/>
      <c r="AB759" s="2"/>
      <c r="AC759" s="2"/>
      <c r="AD759" s="2"/>
      <c r="AE759" s="2"/>
      <c r="AF759" s="2"/>
      <c r="AN759" s="5"/>
    </row>
    <row r="760" spans="2:40" outlineLevel="1" x14ac:dyDescent="0.25">
      <c r="B760" s="15">
        <v>41725</v>
      </c>
      <c r="C760" s="121">
        <v>1935.3629380800023</v>
      </c>
      <c r="D760" s="121">
        <v>1256.5348586353475</v>
      </c>
      <c r="E760" s="121">
        <v>200.17257857572591</v>
      </c>
      <c r="F760" s="122">
        <f t="shared" si="235"/>
        <v>3392.0703752910754</v>
      </c>
      <c r="G760" s="6">
        <v>757</v>
      </c>
      <c r="H760" s="6">
        <f t="shared" si="236"/>
        <v>109</v>
      </c>
      <c r="I760" s="7">
        <f t="shared" si="237"/>
        <v>3</v>
      </c>
      <c r="J760" s="7">
        <f t="shared" si="238"/>
        <v>1</v>
      </c>
      <c r="K760" s="7">
        <f t="shared" si="239"/>
        <v>2014</v>
      </c>
      <c r="L760" s="8"/>
      <c r="M760" s="8"/>
      <c r="N760" s="2"/>
      <c r="AA760" s="2"/>
      <c r="AB760" s="2"/>
      <c r="AC760" s="2"/>
      <c r="AD760" s="2"/>
      <c r="AE760" s="2"/>
      <c r="AF760" s="2"/>
      <c r="AN760" s="5"/>
    </row>
    <row r="761" spans="2:40" outlineLevel="1" x14ac:dyDescent="0.25">
      <c r="B761" s="15">
        <v>41726</v>
      </c>
      <c r="C761" s="121">
        <v>1958.9584838688024</v>
      </c>
      <c r="D761" s="121">
        <v>1130.3388929457265</v>
      </c>
      <c r="E761" s="121">
        <v>200.31883321381201</v>
      </c>
      <c r="F761" s="122">
        <f t="shared" si="235"/>
        <v>3289.6162100283409</v>
      </c>
      <c r="G761" s="6">
        <v>758</v>
      </c>
      <c r="H761" s="6">
        <f t="shared" si="236"/>
        <v>109</v>
      </c>
      <c r="I761" s="7">
        <f t="shared" si="237"/>
        <v>3</v>
      </c>
      <c r="J761" s="7">
        <f t="shared" si="238"/>
        <v>1</v>
      </c>
      <c r="K761" s="7">
        <f t="shared" si="239"/>
        <v>2014</v>
      </c>
      <c r="L761" s="8"/>
      <c r="M761" s="8"/>
      <c r="N761" s="2"/>
      <c r="AA761" s="2"/>
      <c r="AB761" s="2"/>
      <c r="AC761" s="2"/>
      <c r="AD761" s="2"/>
      <c r="AE761" s="2"/>
      <c r="AF761" s="2"/>
      <c r="AN761" s="5"/>
    </row>
    <row r="762" spans="2:40" outlineLevel="1" x14ac:dyDescent="0.25">
      <c r="B762" s="15">
        <v>41727</v>
      </c>
      <c r="C762" s="121">
        <v>1960.724108233577</v>
      </c>
      <c r="D762" s="121">
        <v>1264.6834412705787</v>
      </c>
      <c r="E762" s="121">
        <v>200.47055562868528</v>
      </c>
      <c r="F762" s="122">
        <f t="shared" si="235"/>
        <v>3425.878105132841</v>
      </c>
      <c r="G762" s="6">
        <v>759</v>
      </c>
      <c r="H762" s="6">
        <f t="shared" si="236"/>
        <v>109</v>
      </c>
      <c r="I762" s="7">
        <f t="shared" si="237"/>
        <v>3</v>
      </c>
      <c r="J762" s="7">
        <f t="shared" si="238"/>
        <v>1</v>
      </c>
      <c r="K762" s="7">
        <f t="shared" si="239"/>
        <v>2014</v>
      </c>
      <c r="L762" s="8"/>
      <c r="M762" s="8"/>
      <c r="N762" s="2"/>
      <c r="AA762" s="2"/>
      <c r="AB762" s="2"/>
      <c r="AC762" s="2"/>
      <c r="AD762" s="2"/>
      <c r="AE762" s="2"/>
      <c r="AF762" s="2"/>
      <c r="AN762" s="5"/>
    </row>
    <row r="763" spans="2:40" outlineLevel="1" x14ac:dyDescent="0.25">
      <c r="B763" s="15">
        <v>41728</v>
      </c>
      <c r="C763" s="121">
        <v>1977.537237126631</v>
      </c>
      <c r="D763" s="121">
        <v>1061.3038775285447</v>
      </c>
      <c r="E763" s="121">
        <v>200.95915338456621</v>
      </c>
      <c r="F763" s="122">
        <f t="shared" si="235"/>
        <v>3239.8002680397421</v>
      </c>
      <c r="G763" s="6">
        <v>760</v>
      </c>
      <c r="H763" s="6">
        <f t="shared" si="236"/>
        <v>109</v>
      </c>
      <c r="I763" s="7">
        <f t="shared" si="237"/>
        <v>3</v>
      </c>
      <c r="J763" s="7">
        <f t="shared" si="238"/>
        <v>1</v>
      </c>
      <c r="K763" s="7">
        <f t="shared" si="239"/>
        <v>2014</v>
      </c>
      <c r="L763" s="8"/>
      <c r="M763" s="8"/>
      <c r="N763" s="2"/>
      <c r="AA763" s="2"/>
      <c r="AB763" s="2"/>
      <c r="AC763" s="2"/>
      <c r="AD763" s="2"/>
      <c r="AE763" s="2"/>
      <c r="AF763" s="2"/>
      <c r="AN763" s="5"/>
    </row>
    <row r="764" spans="2:40" outlineLevel="1" x14ac:dyDescent="0.25">
      <c r="B764" s="15">
        <v>41729</v>
      </c>
      <c r="C764" s="121">
        <v>1970.7877724757839</v>
      </c>
      <c r="D764" s="121">
        <v>1210.346912495344</v>
      </c>
      <c r="E764" s="121">
        <v>201.19512035789879</v>
      </c>
      <c r="F764" s="122">
        <f t="shared" si="235"/>
        <v>3382.3298053290268</v>
      </c>
      <c r="G764" s="6">
        <v>761</v>
      </c>
      <c r="H764" s="6">
        <f t="shared" si="236"/>
        <v>109</v>
      </c>
      <c r="I764" s="7">
        <f t="shared" si="237"/>
        <v>3</v>
      </c>
      <c r="J764" s="7">
        <f t="shared" si="238"/>
        <v>1</v>
      </c>
      <c r="K764" s="7">
        <f t="shared" si="239"/>
        <v>2014</v>
      </c>
      <c r="L764" s="8"/>
      <c r="M764" s="8"/>
      <c r="N764" s="2"/>
      <c r="AA764" s="2"/>
      <c r="AB764" s="2"/>
      <c r="AC764" s="2"/>
      <c r="AD764" s="2"/>
      <c r="AE764" s="2"/>
      <c r="AF764" s="2"/>
      <c r="AN764" s="5"/>
    </row>
    <row r="765" spans="2:40" outlineLevel="1" x14ac:dyDescent="0.25">
      <c r="B765" s="15">
        <v>41730</v>
      </c>
      <c r="C765" s="121">
        <v>1979.5208030912677</v>
      </c>
      <c r="D765" s="121">
        <v>1273.8006978528936</v>
      </c>
      <c r="E765" s="121">
        <v>200.73681363167978</v>
      </c>
      <c r="F765" s="122">
        <f t="shared" si="235"/>
        <v>3454.058314575841</v>
      </c>
      <c r="G765" s="6">
        <v>762</v>
      </c>
      <c r="H765" s="6">
        <f t="shared" si="236"/>
        <v>109</v>
      </c>
      <c r="I765" s="7">
        <f t="shared" si="237"/>
        <v>4</v>
      </c>
      <c r="J765" s="7">
        <f t="shared" si="238"/>
        <v>2</v>
      </c>
      <c r="K765" s="7">
        <f t="shared" si="239"/>
        <v>2014</v>
      </c>
      <c r="L765" s="8"/>
      <c r="M765" s="8"/>
      <c r="N765" s="2"/>
      <c r="AA765" s="2"/>
      <c r="AB765" s="2"/>
      <c r="AC765" s="2"/>
      <c r="AD765" s="2"/>
      <c r="AE765" s="2"/>
      <c r="AF765" s="2"/>
      <c r="AN765" s="5"/>
    </row>
    <row r="766" spans="2:40" outlineLevel="1" x14ac:dyDescent="0.25">
      <c r="B766" s="15">
        <v>41731</v>
      </c>
      <c r="C766" s="121">
        <v>1995.6443082649398</v>
      </c>
      <c r="D766" s="121">
        <v>1158.7180224128917</v>
      </c>
      <c r="E766" s="121">
        <v>201.25105616168221</v>
      </c>
      <c r="F766" s="122">
        <f t="shared" si="235"/>
        <v>3355.6133868395141</v>
      </c>
      <c r="G766" s="6">
        <v>763</v>
      </c>
      <c r="H766" s="6">
        <f t="shared" si="236"/>
        <v>109</v>
      </c>
      <c r="I766" s="7">
        <f t="shared" si="237"/>
        <v>4</v>
      </c>
      <c r="J766" s="7">
        <f t="shared" si="238"/>
        <v>2</v>
      </c>
      <c r="K766" s="7">
        <f t="shared" si="239"/>
        <v>2014</v>
      </c>
      <c r="L766" s="8"/>
      <c r="M766" s="8"/>
      <c r="N766" s="2"/>
      <c r="AA766" s="2"/>
      <c r="AB766" s="2"/>
      <c r="AC766" s="2"/>
      <c r="AD766" s="2"/>
      <c r="AE766" s="2"/>
      <c r="AF766" s="2"/>
      <c r="AN766" s="5"/>
    </row>
    <row r="767" spans="2:40" outlineLevel="1" x14ac:dyDescent="0.25">
      <c r="B767" s="15">
        <v>41732</v>
      </c>
      <c r="C767" s="121">
        <v>2000.5574693203087</v>
      </c>
      <c r="D767" s="121">
        <v>1170.3878383597191</v>
      </c>
      <c r="E767" s="121">
        <v>201.14947206041421</v>
      </c>
      <c r="F767" s="122">
        <f t="shared" si="235"/>
        <v>3372.0947797404419</v>
      </c>
      <c r="G767" s="6">
        <v>764</v>
      </c>
      <c r="H767" s="6">
        <f t="shared" si="236"/>
        <v>110</v>
      </c>
      <c r="I767" s="7">
        <f t="shared" si="237"/>
        <v>4</v>
      </c>
      <c r="J767" s="7">
        <f t="shared" si="238"/>
        <v>2</v>
      </c>
      <c r="K767" s="7">
        <f t="shared" si="239"/>
        <v>2014</v>
      </c>
      <c r="L767" s="8"/>
      <c r="M767" s="8"/>
      <c r="N767" s="2"/>
      <c r="AA767" s="2"/>
      <c r="AB767" s="2"/>
      <c r="AC767" s="2"/>
      <c r="AD767" s="2"/>
      <c r="AE767" s="2"/>
      <c r="AF767" s="2"/>
      <c r="AN767" s="5"/>
    </row>
    <row r="768" spans="2:40" outlineLevel="1" x14ac:dyDescent="0.25">
      <c r="B768" s="15">
        <v>41733</v>
      </c>
      <c r="C768" s="121">
        <v>2010.0740578168748</v>
      </c>
      <c r="D768" s="121">
        <v>1166.3993634543199</v>
      </c>
      <c r="E768" s="121">
        <v>201.30105783878687</v>
      </c>
      <c r="F768" s="122">
        <f t="shared" si="235"/>
        <v>3377.7744791099817</v>
      </c>
      <c r="G768" s="6">
        <v>765</v>
      </c>
      <c r="H768" s="6">
        <f t="shared" si="236"/>
        <v>110</v>
      </c>
      <c r="I768" s="7">
        <f t="shared" si="237"/>
        <v>4</v>
      </c>
      <c r="J768" s="7">
        <f t="shared" si="238"/>
        <v>2</v>
      </c>
      <c r="K768" s="7">
        <f t="shared" si="239"/>
        <v>2014</v>
      </c>
      <c r="L768" s="8"/>
      <c r="M768" s="8"/>
      <c r="N768" s="2"/>
      <c r="AA768" s="2"/>
      <c r="AB768" s="2"/>
      <c r="AC768" s="2"/>
      <c r="AD768" s="2"/>
      <c r="AE768" s="2"/>
      <c r="AF768" s="2"/>
      <c r="AN768" s="5"/>
    </row>
    <row r="769" spans="2:40" outlineLevel="1" x14ac:dyDescent="0.25">
      <c r="B769" s="15">
        <v>41734</v>
      </c>
      <c r="C769" s="121">
        <v>2010.2724821827837</v>
      </c>
      <c r="D769" s="121">
        <v>1042.0905887875633</v>
      </c>
      <c r="E769" s="121">
        <v>201.49606786773373</v>
      </c>
      <c r="F769" s="122">
        <f t="shared" si="235"/>
        <v>3253.859138838081</v>
      </c>
      <c r="G769" s="6">
        <v>766</v>
      </c>
      <c r="H769" s="6">
        <f t="shared" si="236"/>
        <v>110</v>
      </c>
      <c r="I769" s="7">
        <f t="shared" si="237"/>
        <v>4</v>
      </c>
      <c r="J769" s="7">
        <f t="shared" si="238"/>
        <v>2</v>
      </c>
      <c r="K769" s="7">
        <f t="shared" si="239"/>
        <v>2014</v>
      </c>
      <c r="L769" s="8"/>
      <c r="M769" s="8"/>
      <c r="N769" s="2"/>
      <c r="AA769" s="2"/>
      <c r="AB769" s="2"/>
      <c r="AC769" s="2"/>
      <c r="AD769" s="2"/>
      <c r="AE769" s="2"/>
      <c r="AF769" s="2"/>
      <c r="AN769" s="5"/>
    </row>
    <row r="770" spans="2:40" outlineLevel="1" x14ac:dyDescent="0.25">
      <c r="B770" s="15">
        <v>41735</v>
      </c>
      <c r="C770" s="121">
        <v>2006.5931123714331</v>
      </c>
      <c r="D770" s="121">
        <v>1247.8315629891461</v>
      </c>
      <c r="E770" s="121">
        <v>201.52474901223781</v>
      </c>
      <c r="F770" s="122">
        <f t="shared" si="235"/>
        <v>3455.9494243728172</v>
      </c>
      <c r="G770" s="6">
        <v>767</v>
      </c>
      <c r="H770" s="6">
        <f t="shared" si="236"/>
        <v>110</v>
      </c>
      <c r="I770" s="7">
        <f t="shared" si="237"/>
        <v>4</v>
      </c>
      <c r="J770" s="7">
        <f t="shared" si="238"/>
        <v>2</v>
      </c>
      <c r="K770" s="7">
        <f t="shared" si="239"/>
        <v>2014</v>
      </c>
      <c r="L770" s="8"/>
      <c r="M770" s="8"/>
      <c r="N770" s="2"/>
      <c r="AA770" s="2"/>
      <c r="AB770" s="2"/>
      <c r="AC770" s="2"/>
      <c r="AD770" s="2"/>
      <c r="AE770" s="2"/>
      <c r="AF770" s="2"/>
      <c r="AN770" s="5"/>
    </row>
    <row r="771" spans="2:40" outlineLevel="1" x14ac:dyDescent="0.25">
      <c r="B771" s="15">
        <v>41736</v>
      </c>
      <c r="C771" s="121">
        <v>1999.6268821070944</v>
      </c>
      <c r="D771" s="121">
        <v>1216.4170879932319</v>
      </c>
      <c r="E771" s="121">
        <v>201.64925994151449</v>
      </c>
      <c r="F771" s="122">
        <f t="shared" si="235"/>
        <v>3417.6932300418407</v>
      </c>
      <c r="G771" s="6">
        <v>768</v>
      </c>
      <c r="H771" s="6">
        <f t="shared" si="236"/>
        <v>110</v>
      </c>
      <c r="I771" s="7">
        <f t="shared" si="237"/>
        <v>4</v>
      </c>
      <c r="J771" s="7">
        <f t="shared" si="238"/>
        <v>2</v>
      </c>
      <c r="K771" s="7">
        <f t="shared" si="239"/>
        <v>2014</v>
      </c>
      <c r="L771" s="8"/>
      <c r="M771" s="8"/>
      <c r="N771" s="2"/>
      <c r="AA771" s="2"/>
      <c r="AB771" s="2"/>
      <c r="AC771" s="2"/>
      <c r="AD771" s="2"/>
      <c r="AE771" s="2"/>
      <c r="AF771" s="2"/>
      <c r="AN771" s="5"/>
    </row>
    <row r="772" spans="2:40" outlineLevel="1" x14ac:dyDescent="0.25">
      <c r="B772" s="15">
        <v>41737</v>
      </c>
      <c r="C772" s="121">
        <v>2012.1799719244136</v>
      </c>
      <c r="D772" s="121">
        <v>1104.3200355913125</v>
      </c>
      <c r="E772" s="121">
        <v>201.02578660122933</v>
      </c>
      <c r="F772" s="122">
        <f t="shared" si="235"/>
        <v>3317.5257941169552</v>
      </c>
      <c r="G772" s="6">
        <v>769</v>
      </c>
      <c r="H772" s="6">
        <f t="shared" si="236"/>
        <v>110</v>
      </c>
      <c r="I772" s="7">
        <f t="shared" si="237"/>
        <v>4</v>
      </c>
      <c r="J772" s="7">
        <f t="shared" si="238"/>
        <v>2</v>
      </c>
      <c r="K772" s="7">
        <f t="shared" si="239"/>
        <v>2014</v>
      </c>
      <c r="L772" s="8"/>
      <c r="M772" s="8"/>
      <c r="N772" s="2"/>
      <c r="AA772" s="2"/>
      <c r="AB772" s="2"/>
      <c r="AC772" s="2"/>
      <c r="AD772" s="2"/>
      <c r="AE772" s="2"/>
      <c r="AF772" s="2"/>
      <c r="AN772" s="5"/>
    </row>
    <row r="773" spans="2:40" outlineLevel="1" x14ac:dyDescent="0.25">
      <c r="B773" s="15">
        <v>41738</v>
      </c>
      <c r="C773" s="121">
        <v>2036.1970713752335</v>
      </c>
      <c r="D773" s="121">
        <v>1139.6308908878555</v>
      </c>
      <c r="E773" s="121">
        <v>201.27147210899912</v>
      </c>
      <c r="F773" s="122">
        <f t="shared" ref="F773:F788" si="240">SUM(C773:E773)</f>
        <v>3377.0994343720881</v>
      </c>
      <c r="G773" s="6">
        <v>770</v>
      </c>
      <c r="H773" s="6">
        <f t="shared" ref="H773:H788" si="241">ROUNDUP(G773/7,0)</f>
        <v>110</v>
      </c>
      <c r="I773" s="7">
        <f t="shared" ref="I773:I788" si="242">MONTH(B773)</f>
        <v>4</v>
      </c>
      <c r="J773" s="7">
        <f t="shared" ref="J773:J788" si="243">ROUNDUP(I773/3,0)</f>
        <v>2</v>
      </c>
      <c r="K773" s="7">
        <f t="shared" ref="K773:K788" si="244">YEAR(B773)</f>
        <v>2014</v>
      </c>
      <c r="L773" s="8"/>
      <c r="M773" s="8"/>
      <c r="N773" s="2"/>
      <c r="AA773" s="2"/>
      <c r="AB773" s="2"/>
      <c r="AC773" s="2"/>
      <c r="AD773" s="2"/>
      <c r="AE773" s="2"/>
      <c r="AF773" s="2"/>
      <c r="AN773" s="5"/>
    </row>
    <row r="774" spans="2:40" outlineLevel="1" x14ac:dyDescent="0.25">
      <c r="B774" s="15">
        <v>41739</v>
      </c>
      <c r="C774" s="121">
        <v>2034.5898725104098</v>
      </c>
      <c r="D774" s="121">
        <v>1261.7393640110656</v>
      </c>
      <c r="E774" s="121">
        <v>201.70271644904187</v>
      </c>
      <c r="F774" s="122">
        <f t="shared" si="240"/>
        <v>3498.0319529705175</v>
      </c>
      <c r="G774" s="6">
        <v>771</v>
      </c>
      <c r="H774" s="6">
        <f t="shared" si="241"/>
        <v>111</v>
      </c>
      <c r="I774" s="7">
        <f t="shared" si="242"/>
        <v>4</v>
      </c>
      <c r="J774" s="7">
        <f t="shared" si="243"/>
        <v>2</v>
      </c>
      <c r="K774" s="7">
        <f t="shared" si="244"/>
        <v>2014</v>
      </c>
      <c r="L774" s="8"/>
      <c r="M774" s="8"/>
      <c r="N774" s="2"/>
      <c r="AA774" s="2"/>
      <c r="AB774" s="2"/>
      <c r="AC774" s="2"/>
      <c r="AD774" s="2"/>
      <c r="AE774" s="2"/>
      <c r="AF774" s="2"/>
      <c r="AN774" s="5"/>
    </row>
    <row r="775" spans="2:40" outlineLevel="1" x14ac:dyDescent="0.25">
      <c r="B775" s="15">
        <v>41740</v>
      </c>
      <c r="C775" s="121">
        <v>2038.5303141467625</v>
      </c>
      <c r="D775" s="121">
        <v>1161.2696713415098</v>
      </c>
      <c r="E775" s="121">
        <v>200.98545690016087</v>
      </c>
      <c r="F775" s="122">
        <f t="shared" si="240"/>
        <v>3400.7854423884332</v>
      </c>
      <c r="G775" s="6">
        <v>772</v>
      </c>
      <c r="H775" s="6">
        <f t="shared" si="241"/>
        <v>111</v>
      </c>
      <c r="I775" s="7">
        <f t="shared" si="242"/>
        <v>4</v>
      </c>
      <c r="J775" s="7">
        <f t="shared" si="243"/>
        <v>2</v>
      </c>
      <c r="K775" s="7">
        <f t="shared" si="244"/>
        <v>2014</v>
      </c>
      <c r="L775" s="8"/>
      <c r="M775" s="8"/>
      <c r="N775" s="2"/>
      <c r="AA775" s="2"/>
      <c r="AB775" s="2"/>
      <c r="AC775" s="2"/>
      <c r="AD775" s="2"/>
      <c r="AE775" s="2"/>
      <c r="AF775" s="2"/>
      <c r="AN775" s="5"/>
    </row>
    <row r="776" spans="2:40" outlineLevel="1" x14ac:dyDescent="0.25">
      <c r="B776" s="15">
        <v>41741</v>
      </c>
      <c r="C776" s="121">
        <v>2033.0680795400895</v>
      </c>
      <c r="D776" s="121">
        <v>1098.9835548789681</v>
      </c>
      <c r="E776" s="121">
        <v>200.98815730578266</v>
      </c>
      <c r="F776" s="122">
        <f t="shared" si="240"/>
        <v>3333.0397917248401</v>
      </c>
      <c r="G776" s="6">
        <v>773</v>
      </c>
      <c r="H776" s="6">
        <f t="shared" si="241"/>
        <v>111</v>
      </c>
      <c r="I776" s="7">
        <f t="shared" si="242"/>
        <v>4</v>
      </c>
      <c r="J776" s="7">
        <f t="shared" si="243"/>
        <v>2</v>
      </c>
      <c r="K776" s="7">
        <f t="shared" si="244"/>
        <v>2014</v>
      </c>
      <c r="L776" s="8"/>
      <c r="M776" s="8"/>
      <c r="N776" s="2"/>
      <c r="AA776" s="2"/>
      <c r="AB776" s="2"/>
      <c r="AC776" s="2"/>
      <c r="AD776" s="2"/>
      <c r="AE776" s="2"/>
      <c r="AF776" s="2"/>
      <c r="AN776" s="5"/>
    </row>
    <row r="777" spans="2:40" outlineLevel="1" x14ac:dyDescent="0.25">
      <c r="B777" s="15">
        <v>41742</v>
      </c>
      <c r="C777" s="121">
        <v>2030.8415542501066</v>
      </c>
      <c r="D777" s="121">
        <v>1132.8157525492757</v>
      </c>
      <c r="E777" s="121">
        <v>200.93694543471275</v>
      </c>
      <c r="F777" s="122">
        <f t="shared" si="240"/>
        <v>3364.5942522340952</v>
      </c>
      <c r="G777" s="6">
        <v>774</v>
      </c>
      <c r="H777" s="6">
        <f t="shared" si="241"/>
        <v>111</v>
      </c>
      <c r="I777" s="7">
        <f t="shared" si="242"/>
        <v>4</v>
      </c>
      <c r="J777" s="7">
        <f t="shared" si="243"/>
        <v>2</v>
      </c>
      <c r="K777" s="7">
        <f t="shared" si="244"/>
        <v>2014</v>
      </c>
      <c r="L777" s="8"/>
      <c r="M777" s="8"/>
      <c r="N777" s="2"/>
      <c r="AA777" s="2"/>
      <c r="AB777" s="2"/>
      <c r="AC777" s="2"/>
      <c r="AD777" s="2"/>
      <c r="AE777" s="2"/>
      <c r="AF777" s="2"/>
      <c r="AN777" s="5"/>
    </row>
    <row r="778" spans="2:40" outlineLevel="1" x14ac:dyDescent="0.25">
      <c r="B778" s="15">
        <v>41743</v>
      </c>
      <c r="C778" s="121">
        <v>2025.9005678378624</v>
      </c>
      <c r="D778" s="121">
        <v>1096.1120995336046</v>
      </c>
      <c r="E778" s="121">
        <v>200.47790109768764</v>
      </c>
      <c r="F778" s="122">
        <f t="shared" si="240"/>
        <v>3322.4905684691544</v>
      </c>
      <c r="G778" s="6">
        <v>775</v>
      </c>
      <c r="H778" s="6">
        <f t="shared" si="241"/>
        <v>111</v>
      </c>
      <c r="I778" s="7">
        <f t="shared" si="242"/>
        <v>4</v>
      </c>
      <c r="J778" s="7">
        <f t="shared" si="243"/>
        <v>2</v>
      </c>
      <c r="K778" s="7">
        <f t="shared" si="244"/>
        <v>2014</v>
      </c>
      <c r="L778" s="8"/>
      <c r="M778" s="8"/>
      <c r="N778" s="2"/>
      <c r="AA778" s="2"/>
      <c r="AB778" s="2"/>
      <c r="AC778" s="2"/>
      <c r="AD778" s="2"/>
      <c r="AE778" s="2"/>
      <c r="AF778" s="2"/>
      <c r="AN778" s="5"/>
    </row>
    <row r="779" spans="2:40" outlineLevel="1" x14ac:dyDescent="0.25">
      <c r="B779" s="15">
        <v>41744</v>
      </c>
      <c r="C779" s="121">
        <v>2013.3076401887138</v>
      </c>
      <c r="D779" s="121">
        <v>1202.4522475353458</v>
      </c>
      <c r="E779" s="121">
        <v>200.45724166763043</v>
      </c>
      <c r="F779" s="122">
        <f t="shared" si="240"/>
        <v>3416.2171293916904</v>
      </c>
      <c r="G779" s="6">
        <v>776</v>
      </c>
      <c r="H779" s="6">
        <f t="shared" si="241"/>
        <v>111</v>
      </c>
      <c r="I779" s="7">
        <f t="shared" si="242"/>
        <v>4</v>
      </c>
      <c r="J779" s="7">
        <f t="shared" si="243"/>
        <v>2</v>
      </c>
      <c r="K779" s="7">
        <f t="shared" si="244"/>
        <v>2014</v>
      </c>
      <c r="L779" s="8"/>
      <c r="M779" s="8"/>
      <c r="N779" s="2"/>
      <c r="AA779" s="2"/>
      <c r="AB779" s="2"/>
      <c r="AC779" s="2"/>
      <c r="AD779" s="2"/>
      <c r="AE779" s="2"/>
      <c r="AF779" s="2"/>
      <c r="AN779" s="5"/>
    </row>
    <row r="780" spans="2:40" outlineLevel="1" x14ac:dyDescent="0.25">
      <c r="B780" s="15">
        <v>41745</v>
      </c>
      <c r="C780" s="121">
        <v>2031.859084690479</v>
      </c>
      <c r="D780" s="121">
        <v>1188.6089889664549</v>
      </c>
      <c r="E780" s="121">
        <v>200.24411331523368</v>
      </c>
      <c r="F780" s="122">
        <f t="shared" si="240"/>
        <v>3420.7121869721677</v>
      </c>
      <c r="G780" s="6">
        <v>777</v>
      </c>
      <c r="H780" s="6">
        <f t="shared" si="241"/>
        <v>111</v>
      </c>
      <c r="I780" s="7">
        <f t="shared" si="242"/>
        <v>4</v>
      </c>
      <c r="J780" s="7">
        <f t="shared" si="243"/>
        <v>2</v>
      </c>
      <c r="K780" s="7">
        <f t="shared" si="244"/>
        <v>2014</v>
      </c>
      <c r="L780" s="8"/>
      <c r="M780" s="8"/>
      <c r="N780" s="2"/>
      <c r="AA780" s="2"/>
      <c r="AB780" s="2"/>
      <c r="AC780" s="2"/>
      <c r="AD780" s="2"/>
      <c r="AE780" s="2"/>
      <c r="AF780" s="2"/>
      <c r="AN780" s="5"/>
    </row>
    <row r="781" spans="2:40" outlineLevel="1" x14ac:dyDescent="0.25">
      <c r="B781" s="15">
        <v>41746</v>
      </c>
      <c r="C781" s="121">
        <v>2021.7002452446638</v>
      </c>
      <c r="D781" s="121">
        <v>1303.1845416953543</v>
      </c>
      <c r="E781" s="121">
        <v>199.6876113129594</v>
      </c>
      <c r="F781" s="122">
        <f t="shared" si="240"/>
        <v>3524.5723982529771</v>
      </c>
      <c r="G781" s="6">
        <v>778</v>
      </c>
      <c r="H781" s="6">
        <f t="shared" si="241"/>
        <v>112</v>
      </c>
      <c r="I781" s="7">
        <f t="shared" si="242"/>
        <v>4</v>
      </c>
      <c r="J781" s="7">
        <f t="shared" si="243"/>
        <v>2</v>
      </c>
      <c r="K781" s="7">
        <f t="shared" si="244"/>
        <v>2014</v>
      </c>
      <c r="L781" s="8"/>
      <c r="M781" s="8"/>
      <c r="N781" s="2"/>
      <c r="AA781" s="2"/>
      <c r="AB781" s="2"/>
      <c r="AC781" s="2"/>
      <c r="AD781" s="2"/>
      <c r="AE781" s="2"/>
      <c r="AF781" s="2"/>
      <c r="AN781" s="5"/>
    </row>
    <row r="782" spans="2:40" outlineLevel="1" x14ac:dyDescent="0.25">
      <c r="B782" s="15">
        <v>41747</v>
      </c>
      <c r="C782" s="121">
        <v>2042.4104462475254</v>
      </c>
      <c r="D782" s="121">
        <v>1036.824366222281</v>
      </c>
      <c r="E782" s="121">
        <v>200.03300006016698</v>
      </c>
      <c r="F782" s="122">
        <f t="shared" si="240"/>
        <v>3279.2678125299735</v>
      </c>
      <c r="G782" s="6">
        <v>779</v>
      </c>
      <c r="H782" s="6">
        <f t="shared" si="241"/>
        <v>112</v>
      </c>
      <c r="I782" s="7">
        <f t="shared" si="242"/>
        <v>4</v>
      </c>
      <c r="J782" s="7">
        <f t="shared" si="243"/>
        <v>2</v>
      </c>
      <c r="K782" s="7">
        <f t="shared" si="244"/>
        <v>2014</v>
      </c>
      <c r="L782" s="8"/>
      <c r="M782" s="8"/>
      <c r="N782" s="2"/>
      <c r="AA782" s="2"/>
      <c r="AB782" s="2"/>
      <c r="AC782" s="2"/>
      <c r="AD782" s="2"/>
      <c r="AE782" s="2"/>
      <c r="AF782" s="2"/>
      <c r="AN782" s="5"/>
    </row>
    <row r="783" spans="2:40" outlineLevel="1" x14ac:dyDescent="0.25">
      <c r="B783" s="15">
        <v>41748</v>
      </c>
      <c r="C783" s="121">
        <v>2061.8997282038158</v>
      </c>
      <c r="D783" s="121">
        <v>1218.817076224502</v>
      </c>
      <c r="E783" s="121">
        <v>199.43335898994505</v>
      </c>
      <c r="F783" s="122">
        <f t="shared" si="240"/>
        <v>3480.1501634182632</v>
      </c>
      <c r="G783" s="6">
        <v>780</v>
      </c>
      <c r="H783" s="6">
        <f t="shared" si="241"/>
        <v>112</v>
      </c>
      <c r="I783" s="7">
        <f t="shared" si="242"/>
        <v>4</v>
      </c>
      <c r="J783" s="7">
        <f t="shared" si="243"/>
        <v>2</v>
      </c>
      <c r="K783" s="7">
        <f t="shared" si="244"/>
        <v>2014</v>
      </c>
      <c r="L783" s="8"/>
      <c r="M783" s="8"/>
      <c r="N783" s="2"/>
      <c r="AA783" s="2"/>
      <c r="AB783" s="2"/>
      <c r="AC783" s="2"/>
      <c r="AD783" s="2"/>
      <c r="AE783" s="2"/>
      <c r="AF783" s="2"/>
      <c r="AN783" s="5"/>
    </row>
    <row r="784" spans="2:40" outlineLevel="1" x14ac:dyDescent="0.25">
      <c r="B784" s="15">
        <v>41749</v>
      </c>
      <c r="C784" s="121">
        <v>2072.6986354589062</v>
      </c>
      <c r="D784" s="121">
        <v>1386.8773439798713</v>
      </c>
      <c r="E784" s="121">
        <v>199.44701641625713</v>
      </c>
      <c r="F784" s="122">
        <f t="shared" si="240"/>
        <v>3659.0229958550349</v>
      </c>
      <c r="G784" s="6">
        <v>781</v>
      </c>
      <c r="H784" s="6">
        <f t="shared" si="241"/>
        <v>112</v>
      </c>
      <c r="I784" s="7">
        <f t="shared" si="242"/>
        <v>4</v>
      </c>
      <c r="J784" s="7">
        <f t="shared" si="243"/>
        <v>2</v>
      </c>
      <c r="K784" s="7">
        <f t="shared" si="244"/>
        <v>2014</v>
      </c>
      <c r="L784" s="8"/>
      <c r="M784" s="8"/>
      <c r="N784" s="2"/>
      <c r="AA784" s="2"/>
      <c r="AB784" s="2"/>
      <c r="AC784" s="2"/>
      <c r="AD784" s="2"/>
      <c r="AE784" s="2"/>
      <c r="AF784" s="2"/>
      <c r="AN784" s="5"/>
    </row>
    <row r="785" spans="2:40" outlineLevel="1" x14ac:dyDescent="0.25">
      <c r="B785" s="15">
        <v>41750</v>
      </c>
      <c r="C785" s="121">
        <v>2081.444411535877</v>
      </c>
      <c r="D785" s="121">
        <v>1208.7996613071768</v>
      </c>
      <c r="E785" s="121">
        <v>199.09064839374344</v>
      </c>
      <c r="F785" s="122">
        <f t="shared" si="240"/>
        <v>3489.3347212367971</v>
      </c>
      <c r="G785" s="6">
        <v>782</v>
      </c>
      <c r="H785" s="6">
        <f t="shared" si="241"/>
        <v>112</v>
      </c>
      <c r="I785" s="7">
        <f t="shared" si="242"/>
        <v>4</v>
      </c>
      <c r="J785" s="7">
        <f t="shared" si="243"/>
        <v>2</v>
      </c>
      <c r="K785" s="7">
        <f t="shared" si="244"/>
        <v>2014</v>
      </c>
      <c r="L785" s="8"/>
      <c r="M785" s="8"/>
      <c r="N785" s="2"/>
      <c r="AA785" s="2"/>
      <c r="AB785" s="2"/>
      <c r="AC785" s="2"/>
      <c r="AD785" s="2"/>
      <c r="AE785" s="2"/>
      <c r="AF785" s="2"/>
      <c r="AN785" s="5"/>
    </row>
    <row r="786" spans="2:40" outlineLevel="1" x14ac:dyDescent="0.25">
      <c r="B786" s="15">
        <v>41751</v>
      </c>
      <c r="C786" s="121">
        <v>2081.9093280269717</v>
      </c>
      <c r="D786" s="121">
        <v>1175.4020489405232</v>
      </c>
      <c r="E786" s="121">
        <v>199.35132812891266</v>
      </c>
      <c r="F786" s="122">
        <f t="shared" si="240"/>
        <v>3456.6627050964071</v>
      </c>
      <c r="G786" s="6">
        <v>783</v>
      </c>
      <c r="H786" s="6">
        <f t="shared" si="241"/>
        <v>112</v>
      </c>
      <c r="I786" s="7">
        <f t="shared" si="242"/>
        <v>4</v>
      </c>
      <c r="J786" s="7">
        <f t="shared" si="243"/>
        <v>2</v>
      </c>
      <c r="K786" s="7">
        <f t="shared" si="244"/>
        <v>2014</v>
      </c>
      <c r="L786" s="8"/>
      <c r="M786" s="8"/>
      <c r="N786" s="2"/>
      <c r="AA786" s="2"/>
      <c r="AB786" s="2"/>
      <c r="AC786" s="2"/>
      <c r="AD786" s="2"/>
      <c r="AE786" s="2"/>
      <c r="AF786" s="2"/>
      <c r="AN786" s="5"/>
    </row>
    <row r="787" spans="2:40" outlineLevel="1" x14ac:dyDescent="0.25">
      <c r="B787" s="15">
        <v>41752</v>
      </c>
      <c r="C787" s="121">
        <v>2073.7588383058492</v>
      </c>
      <c r="D787" s="121">
        <v>1169.5900862770309</v>
      </c>
      <c r="E787" s="121">
        <v>199.26990925523828</v>
      </c>
      <c r="F787" s="122">
        <f t="shared" si="240"/>
        <v>3442.6188338381185</v>
      </c>
      <c r="G787" s="6">
        <v>784</v>
      </c>
      <c r="H787" s="6">
        <f t="shared" si="241"/>
        <v>112</v>
      </c>
      <c r="I787" s="7">
        <f t="shared" si="242"/>
        <v>4</v>
      </c>
      <c r="J787" s="7">
        <f t="shared" si="243"/>
        <v>2</v>
      </c>
      <c r="K787" s="7">
        <f t="shared" si="244"/>
        <v>2014</v>
      </c>
      <c r="L787" s="8"/>
      <c r="M787" s="8"/>
      <c r="N787" s="2"/>
      <c r="AA787" s="2"/>
      <c r="AB787" s="2"/>
      <c r="AC787" s="2"/>
      <c r="AD787" s="2"/>
      <c r="AE787" s="2"/>
      <c r="AF787" s="2"/>
      <c r="AN787" s="5"/>
    </row>
    <row r="788" spans="2:40" outlineLevel="1" x14ac:dyDescent="0.25">
      <c r="B788" s="15">
        <v>41753</v>
      </c>
      <c r="C788" s="121">
        <v>2077.1238017840428</v>
      </c>
      <c r="D788" s="121">
        <v>1103.4109638432965</v>
      </c>
      <c r="E788" s="121">
        <v>199.27075520897992</v>
      </c>
      <c r="F788" s="122">
        <f t="shared" si="240"/>
        <v>3379.8055208363194</v>
      </c>
      <c r="G788" s="6">
        <v>785</v>
      </c>
      <c r="H788" s="6">
        <f t="shared" si="241"/>
        <v>113</v>
      </c>
      <c r="I788" s="7">
        <f t="shared" si="242"/>
        <v>4</v>
      </c>
      <c r="J788" s="7">
        <f t="shared" si="243"/>
        <v>2</v>
      </c>
      <c r="K788" s="7">
        <f t="shared" si="244"/>
        <v>2014</v>
      </c>
      <c r="L788" s="8"/>
      <c r="M788" s="8"/>
      <c r="N788" s="2"/>
      <c r="AA788" s="2"/>
      <c r="AB788" s="2"/>
      <c r="AC788" s="2"/>
      <c r="AD788" s="2"/>
      <c r="AE788" s="2"/>
      <c r="AF788" s="2"/>
      <c r="AN788" s="5"/>
    </row>
    <row r="789" spans="2:40" outlineLevel="1" x14ac:dyDescent="0.25">
      <c r="B789" s="15">
        <v>41754</v>
      </c>
      <c r="C789" s="121">
        <v>2092.0996439183928</v>
      </c>
      <c r="D789" s="121">
        <v>1170.5743812936621</v>
      </c>
      <c r="E789" s="121">
        <v>199.36655799755957</v>
      </c>
      <c r="F789" s="122">
        <f t="shared" ref="F789:F804" si="245">SUM(C789:E789)</f>
        <v>3462.0405832096144</v>
      </c>
      <c r="G789" s="6">
        <v>786</v>
      </c>
      <c r="H789" s="6">
        <f t="shared" ref="H789:H804" si="246">ROUNDUP(G789/7,0)</f>
        <v>113</v>
      </c>
      <c r="I789" s="7">
        <f t="shared" ref="I789:I804" si="247">MONTH(B789)</f>
        <v>4</v>
      </c>
      <c r="J789" s="7">
        <f t="shared" ref="J789:J804" si="248">ROUNDUP(I789/3,0)</f>
        <v>2</v>
      </c>
      <c r="K789" s="7">
        <f t="shared" ref="K789:K804" si="249">YEAR(B789)</f>
        <v>2014</v>
      </c>
      <c r="L789" s="8"/>
      <c r="M789" s="8"/>
      <c r="N789" s="2"/>
      <c r="AA789" s="2"/>
      <c r="AB789" s="2"/>
      <c r="AC789" s="2"/>
      <c r="AD789" s="2"/>
      <c r="AE789" s="2"/>
      <c r="AF789" s="2"/>
      <c r="AN789" s="5"/>
    </row>
    <row r="790" spans="2:40" outlineLevel="1" x14ac:dyDescent="0.25">
      <c r="B790" s="15">
        <v>41755</v>
      </c>
      <c r="C790" s="121">
        <v>2083.3468152602572</v>
      </c>
      <c r="D790" s="121">
        <v>1176.4610042271183</v>
      </c>
      <c r="E790" s="121">
        <v>199.1701396186044</v>
      </c>
      <c r="F790" s="122">
        <f t="shared" si="245"/>
        <v>3458.9779591059801</v>
      </c>
      <c r="G790" s="6">
        <v>787</v>
      </c>
      <c r="H790" s="6">
        <f t="shared" si="246"/>
        <v>113</v>
      </c>
      <c r="I790" s="7">
        <f t="shared" si="247"/>
        <v>4</v>
      </c>
      <c r="J790" s="7">
        <f t="shared" si="248"/>
        <v>2</v>
      </c>
      <c r="K790" s="7">
        <f t="shared" si="249"/>
        <v>2014</v>
      </c>
      <c r="L790" s="8"/>
      <c r="M790" s="8"/>
      <c r="N790" s="2"/>
      <c r="AA790" s="2"/>
      <c r="AB790" s="2"/>
      <c r="AC790" s="2"/>
      <c r="AD790" s="2"/>
      <c r="AE790" s="2"/>
      <c r="AF790" s="2"/>
      <c r="AN790" s="5"/>
    </row>
    <row r="791" spans="2:40" outlineLevel="1" x14ac:dyDescent="0.25">
      <c r="B791" s="15">
        <v>41756</v>
      </c>
      <c r="C791" s="121">
        <v>2071.8819782056739</v>
      </c>
      <c r="D791" s="121">
        <v>1179.7758847959242</v>
      </c>
      <c r="E791" s="121">
        <v>198.98126577126402</v>
      </c>
      <c r="F791" s="122">
        <f t="shared" si="245"/>
        <v>3450.6391287728625</v>
      </c>
      <c r="G791" s="6">
        <v>788</v>
      </c>
      <c r="H791" s="6">
        <f t="shared" si="246"/>
        <v>113</v>
      </c>
      <c r="I791" s="7">
        <f t="shared" si="247"/>
        <v>4</v>
      </c>
      <c r="J791" s="7">
        <f t="shared" si="248"/>
        <v>2</v>
      </c>
      <c r="K791" s="7">
        <f t="shared" si="249"/>
        <v>2014</v>
      </c>
      <c r="L791" s="8"/>
      <c r="M791" s="8"/>
      <c r="N791" s="2"/>
      <c r="AA791" s="2"/>
      <c r="AB791" s="2"/>
      <c r="AC791" s="2"/>
      <c r="AD791" s="2"/>
      <c r="AE791" s="2"/>
      <c r="AF791" s="2"/>
      <c r="AN791" s="5"/>
    </row>
    <row r="792" spans="2:40" outlineLevel="1" x14ac:dyDescent="0.25">
      <c r="B792" s="15">
        <v>41757</v>
      </c>
      <c r="C792" s="121">
        <v>2076.7091686497843</v>
      </c>
      <c r="D792" s="121">
        <v>1414.8163283105121</v>
      </c>
      <c r="E792" s="121">
        <v>199.6997357604852</v>
      </c>
      <c r="F792" s="122">
        <f t="shared" si="245"/>
        <v>3691.2252327207816</v>
      </c>
      <c r="G792" s="6">
        <v>789</v>
      </c>
      <c r="H792" s="6">
        <f t="shared" si="246"/>
        <v>113</v>
      </c>
      <c r="I792" s="7">
        <f t="shared" si="247"/>
        <v>4</v>
      </c>
      <c r="J792" s="7">
        <f t="shared" si="248"/>
        <v>2</v>
      </c>
      <c r="K792" s="7">
        <f t="shared" si="249"/>
        <v>2014</v>
      </c>
      <c r="L792" s="8"/>
      <c r="M792" s="8"/>
      <c r="N792" s="2"/>
      <c r="AA792" s="2"/>
      <c r="AB792" s="2"/>
      <c r="AC792" s="2"/>
      <c r="AD792" s="2"/>
      <c r="AE792" s="2"/>
      <c r="AF792" s="2"/>
      <c r="AN792" s="5"/>
    </row>
    <row r="793" spans="2:40" outlineLevel="1" x14ac:dyDescent="0.25">
      <c r="B793" s="15">
        <v>41758</v>
      </c>
      <c r="C793" s="121">
        <v>2074.4105926116954</v>
      </c>
      <c r="D793" s="121">
        <v>979.06225905720612</v>
      </c>
      <c r="E793" s="121">
        <v>199.67136607354036</v>
      </c>
      <c r="F793" s="122">
        <f t="shared" si="245"/>
        <v>3253.1442177424419</v>
      </c>
      <c r="G793" s="6">
        <v>790</v>
      </c>
      <c r="H793" s="6">
        <f t="shared" si="246"/>
        <v>113</v>
      </c>
      <c r="I793" s="7">
        <f t="shared" si="247"/>
        <v>4</v>
      </c>
      <c r="J793" s="7">
        <f t="shared" si="248"/>
        <v>2</v>
      </c>
      <c r="K793" s="7">
        <f t="shared" si="249"/>
        <v>2014</v>
      </c>
      <c r="L793" s="8"/>
      <c r="M793" s="8"/>
      <c r="N793" s="2"/>
      <c r="AA793" s="2"/>
      <c r="AB793" s="2"/>
      <c r="AC793" s="2"/>
      <c r="AD793" s="2"/>
      <c r="AE793" s="2"/>
      <c r="AF793" s="2"/>
      <c r="AN793" s="5"/>
    </row>
    <row r="794" spans="2:40" outlineLevel="1" x14ac:dyDescent="0.25">
      <c r="B794" s="15">
        <v>41759</v>
      </c>
      <c r="C794" s="121">
        <v>2075.1130712907338</v>
      </c>
      <c r="D794" s="121">
        <v>1111.6951463565442</v>
      </c>
      <c r="E794" s="121">
        <v>199.47322796458383</v>
      </c>
      <c r="F794" s="122">
        <f t="shared" si="245"/>
        <v>3386.2814456118617</v>
      </c>
      <c r="G794" s="6">
        <v>791</v>
      </c>
      <c r="H794" s="6">
        <f t="shared" si="246"/>
        <v>113</v>
      </c>
      <c r="I794" s="7">
        <f t="shared" si="247"/>
        <v>4</v>
      </c>
      <c r="J794" s="7">
        <f t="shared" si="248"/>
        <v>2</v>
      </c>
      <c r="K794" s="7">
        <f t="shared" si="249"/>
        <v>2014</v>
      </c>
      <c r="L794" s="8"/>
      <c r="M794" s="8"/>
      <c r="N794" s="2"/>
      <c r="AA794" s="2"/>
      <c r="AB794" s="2"/>
      <c r="AC794" s="2"/>
      <c r="AD794" s="2"/>
      <c r="AE794" s="2"/>
      <c r="AF794" s="2"/>
      <c r="AN794" s="5"/>
    </row>
    <row r="795" spans="2:40" outlineLevel="1" x14ac:dyDescent="0.25">
      <c r="B795" s="15">
        <v>41760</v>
      </c>
      <c r="C795" s="121">
        <v>2064.0567518150519</v>
      </c>
      <c r="D795" s="121">
        <v>1001.1608065860153</v>
      </c>
      <c r="E795" s="121">
        <v>199.68064015897207</v>
      </c>
      <c r="F795" s="122">
        <f t="shared" si="245"/>
        <v>3264.8981985600394</v>
      </c>
      <c r="G795" s="6">
        <v>792</v>
      </c>
      <c r="H795" s="6">
        <f t="shared" si="246"/>
        <v>114</v>
      </c>
      <c r="I795" s="7">
        <f t="shared" si="247"/>
        <v>5</v>
      </c>
      <c r="J795" s="7">
        <f t="shared" si="248"/>
        <v>2</v>
      </c>
      <c r="K795" s="7">
        <f t="shared" si="249"/>
        <v>2014</v>
      </c>
      <c r="L795" s="8"/>
      <c r="M795" s="8"/>
      <c r="N795" s="2"/>
      <c r="AA795" s="2"/>
      <c r="AB795" s="2"/>
      <c r="AC795" s="2"/>
      <c r="AD795" s="2"/>
      <c r="AE795" s="2"/>
      <c r="AF795" s="2"/>
      <c r="AN795" s="5"/>
    </row>
    <row r="796" spans="2:40" outlineLevel="1" x14ac:dyDescent="0.25">
      <c r="B796" s="15">
        <v>41761</v>
      </c>
      <c r="C796" s="121">
        <v>2066.1342424314212</v>
      </c>
      <c r="D796" s="121">
        <v>1368.5271414546014</v>
      </c>
      <c r="E796" s="121">
        <v>199.72642765865243</v>
      </c>
      <c r="F796" s="122">
        <f t="shared" si="245"/>
        <v>3634.3878115446751</v>
      </c>
      <c r="G796" s="6">
        <v>793</v>
      </c>
      <c r="H796" s="6">
        <f t="shared" si="246"/>
        <v>114</v>
      </c>
      <c r="I796" s="7">
        <f t="shared" si="247"/>
        <v>5</v>
      </c>
      <c r="J796" s="7">
        <f t="shared" si="248"/>
        <v>2</v>
      </c>
      <c r="K796" s="7">
        <f t="shared" si="249"/>
        <v>2014</v>
      </c>
      <c r="L796" s="8"/>
      <c r="M796" s="8"/>
      <c r="N796" s="2"/>
      <c r="AA796" s="2"/>
      <c r="AB796" s="2"/>
      <c r="AC796" s="2"/>
      <c r="AD796" s="2"/>
      <c r="AE796" s="2"/>
      <c r="AF796" s="2"/>
      <c r="AN796" s="5"/>
    </row>
    <row r="797" spans="2:40" outlineLevel="1" x14ac:dyDescent="0.25">
      <c r="B797" s="15">
        <v>41762</v>
      </c>
      <c r="C797" s="121">
        <v>2056.8200961630255</v>
      </c>
      <c r="D797" s="121">
        <v>1074.5516250290757</v>
      </c>
      <c r="E797" s="121">
        <v>200.27514842656723</v>
      </c>
      <c r="F797" s="122">
        <f t="shared" si="245"/>
        <v>3331.6468696186685</v>
      </c>
      <c r="G797" s="6">
        <v>794</v>
      </c>
      <c r="H797" s="6">
        <f t="shared" si="246"/>
        <v>114</v>
      </c>
      <c r="I797" s="7">
        <f t="shared" si="247"/>
        <v>5</v>
      </c>
      <c r="J797" s="7">
        <f t="shared" si="248"/>
        <v>2</v>
      </c>
      <c r="K797" s="7">
        <f t="shared" si="249"/>
        <v>2014</v>
      </c>
      <c r="L797" s="8"/>
      <c r="M797" s="8"/>
      <c r="N797" s="2"/>
      <c r="AA797" s="2"/>
      <c r="AB797" s="2"/>
      <c r="AC797" s="2"/>
      <c r="AD797" s="2"/>
      <c r="AE797" s="2"/>
      <c r="AF797" s="2"/>
      <c r="AN797" s="5"/>
    </row>
    <row r="798" spans="2:40" outlineLevel="1" x14ac:dyDescent="0.25">
      <c r="B798" s="15">
        <v>41763</v>
      </c>
      <c r="C798" s="121">
        <v>2035.0957946634869</v>
      </c>
      <c r="D798" s="121">
        <v>1172.5009479160035</v>
      </c>
      <c r="E798" s="121">
        <v>200.19734825552823</v>
      </c>
      <c r="F798" s="122">
        <f t="shared" si="245"/>
        <v>3407.7940908350188</v>
      </c>
      <c r="G798" s="6">
        <v>795</v>
      </c>
      <c r="H798" s="6">
        <f t="shared" si="246"/>
        <v>114</v>
      </c>
      <c r="I798" s="7">
        <f t="shared" si="247"/>
        <v>5</v>
      </c>
      <c r="J798" s="7">
        <f t="shared" si="248"/>
        <v>2</v>
      </c>
      <c r="K798" s="7">
        <f t="shared" si="249"/>
        <v>2014</v>
      </c>
      <c r="L798" s="8"/>
      <c r="M798" s="8"/>
      <c r="N798" s="2"/>
      <c r="AA798" s="2"/>
      <c r="AB798" s="2"/>
      <c r="AC798" s="2"/>
      <c r="AD798" s="2"/>
      <c r="AE798" s="2"/>
      <c r="AF798" s="2"/>
      <c r="AN798" s="5"/>
    </row>
    <row r="799" spans="2:40" outlineLevel="1" x14ac:dyDescent="0.25">
      <c r="B799" s="15">
        <v>41764</v>
      </c>
      <c r="C799" s="121">
        <v>2040.8606777315067</v>
      </c>
      <c r="D799" s="121">
        <v>1029.6365821760241</v>
      </c>
      <c r="E799" s="121">
        <v>200.48723606553293</v>
      </c>
      <c r="F799" s="122">
        <f t="shared" si="245"/>
        <v>3270.984495973064</v>
      </c>
      <c r="G799" s="6">
        <v>796</v>
      </c>
      <c r="H799" s="6">
        <f t="shared" si="246"/>
        <v>114</v>
      </c>
      <c r="I799" s="7">
        <f t="shared" si="247"/>
        <v>5</v>
      </c>
      <c r="J799" s="7">
        <f t="shared" si="248"/>
        <v>2</v>
      </c>
      <c r="K799" s="7">
        <f t="shared" si="249"/>
        <v>2014</v>
      </c>
      <c r="L799" s="8"/>
      <c r="M799" s="8"/>
      <c r="N799" s="2"/>
      <c r="AA799" s="2"/>
      <c r="AB799" s="2"/>
      <c r="AC799" s="2"/>
      <c r="AD799" s="2"/>
      <c r="AE799" s="2"/>
      <c r="AF799" s="2"/>
      <c r="AN799" s="5"/>
    </row>
    <row r="800" spans="2:40" outlineLevel="1" x14ac:dyDescent="0.25">
      <c r="B800" s="15">
        <v>41765</v>
      </c>
      <c r="C800" s="121">
        <v>2035.9240611863077</v>
      </c>
      <c r="D800" s="121">
        <v>1111.8707493207755</v>
      </c>
      <c r="E800" s="121">
        <v>200.42241428165528</v>
      </c>
      <c r="F800" s="122">
        <f t="shared" si="245"/>
        <v>3348.2172247887383</v>
      </c>
      <c r="G800" s="6">
        <v>797</v>
      </c>
      <c r="H800" s="6">
        <f t="shared" si="246"/>
        <v>114</v>
      </c>
      <c r="I800" s="7">
        <f t="shared" si="247"/>
        <v>5</v>
      </c>
      <c r="J800" s="7">
        <f t="shared" si="248"/>
        <v>2</v>
      </c>
      <c r="K800" s="7">
        <f t="shared" si="249"/>
        <v>2014</v>
      </c>
      <c r="L800" s="8"/>
      <c r="M800" s="8"/>
      <c r="N800" s="2"/>
      <c r="AA800" s="2"/>
      <c r="AB800" s="2"/>
      <c r="AC800" s="2"/>
      <c r="AD800" s="2"/>
      <c r="AE800" s="2"/>
      <c r="AF800" s="2"/>
      <c r="AN800" s="5"/>
    </row>
    <row r="801" spans="2:40" outlineLevel="1" x14ac:dyDescent="0.25">
      <c r="B801" s="15">
        <v>41766</v>
      </c>
      <c r="C801" s="121">
        <v>2042.8964910489035</v>
      </c>
      <c r="D801" s="121">
        <v>1185.1308395646201</v>
      </c>
      <c r="E801" s="121">
        <v>200.52490773008373</v>
      </c>
      <c r="F801" s="122">
        <f t="shared" si="245"/>
        <v>3428.5522383436073</v>
      </c>
      <c r="G801" s="6">
        <v>798</v>
      </c>
      <c r="H801" s="6">
        <f t="shared" si="246"/>
        <v>114</v>
      </c>
      <c r="I801" s="7">
        <f t="shared" si="247"/>
        <v>5</v>
      </c>
      <c r="J801" s="7">
        <f t="shared" si="248"/>
        <v>2</v>
      </c>
      <c r="K801" s="7">
        <f t="shared" si="249"/>
        <v>2014</v>
      </c>
      <c r="L801" s="8"/>
      <c r="M801" s="8"/>
      <c r="N801" s="2"/>
      <c r="AA801" s="2"/>
      <c r="AB801" s="2"/>
      <c r="AC801" s="2"/>
      <c r="AD801" s="2"/>
      <c r="AE801" s="2"/>
      <c r="AF801" s="2"/>
      <c r="AN801" s="5"/>
    </row>
    <row r="802" spans="2:40" outlineLevel="1" x14ac:dyDescent="0.25">
      <c r="B802" s="15">
        <v>41767</v>
      </c>
      <c r="C802" s="121">
        <v>2028.3806762174563</v>
      </c>
      <c r="D802" s="121">
        <v>1145.3608794123124</v>
      </c>
      <c r="E802" s="121">
        <v>200.32516295543715</v>
      </c>
      <c r="F802" s="122">
        <f t="shared" si="245"/>
        <v>3374.0667185852058</v>
      </c>
      <c r="G802" s="6">
        <v>799</v>
      </c>
      <c r="H802" s="6">
        <f t="shared" si="246"/>
        <v>115</v>
      </c>
      <c r="I802" s="7">
        <f t="shared" si="247"/>
        <v>5</v>
      </c>
      <c r="J802" s="7">
        <f t="shared" si="248"/>
        <v>2</v>
      </c>
      <c r="K802" s="7">
        <f t="shared" si="249"/>
        <v>2014</v>
      </c>
      <c r="L802" s="8"/>
      <c r="M802" s="8"/>
      <c r="N802" s="2"/>
      <c r="AA802" s="2"/>
      <c r="AB802" s="2"/>
      <c r="AC802" s="2"/>
      <c r="AD802" s="2"/>
      <c r="AE802" s="2"/>
      <c r="AF802" s="2"/>
      <c r="AN802" s="5"/>
    </row>
    <row r="803" spans="2:40" outlineLevel="1" x14ac:dyDescent="0.25">
      <c r="B803" s="15">
        <v>41768</v>
      </c>
      <c r="C803" s="121">
        <v>2040.8507412982071</v>
      </c>
      <c r="D803" s="121">
        <v>1213.8557840284598</v>
      </c>
      <c r="E803" s="121">
        <v>200.2520742019091</v>
      </c>
      <c r="F803" s="122">
        <f t="shared" si="245"/>
        <v>3454.9585995285761</v>
      </c>
      <c r="G803" s="6">
        <v>800</v>
      </c>
      <c r="H803" s="6">
        <f t="shared" si="246"/>
        <v>115</v>
      </c>
      <c r="I803" s="7">
        <f t="shared" si="247"/>
        <v>5</v>
      </c>
      <c r="J803" s="7">
        <f t="shared" si="248"/>
        <v>2</v>
      </c>
      <c r="K803" s="7">
        <f t="shared" si="249"/>
        <v>2014</v>
      </c>
      <c r="L803" s="8"/>
      <c r="M803" s="8"/>
      <c r="N803" s="2"/>
      <c r="AA803" s="2"/>
      <c r="AB803" s="2"/>
      <c r="AC803" s="2"/>
      <c r="AD803" s="2"/>
      <c r="AE803" s="2"/>
      <c r="AF803" s="2"/>
      <c r="AN803" s="5"/>
    </row>
    <row r="804" spans="2:40" outlineLevel="1" x14ac:dyDescent="0.25">
      <c r="B804" s="15">
        <v>41769</v>
      </c>
      <c r="C804" s="121">
        <v>2034.0316517532829</v>
      </c>
      <c r="D804" s="121">
        <v>1134.8315288152169</v>
      </c>
      <c r="E804" s="121">
        <v>200.3684983117335</v>
      </c>
      <c r="F804" s="122">
        <f t="shared" si="245"/>
        <v>3369.2316788802336</v>
      </c>
      <c r="G804" s="6">
        <v>801</v>
      </c>
      <c r="H804" s="6">
        <f t="shared" si="246"/>
        <v>115</v>
      </c>
      <c r="I804" s="7">
        <f t="shared" si="247"/>
        <v>5</v>
      </c>
      <c r="J804" s="7">
        <f t="shared" si="248"/>
        <v>2</v>
      </c>
      <c r="K804" s="7">
        <f t="shared" si="249"/>
        <v>2014</v>
      </c>
      <c r="L804" s="8"/>
      <c r="M804" s="8"/>
      <c r="N804" s="2"/>
      <c r="AA804" s="2"/>
      <c r="AB804" s="2"/>
      <c r="AC804" s="2"/>
      <c r="AD804" s="2"/>
      <c r="AE804" s="2"/>
      <c r="AF804" s="2"/>
      <c r="AN804" s="5"/>
    </row>
    <row r="805" spans="2:40" outlineLevel="1" x14ac:dyDescent="0.25">
      <c r="B805" s="15">
        <v>41770</v>
      </c>
      <c r="C805" s="121">
        <v>2023.2205231447972</v>
      </c>
      <c r="D805" s="121">
        <v>1026.692622567055</v>
      </c>
      <c r="E805" s="121">
        <v>200.21239768632998</v>
      </c>
      <c r="F805" s="122">
        <f t="shared" ref="F805:F820" si="250">SUM(C805:E805)</f>
        <v>3250.1255433981819</v>
      </c>
      <c r="G805" s="6">
        <v>802</v>
      </c>
      <c r="H805" s="6">
        <f t="shared" ref="H805:H820" si="251">ROUNDUP(G805/7,0)</f>
        <v>115</v>
      </c>
      <c r="I805" s="7">
        <f t="shared" ref="I805:I820" si="252">MONTH(B805)</f>
        <v>5</v>
      </c>
      <c r="J805" s="7">
        <f t="shared" ref="J805:J820" si="253">ROUNDUP(I805/3,0)</f>
        <v>2</v>
      </c>
      <c r="K805" s="7">
        <f t="shared" ref="K805:K820" si="254">YEAR(B805)</f>
        <v>2014</v>
      </c>
      <c r="L805" s="8"/>
      <c r="M805" s="8"/>
      <c r="N805" s="2"/>
      <c r="AA805" s="2"/>
      <c r="AB805" s="2"/>
      <c r="AC805" s="2"/>
      <c r="AD805" s="2"/>
      <c r="AE805" s="2"/>
      <c r="AF805" s="2"/>
      <c r="AN805" s="5"/>
    </row>
    <row r="806" spans="2:40" outlineLevel="1" x14ac:dyDescent="0.25">
      <c r="B806" s="15">
        <v>41771</v>
      </c>
      <c r="C806" s="121">
        <v>2033.743272674149</v>
      </c>
      <c r="D806" s="121">
        <v>1211.4156018006745</v>
      </c>
      <c r="E806" s="121">
        <v>200.21879507609017</v>
      </c>
      <c r="F806" s="122">
        <f t="shared" si="250"/>
        <v>3445.3776695509137</v>
      </c>
      <c r="G806" s="6">
        <v>803</v>
      </c>
      <c r="H806" s="6">
        <f t="shared" si="251"/>
        <v>115</v>
      </c>
      <c r="I806" s="7">
        <f t="shared" si="252"/>
        <v>5</v>
      </c>
      <c r="J806" s="7">
        <f t="shared" si="253"/>
        <v>2</v>
      </c>
      <c r="K806" s="7">
        <f t="shared" si="254"/>
        <v>2014</v>
      </c>
      <c r="L806" s="8"/>
      <c r="M806" s="8"/>
      <c r="N806" s="2"/>
      <c r="AA806" s="2"/>
      <c r="AB806" s="2"/>
      <c r="AC806" s="2"/>
      <c r="AD806" s="2"/>
      <c r="AE806" s="2"/>
      <c r="AF806" s="2"/>
      <c r="AN806" s="5"/>
    </row>
    <row r="807" spans="2:40" outlineLevel="1" x14ac:dyDescent="0.25">
      <c r="B807" s="15">
        <v>41772</v>
      </c>
      <c r="C807" s="121">
        <v>2031.1620780596011</v>
      </c>
      <c r="D807" s="121">
        <v>1223.4189193446159</v>
      </c>
      <c r="E807" s="121">
        <v>200.47448282184303</v>
      </c>
      <c r="F807" s="122">
        <f t="shared" si="250"/>
        <v>3455.0554802260599</v>
      </c>
      <c r="G807" s="6">
        <v>804</v>
      </c>
      <c r="H807" s="6">
        <f t="shared" si="251"/>
        <v>115</v>
      </c>
      <c r="I807" s="7">
        <f t="shared" si="252"/>
        <v>5</v>
      </c>
      <c r="J807" s="7">
        <f t="shared" si="253"/>
        <v>2</v>
      </c>
      <c r="K807" s="7">
        <f t="shared" si="254"/>
        <v>2014</v>
      </c>
      <c r="L807" s="8"/>
      <c r="M807" s="8"/>
      <c r="N807" s="2"/>
      <c r="AA807" s="2"/>
      <c r="AB807" s="2"/>
      <c r="AC807" s="2"/>
      <c r="AD807" s="2"/>
      <c r="AE807" s="2"/>
      <c r="AF807" s="2"/>
      <c r="AN807" s="5"/>
    </row>
    <row r="808" spans="2:40" outlineLevel="1" x14ac:dyDescent="0.25">
      <c r="B808" s="15">
        <v>41773</v>
      </c>
      <c r="C808" s="121">
        <v>2023.7873269018974</v>
      </c>
      <c r="D808" s="121">
        <v>1191.0865302972411</v>
      </c>
      <c r="E808" s="121">
        <v>200.32041034447406</v>
      </c>
      <c r="F808" s="122">
        <f t="shared" si="250"/>
        <v>3415.1942675436126</v>
      </c>
      <c r="G808" s="6">
        <v>805</v>
      </c>
      <c r="H808" s="6">
        <f t="shared" si="251"/>
        <v>115</v>
      </c>
      <c r="I808" s="7">
        <f t="shared" si="252"/>
        <v>5</v>
      </c>
      <c r="J808" s="7">
        <f t="shared" si="253"/>
        <v>2</v>
      </c>
      <c r="K808" s="7">
        <f t="shared" si="254"/>
        <v>2014</v>
      </c>
      <c r="L808" s="8"/>
      <c r="M808" s="8"/>
      <c r="N808" s="2"/>
      <c r="AA808" s="2"/>
      <c r="AB808" s="2"/>
      <c r="AC808" s="2"/>
      <c r="AD808" s="2"/>
      <c r="AE808" s="2"/>
      <c r="AF808" s="2"/>
      <c r="AN808" s="5"/>
    </row>
    <row r="809" spans="2:40" outlineLevel="1" x14ac:dyDescent="0.25">
      <c r="B809" s="15">
        <v>41774</v>
      </c>
      <c r="C809" s="121">
        <v>2037.094220685367</v>
      </c>
      <c r="D809" s="121">
        <v>1378.7017293640033</v>
      </c>
      <c r="E809" s="121">
        <v>200.30929911259122</v>
      </c>
      <c r="F809" s="122">
        <f t="shared" si="250"/>
        <v>3616.1052491619616</v>
      </c>
      <c r="G809" s="6">
        <v>806</v>
      </c>
      <c r="H809" s="6">
        <f t="shared" si="251"/>
        <v>116</v>
      </c>
      <c r="I809" s="7">
        <f t="shared" si="252"/>
        <v>5</v>
      </c>
      <c r="J809" s="7">
        <f t="shared" si="253"/>
        <v>2</v>
      </c>
      <c r="K809" s="7">
        <f t="shared" si="254"/>
        <v>2014</v>
      </c>
      <c r="L809" s="8"/>
      <c r="M809" s="8"/>
      <c r="N809" s="2"/>
      <c r="AA809" s="2"/>
      <c r="AB809" s="2"/>
      <c r="AC809" s="2"/>
      <c r="AD809" s="2"/>
      <c r="AE809" s="2"/>
      <c r="AF809" s="2"/>
      <c r="AN809" s="5"/>
    </row>
    <row r="810" spans="2:40" outlineLevel="1" x14ac:dyDescent="0.25">
      <c r="B810" s="15">
        <v>41775</v>
      </c>
      <c r="C810" s="121">
        <v>2038.3108365075959</v>
      </c>
      <c r="D810" s="121">
        <v>1277.5614361010814</v>
      </c>
      <c r="E810" s="121">
        <v>200.35842000444666</v>
      </c>
      <c r="F810" s="122">
        <f t="shared" si="250"/>
        <v>3516.2306926131237</v>
      </c>
      <c r="G810" s="6">
        <v>807</v>
      </c>
      <c r="H810" s="6">
        <f t="shared" si="251"/>
        <v>116</v>
      </c>
      <c r="I810" s="7">
        <f t="shared" si="252"/>
        <v>5</v>
      </c>
      <c r="J810" s="7">
        <f t="shared" si="253"/>
        <v>2</v>
      </c>
      <c r="K810" s="7">
        <f t="shared" si="254"/>
        <v>2014</v>
      </c>
      <c r="L810" s="8"/>
      <c r="M810" s="8"/>
      <c r="N810" s="2"/>
      <c r="AA810" s="2"/>
      <c r="AB810" s="2"/>
      <c r="AC810" s="2"/>
      <c r="AD810" s="2"/>
      <c r="AE810" s="2"/>
      <c r="AF810" s="2"/>
      <c r="AN810" s="5"/>
    </row>
    <row r="811" spans="2:40" outlineLevel="1" x14ac:dyDescent="0.25">
      <c r="B811" s="15">
        <v>41776</v>
      </c>
      <c r="C811" s="121">
        <v>2069.7143454237416</v>
      </c>
      <c r="D811" s="121">
        <v>1116.7943779740642</v>
      </c>
      <c r="E811" s="121">
        <v>200.23147546226454</v>
      </c>
      <c r="F811" s="122">
        <f t="shared" si="250"/>
        <v>3386.74019886007</v>
      </c>
      <c r="G811" s="6">
        <v>808</v>
      </c>
      <c r="H811" s="6">
        <f t="shared" si="251"/>
        <v>116</v>
      </c>
      <c r="I811" s="7">
        <f t="shared" si="252"/>
        <v>5</v>
      </c>
      <c r="J811" s="7">
        <f t="shared" si="253"/>
        <v>2</v>
      </c>
      <c r="K811" s="7">
        <f t="shared" si="254"/>
        <v>2014</v>
      </c>
      <c r="L811" s="8"/>
      <c r="M811" s="8"/>
      <c r="N811" s="2"/>
      <c r="AA811" s="2"/>
      <c r="AB811" s="2"/>
      <c r="AC811" s="2"/>
      <c r="AD811" s="2"/>
      <c r="AE811" s="2"/>
      <c r="AF811" s="2"/>
      <c r="AN811" s="5"/>
    </row>
    <row r="812" spans="2:40" outlineLevel="1" x14ac:dyDescent="0.25">
      <c r="B812" s="15">
        <v>41777</v>
      </c>
      <c r="C812" s="121">
        <v>2072.7560755615577</v>
      </c>
      <c r="D812" s="121">
        <v>1374.6201392889836</v>
      </c>
      <c r="E812" s="121">
        <v>200.54402028711471</v>
      </c>
      <c r="F812" s="122">
        <f t="shared" si="250"/>
        <v>3647.9202351376557</v>
      </c>
      <c r="G812" s="6">
        <v>809</v>
      </c>
      <c r="H812" s="6">
        <f t="shared" si="251"/>
        <v>116</v>
      </c>
      <c r="I812" s="7">
        <f t="shared" si="252"/>
        <v>5</v>
      </c>
      <c r="J812" s="7">
        <f t="shared" si="253"/>
        <v>2</v>
      </c>
      <c r="K812" s="7">
        <f t="shared" si="254"/>
        <v>2014</v>
      </c>
      <c r="L812" s="8"/>
      <c r="M812" s="8"/>
      <c r="N812" s="2"/>
      <c r="AA812" s="2"/>
      <c r="AB812" s="2"/>
      <c r="AC812" s="2"/>
      <c r="AD812" s="2"/>
      <c r="AE812" s="2"/>
      <c r="AF812" s="2"/>
      <c r="AN812" s="5"/>
    </row>
    <row r="813" spans="2:40" outlineLevel="1" x14ac:dyDescent="0.25">
      <c r="B813" s="15">
        <v>41778</v>
      </c>
      <c r="C813" s="121">
        <v>2050.4906703548727</v>
      </c>
      <c r="D813" s="121">
        <v>1205.2999184574549</v>
      </c>
      <c r="E813" s="121">
        <v>200.40623233580752</v>
      </c>
      <c r="F813" s="122">
        <f t="shared" si="250"/>
        <v>3456.1968211481353</v>
      </c>
      <c r="G813" s="6">
        <v>810</v>
      </c>
      <c r="H813" s="6">
        <f t="shared" si="251"/>
        <v>116</v>
      </c>
      <c r="I813" s="7">
        <f t="shared" si="252"/>
        <v>5</v>
      </c>
      <c r="J813" s="7">
        <f t="shared" si="253"/>
        <v>2</v>
      </c>
      <c r="K813" s="7">
        <f t="shared" si="254"/>
        <v>2014</v>
      </c>
      <c r="L813" s="8"/>
      <c r="M813" s="8"/>
      <c r="N813" s="2"/>
      <c r="AA813" s="2"/>
      <c r="AB813" s="2"/>
      <c r="AC813" s="2"/>
      <c r="AD813" s="2"/>
      <c r="AE813" s="2"/>
      <c r="AF813" s="2"/>
      <c r="AN813" s="5"/>
    </row>
    <row r="814" spans="2:40" outlineLevel="1" x14ac:dyDescent="0.25">
      <c r="B814" s="15">
        <v>41779</v>
      </c>
      <c r="C814" s="121">
        <v>2063.3803634431224</v>
      </c>
      <c r="D814" s="121">
        <v>1123.6431255411881</v>
      </c>
      <c r="E814" s="121">
        <v>200.5951513974077</v>
      </c>
      <c r="F814" s="122">
        <f t="shared" si="250"/>
        <v>3387.6186403817183</v>
      </c>
      <c r="G814" s="6">
        <v>811</v>
      </c>
      <c r="H814" s="6">
        <f t="shared" si="251"/>
        <v>116</v>
      </c>
      <c r="I814" s="7">
        <f t="shared" si="252"/>
        <v>5</v>
      </c>
      <c r="J814" s="7">
        <f t="shared" si="253"/>
        <v>2</v>
      </c>
      <c r="K814" s="7">
        <f t="shared" si="254"/>
        <v>2014</v>
      </c>
      <c r="L814" s="8"/>
      <c r="M814" s="8"/>
      <c r="N814" s="2"/>
      <c r="AA814" s="2"/>
      <c r="AB814" s="2"/>
      <c r="AC814" s="2"/>
      <c r="AD814" s="2"/>
      <c r="AE814" s="2"/>
      <c r="AF814" s="2"/>
      <c r="AN814" s="5"/>
    </row>
    <row r="815" spans="2:40" outlineLevel="1" x14ac:dyDescent="0.25">
      <c r="B815" s="15">
        <v>41780</v>
      </c>
      <c r="C815" s="121">
        <v>2068.5509339748392</v>
      </c>
      <c r="D815" s="121">
        <v>1035.8954211002931</v>
      </c>
      <c r="E815" s="121">
        <v>200.46890136826346</v>
      </c>
      <c r="F815" s="122">
        <f t="shared" si="250"/>
        <v>3304.9152564433962</v>
      </c>
      <c r="G815" s="6">
        <v>812</v>
      </c>
      <c r="H815" s="6">
        <f t="shared" si="251"/>
        <v>116</v>
      </c>
      <c r="I815" s="7">
        <f t="shared" si="252"/>
        <v>5</v>
      </c>
      <c r="J815" s="7">
        <f t="shared" si="253"/>
        <v>2</v>
      </c>
      <c r="K815" s="7">
        <f t="shared" si="254"/>
        <v>2014</v>
      </c>
      <c r="L815" s="8"/>
      <c r="M815" s="8"/>
      <c r="N815" s="2"/>
      <c r="AA815" s="2"/>
      <c r="AB815" s="2"/>
      <c r="AC815" s="2"/>
      <c r="AD815" s="2"/>
      <c r="AE815" s="2"/>
      <c r="AF815" s="2"/>
      <c r="AN815" s="5"/>
    </row>
    <row r="816" spans="2:40" outlineLevel="1" x14ac:dyDescent="0.25">
      <c r="B816" s="15">
        <v>41781</v>
      </c>
      <c r="C816" s="121">
        <v>2074.2967517373909</v>
      </c>
      <c r="D816" s="121">
        <v>1126.4253274180523</v>
      </c>
      <c r="E816" s="121">
        <v>200.73414470424549</v>
      </c>
      <c r="F816" s="122">
        <f t="shared" si="250"/>
        <v>3401.4562238596886</v>
      </c>
      <c r="G816" s="6">
        <v>813</v>
      </c>
      <c r="H816" s="6">
        <f t="shared" si="251"/>
        <v>117</v>
      </c>
      <c r="I816" s="7">
        <f t="shared" si="252"/>
        <v>5</v>
      </c>
      <c r="J816" s="7">
        <f t="shared" si="253"/>
        <v>2</v>
      </c>
      <c r="K816" s="7">
        <f t="shared" si="254"/>
        <v>2014</v>
      </c>
      <c r="L816" s="8"/>
      <c r="M816" s="8"/>
      <c r="N816" s="2"/>
      <c r="AA816" s="2"/>
      <c r="AB816" s="2"/>
      <c r="AC816" s="2"/>
      <c r="AD816" s="2"/>
      <c r="AE816" s="2"/>
      <c r="AF816" s="2"/>
      <c r="AN816" s="5"/>
    </row>
    <row r="817" spans="2:40" outlineLevel="1" x14ac:dyDescent="0.25">
      <c r="B817" s="15">
        <v>41782</v>
      </c>
      <c r="C817" s="121">
        <v>2067.0827537759133</v>
      </c>
      <c r="D817" s="121">
        <v>1324.7047909055441</v>
      </c>
      <c r="E817" s="121">
        <v>200.72289279800515</v>
      </c>
      <c r="F817" s="122">
        <f t="shared" si="250"/>
        <v>3592.5104374794623</v>
      </c>
      <c r="G817" s="6">
        <v>814</v>
      </c>
      <c r="H817" s="6">
        <f t="shared" si="251"/>
        <v>117</v>
      </c>
      <c r="I817" s="7">
        <f t="shared" si="252"/>
        <v>5</v>
      </c>
      <c r="J817" s="7">
        <f t="shared" si="253"/>
        <v>2</v>
      </c>
      <c r="K817" s="7">
        <f t="shared" si="254"/>
        <v>2014</v>
      </c>
      <c r="L817" s="8"/>
      <c r="M817" s="8"/>
      <c r="N817" s="2"/>
      <c r="AA817" s="2"/>
      <c r="AB817" s="2"/>
      <c r="AC817" s="2"/>
      <c r="AD817" s="2"/>
      <c r="AE817" s="2"/>
      <c r="AF817" s="2"/>
      <c r="AN817" s="5"/>
    </row>
    <row r="818" spans="2:40" outlineLevel="1" x14ac:dyDescent="0.25">
      <c r="B818" s="15">
        <v>41783</v>
      </c>
      <c r="C818" s="121">
        <v>2083.9511609816736</v>
      </c>
      <c r="D818" s="121">
        <v>1412.2097037989354</v>
      </c>
      <c r="E818" s="121">
        <v>201.01913264939026</v>
      </c>
      <c r="F818" s="122">
        <f t="shared" si="250"/>
        <v>3697.1799974299993</v>
      </c>
      <c r="G818" s="6">
        <v>815</v>
      </c>
      <c r="H818" s="6">
        <f t="shared" si="251"/>
        <v>117</v>
      </c>
      <c r="I818" s="7">
        <f t="shared" si="252"/>
        <v>5</v>
      </c>
      <c r="J818" s="7">
        <f t="shared" si="253"/>
        <v>2</v>
      </c>
      <c r="K818" s="7">
        <f t="shared" si="254"/>
        <v>2014</v>
      </c>
      <c r="L818" s="8"/>
      <c r="M818" s="8"/>
      <c r="N818" s="2"/>
      <c r="AA818" s="2"/>
      <c r="AB818" s="2"/>
      <c r="AC818" s="2"/>
      <c r="AD818" s="2"/>
      <c r="AE818" s="2"/>
      <c r="AF818" s="2"/>
      <c r="AN818" s="5"/>
    </row>
    <row r="819" spans="2:40" outlineLevel="1" x14ac:dyDescent="0.25">
      <c r="B819" s="15">
        <v>41784</v>
      </c>
      <c r="C819" s="121">
        <v>2109.2333731997282</v>
      </c>
      <c r="D819" s="121">
        <v>1433.4330756082463</v>
      </c>
      <c r="E819" s="121">
        <v>200.81878989439036</v>
      </c>
      <c r="F819" s="122">
        <f t="shared" si="250"/>
        <v>3743.4852387023648</v>
      </c>
      <c r="G819" s="6">
        <v>816</v>
      </c>
      <c r="H819" s="6">
        <f t="shared" si="251"/>
        <v>117</v>
      </c>
      <c r="I819" s="7">
        <f t="shared" si="252"/>
        <v>5</v>
      </c>
      <c r="J819" s="7">
        <f t="shared" si="253"/>
        <v>2</v>
      </c>
      <c r="K819" s="7">
        <f t="shared" si="254"/>
        <v>2014</v>
      </c>
      <c r="L819" s="8"/>
      <c r="M819" s="8"/>
      <c r="N819" s="2"/>
      <c r="AA819" s="2"/>
      <c r="AB819" s="2"/>
      <c r="AC819" s="2"/>
      <c r="AD819" s="2"/>
      <c r="AE819" s="2"/>
      <c r="AF819" s="2"/>
      <c r="AN819" s="5"/>
    </row>
    <row r="820" spans="2:40" outlineLevel="1" x14ac:dyDescent="0.25">
      <c r="B820" s="15">
        <v>41785</v>
      </c>
      <c r="C820" s="121">
        <v>2122.7132263299554</v>
      </c>
      <c r="D820" s="121">
        <v>1400.3421559001497</v>
      </c>
      <c r="E820" s="121">
        <v>201.15259040481169</v>
      </c>
      <c r="F820" s="122">
        <f t="shared" si="250"/>
        <v>3724.207972634917</v>
      </c>
      <c r="G820" s="6">
        <v>817</v>
      </c>
      <c r="H820" s="6">
        <f t="shared" si="251"/>
        <v>117</v>
      </c>
      <c r="I820" s="7">
        <f t="shared" si="252"/>
        <v>5</v>
      </c>
      <c r="J820" s="7">
        <f t="shared" si="253"/>
        <v>2</v>
      </c>
      <c r="K820" s="7">
        <f t="shared" si="254"/>
        <v>2014</v>
      </c>
      <c r="L820" s="8"/>
      <c r="M820" s="8"/>
      <c r="N820" s="2"/>
      <c r="AA820" s="2"/>
      <c r="AB820" s="2"/>
      <c r="AC820" s="2"/>
      <c r="AD820" s="2"/>
      <c r="AE820" s="2"/>
      <c r="AF820" s="2"/>
      <c r="AN820" s="5"/>
    </row>
    <row r="821" spans="2:40" outlineLevel="1" x14ac:dyDescent="0.25">
      <c r="B821" s="15">
        <v>41786</v>
      </c>
      <c r="C821" s="121">
        <v>2117.5132963738492</v>
      </c>
      <c r="D821" s="121">
        <v>1344.7062457709631</v>
      </c>
      <c r="E821" s="121">
        <v>201.81221491746982</v>
      </c>
      <c r="F821" s="122">
        <f t="shared" ref="F821:F836" si="255">SUM(C821:E821)</f>
        <v>3664.0317570622819</v>
      </c>
      <c r="G821" s="6">
        <v>818</v>
      </c>
      <c r="H821" s="6">
        <f t="shared" ref="H821:H836" si="256">ROUNDUP(G821/7,0)</f>
        <v>117</v>
      </c>
      <c r="I821" s="7">
        <f t="shared" ref="I821:I836" si="257">MONTH(B821)</f>
        <v>5</v>
      </c>
      <c r="J821" s="7">
        <f t="shared" ref="J821:J836" si="258">ROUNDUP(I821/3,0)</f>
        <v>2</v>
      </c>
      <c r="K821" s="7">
        <f t="shared" ref="K821:K836" si="259">YEAR(B821)</f>
        <v>2014</v>
      </c>
      <c r="L821" s="8"/>
      <c r="M821" s="8"/>
      <c r="N821" s="2"/>
      <c r="AA821" s="2"/>
      <c r="AB821" s="2"/>
      <c r="AC821" s="2"/>
      <c r="AD821" s="2"/>
      <c r="AE821" s="2"/>
      <c r="AF821" s="2"/>
      <c r="AN821" s="5"/>
    </row>
    <row r="822" spans="2:40" outlineLevel="1" x14ac:dyDescent="0.25">
      <c r="B822" s="15">
        <v>41787</v>
      </c>
      <c r="C822" s="121">
        <v>2118.6195824769511</v>
      </c>
      <c r="D822" s="121">
        <v>1265.6070123293416</v>
      </c>
      <c r="E822" s="121">
        <v>202.00550405237536</v>
      </c>
      <c r="F822" s="122">
        <f t="shared" si="255"/>
        <v>3586.232098858668</v>
      </c>
      <c r="G822" s="6">
        <v>819</v>
      </c>
      <c r="H822" s="6">
        <f t="shared" si="256"/>
        <v>117</v>
      </c>
      <c r="I822" s="7">
        <f t="shared" si="257"/>
        <v>5</v>
      </c>
      <c r="J822" s="7">
        <f t="shared" si="258"/>
        <v>2</v>
      </c>
      <c r="K822" s="7">
        <f t="shared" si="259"/>
        <v>2014</v>
      </c>
      <c r="L822" s="8"/>
      <c r="M822" s="8"/>
      <c r="N822" s="2"/>
      <c r="AA822" s="2"/>
      <c r="AB822" s="2"/>
      <c r="AC822" s="2"/>
      <c r="AD822" s="2"/>
      <c r="AE822" s="2"/>
      <c r="AF822" s="2"/>
      <c r="AN822" s="5"/>
    </row>
    <row r="823" spans="2:40" outlineLevel="1" x14ac:dyDescent="0.25">
      <c r="B823" s="15">
        <v>41788</v>
      </c>
      <c r="C823" s="121">
        <v>2120.0404325955733</v>
      </c>
      <c r="D823" s="121">
        <v>1380.801285883774</v>
      </c>
      <c r="E823" s="121">
        <v>202.45845861060528</v>
      </c>
      <c r="F823" s="122">
        <f t="shared" si="255"/>
        <v>3703.3001770899523</v>
      </c>
      <c r="G823" s="6">
        <v>820</v>
      </c>
      <c r="H823" s="6">
        <f t="shared" si="256"/>
        <v>118</v>
      </c>
      <c r="I823" s="7">
        <f t="shared" si="257"/>
        <v>5</v>
      </c>
      <c r="J823" s="7">
        <f t="shared" si="258"/>
        <v>2</v>
      </c>
      <c r="K823" s="7">
        <f t="shared" si="259"/>
        <v>2014</v>
      </c>
      <c r="L823" s="8"/>
      <c r="M823" s="8"/>
      <c r="N823" s="2"/>
      <c r="AA823" s="2"/>
      <c r="AB823" s="2"/>
      <c r="AC823" s="2"/>
      <c r="AD823" s="2"/>
      <c r="AE823" s="2"/>
      <c r="AF823" s="2"/>
      <c r="AN823" s="5"/>
    </row>
    <row r="824" spans="2:40" outlineLevel="1" x14ac:dyDescent="0.25">
      <c r="B824" s="15">
        <v>41789</v>
      </c>
      <c r="C824" s="121">
        <v>2130.4168012917589</v>
      </c>
      <c r="D824" s="121">
        <v>1415.860944018217</v>
      </c>
      <c r="E824" s="121">
        <v>202.71184738874922</v>
      </c>
      <c r="F824" s="122">
        <f t="shared" si="255"/>
        <v>3748.9895926987256</v>
      </c>
      <c r="G824" s="6">
        <v>821</v>
      </c>
      <c r="H824" s="6">
        <f t="shared" si="256"/>
        <v>118</v>
      </c>
      <c r="I824" s="7">
        <f t="shared" si="257"/>
        <v>5</v>
      </c>
      <c r="J824" s="7">
        <f t="shared" si="258"/>
        <v>2</v>
      </c>
      <c r="K824" s="7">
        <f t="shared" si="259"/>
        <v>2014</v>
      </c>
      <c r="L824" s="8"/>
      <c r="M824" s="8"/>
      <c r="N824" s="2"/>
      <c r="AA824" s="2"/>
      <c r="AB824" s="2"/>
      <c r="AC824" s="2"/>
      <c r="AD824" s="2"/>
      <c r="AE824" s="2"/>
      <c r="AF824" s="2"/>
      <c r="AN824" s="5"/>
    </row>
    <row r="825" spans="2:40" outlineLevel="1" x14ac:dyDescent="0.25">
      <c r="B825" s="15">
        <v>41790</v>
      </c>
      <c r="C825" s="121">
        <v>2128.1990938673721</v>
      </c>
      <c r="D825" s="121">
        <v>1175.4160879904248</v>
      </c>
      <c r="E825" s="121">
        <v>203.19203054965845</v>
      </c>
      <c r="F825" s="122">
        <f t="shared" si="255"/>
        <v>3506.8072124074552</v>
      </c>
      <c r="G825" s="6">
        <v>822</v>
      </c>
      <c r="H825" s="6">
        <f t="shared" si="256"/>
        <v>118</v>
      </c>
      <c r="I825" s="7">
        <f t="shared" si="257"/>
        <v>5</v>
      </c>
      <c r="J825" s="7">
        <f t="shared" si="258"/>
        <v>2</v>
      </c>
      <c r="K825" s="7">
        <f t="shared" si="259"/>
        <v>2014</v>
      </c>
      <c r="L825" s="8"/>
      <c r="M825" s="8"/>
      <c r="N825" s="2"/>
      <c r="AA825" s="2"/>
      <c r="AB825" s="2"/>
      <c r="AC825" s="2"/>
      <c r="AD825" s="2"/>
      <c r="AE825" s="2"/>
      <c r="AF825" s="2"/>
      <c r="AN825" s="5"/>
    </row>
    <row r="826" spans="2:40" outlineLevel="1" x14ac:dyDescent="0.25">
      <c r="B826" s="15">
        <v>41791</v>
      </c>
      <c r="C826" s="121">
        <v>2143.7213643207319</v>
      </c>
      <c r="D826" s="121">
        <v>1357.8418855263294</v>
      </c>
      <c r="E826" s="121">
        <v>203.70722453294451</v>
      </c>
      <c r="F826" s="122">
        <f t="shared" si="255"/>
        <v>3705.2704743800059</v>
      </c>
      <c r="G826" s="6">
        <v>823</v>
      </c>
      <c r="H826" s="6">
        <f t="shared" si="256"/>
        <v>118</v>
      </c>
      <c r="I826" s="7">
        <f t="shared" si="257"/>
        <v>6</v>
      </c>
      <c r="J826" s="7">
        <f t="shared" si="258"/>
        <v>2</v>
      </c>
      <c r="K826" s="7">
        <f t="shared" si="259"/>
        <v>2014</v>
      </c>
      <c r="L826" s="8"/>
      <c r="M826" s="8"/>
      <c r="N826" s="2"/>
      <c r="AA826" s="2"/>
      <c r="AB826" s="2"/>
      <c r="AC826" s="2"/>
      <c r="AD826" s="2"/>
      <c r="AE826" s="2"/>
      <c r="AF826" s="2"/>
      <c r="AN826" s="5"/>
    </row>
    <row r="827" spans="2:40" outlineLevel="1" x14ac:dyDescent="0.25">
      <c r="B827" s="15">
        <v>41792</v>
      </c>
      <c r="C827" s="121">
        <v>2155.4484789956182</v>
      </c>
      <c r="D827" s="121">
        <v>1446.9465850037077</v>
      </c>
      <c r="E827" s="121">
        <v>203.79576899033304</v>
      </c>
      <c r="F827" s="122">
        <f t="shared" si="255"/>
        <v>3806.1908329896587</v>
      </c>
      <c r="G827" s="6">
        <v>824</v>
      </c>
      <c r="H827" s="6">
        <f t="shared" si="256"/>
        <v>118</v>
      </c>
      <c r="I827" s="7">
        <f t="shared" si="257"/>
        <v>6</v>
      </c>
      <c r="J827" s="7">
        <f t="shared" si="258"/>
        <v>2</v>
      </c>
      <c r="K827" s="7">
        <f t="shared" si="259"/>
        <v>2014</v>
      </c>
      <c r="L827" s="8"/>
      <c r="M827" s="8"/>
      <c r="N827" s="2"/>
      <c r="AA827" s="2"/>
      <c r="AB827" s="2"/>
      <c r="AC827" s="2"/>
      <c r="AD827" s="2"/>
      <c r="AE827" s="2"/>
      <c r="AF827" s="2"/>
      <c r="AN827" s="5"/>
    </row>
    <row r="828" spans="2:40" outlineLevel="1" x14ac:dyDescent="0.25">
      <c r="B828" s="15">
        <v>41793</v>
      </c>
      <c r="C828" s="121">
        <v>2152.8541261384185</v>
      </c>
      <c r="D828" s="121">
        <v>1305.4891122731724</v>
      </c>
      <c r="E828" s="121">
        <v>203.90095245292287</v>
      </c>
      <c r="F828" s="122">
        <f t="shared" si="255"/>
        <v>3662.2441908645137</v>
      </c>
      <c r="G828" s="6">
        <v>825</v>
      </c>
      <c r="H828" s="6">
        <f t="shared" si="256"/>
        <v>118</v>
      </c>
      <c r="I828" s="7">
        <f t="shared" si="257"/>
        <v>6</v>
      </c>
      <c r="J828" s="7">
        <f t="shared" si="258"/>
        <v>2</v>
      </c>
      <c r="K828" s="7">
        <f t="shared" si="259"/>
        <v>2014</v>
      </c>
      <c r="L828" s="8"/>
      <c r="M828" s="8"/>
      <c r="N828" s="2"/>
      <c r="AA828" s="2"/>
      <c r="AB828" s="2"/>
      <c r="AC828" s="2"/>
      <c r="AD828" s="2"/>
      <c r="AE828" s="2"/>
      <c r="AF828" s="2"/>
      <c r="AN828" s="5"/>
    </row>
    <row r="829" spans="2:40" outlineLevel="1" x14ac:dyDescent="0.25">
      <c r="B829" s="15">
        <v>41794</v>
      </c>
      <c r="C829" s="121">
        <v>2161.980488634932</v>
      </c>
      <c r="D829" s="121">
        <v>1231.1927844684585</v>
      </c>
      <c r="E829" s="121">
        <v>204.32346220443728</v>
      </c>
      <c r="F829" s="122">
        <f t="shared" si="255"/>
        <v>3597.4967353078282</v>
      </c>
      <c r="G829" s="6">
        <v>826</v>
      </c>
      <c r="H829" s="6">
        <f t="shared" si="256"/>
        <v>118</v>
      </c>
      <c r="I829" s="7">
        <f t="shared" si="257"/>
        <v>6</v>
      </c>
      <c r="J829" s="7">
        <f t="shared" si="258"/>
        <v>2</v>
      </c>
      <c r="K829" s="7">
        <f t="shared" si="259"/>
        <v>2014</v>
      </c>
      <c r="L829" s="8"/>
      <c r="M829" s="8"/>
      <c r="N829" s="2"/>
      <c r="AA829" s="2"/>
      <c r="AB829" s="2"/>
      <c r="AC829" s="2"/>
      <c r="AD829" s="2"/>
      <c r="AE829" s="2"/>
      <c r="AF829" s="2"/>
      <c r="AN829" s="5"/>
    </row>
    <row r="830" spans="2:40" outlineLevel="1" x14ac:dyDescent="0.25">
      <c r="B830" s="15">
        <v>41795</v>
      </c>
      <c r="C830" s="121">
        <v>2180.9948255979534</v>
      </c>
      <c r="D830" s="121">
        <v>1282.3209714636814</v>
      </c>
      <c r="E830" s="121">
        <v>204.41793665547752</v>
      </c>
      <c r="F830" s="122">
        <f t="shared" si="255"/>
        <v>3667.7337337171125</v>
      </c>
      <c r="G830" s="6">
        <v>827</v>
      </c>
      <c r="H830" s="6">
        <f t="shared" si="256"/>
        <v>119</v>
      </c>
      <c r="I830" s="7">
        <f t="shared" si="257"/>
        <v>6</v>
      </c>
      <c r="J830" s="7">
        <f t="shared" si="258"/>
        <v>2</v>
      </c>
      <c r="K830" s="7">
        <f t="shared" si="259"/>
        <v>2014</v>
      </c>
      <c r="L830" s="8"/>
      <c r="M830" s="8"/>
      <c r="N830" s="2"/>
      <c r="AA830" s="2"/>
      <c r="AB830" s="2"/>
      <c r="AC830" s="2"/>
      <c r="AD830" s="2"/>
      <c r="AE830" s="2"/>
      <c r="AF830" s="2"/>
      <c r="AN830" s="5"/>
    </row>
    <row r="831" spans="2:40" outlineLevel="1" x14ac:dyDescent="0.25">
      <c r="B831" s="15">
        <v>41796</v>
      </c>
      <c r="C831" s="121">
        <v>2170.9872838640595</v>
      </c>
      <c r="D831" s="121">
        <v>1413.8991266010853</v>
      </c>
      <c r="E831" s="121">
        <v>204.88337829790183</v>
      </c>
      <c r="F831" s="122">
        <f t="shared" si="255"/>
        <v>3789.7697887630466</v>
      </c>
      <c r="G831" s="6">
        <v>828</v>
      </c>
      <c r="H831" s="6">
        <f t="shared" si="256"/>
        <v>119</v>
      </c>
      <c r="I831" s="7">
        <f t="shared" si="257"/>
        <v>6</v>
      </c>
      <c r="J831" s="7">
        <f t="shared" si="258"/>
        <v>2</v>
      </c>
      <c r="K831" s="7">
        <f t="shared" si="259"/>
        <v>2014</v>
      </c>
      <c r="L831" s="8"/>
      <c r="M831" s="8"/>
      <c r="N831" s="2"/>
      <c r="AA831" s="2"/>
      <c r="AB831" s="2"/>
      <c r="AC831" s="2"/>
      <c r="AD831" s="2"/>
      <c r="AE831" s="2"/>
      <c r="AF831" s="2"/>
      <c r="AN831" s="5"/>
    </row>
    <row r="832" spans="2:40" outlineLevel="1" x14ac:dyDescent="0.25">
      <c r="B832" s="15">
        <v>41797</v>
      </c>
      <c r="C832" s="121">
        <v>2197.5578181053588</v>
      </c>
      <c r="D832" s="121">
        <v>1274.8503115006783</v>
      </c>
      <c r="E832" s="121">
        <v>204.93371158508236</v>
      </c>
      <c r="F832" s="122">
        <f t="shared" si="255"/>
        <v>3677.3418411911193</v>
      </c>
      <c r="G832" s="6">
        <v>829</v>
      </c>
      <c r="H832" s="6">
        <f t="shared" si="256"/>
        <v>119</v>
      </c>
      <c r="I832" s="7">
        <f t="shared" si="257"/>
        <v>6</v>
      </c>
      <c r="J832" s="7">
        <f t="shared" si="258"/>
        <v>2</v>
      </c>
      <c r="K832" s="7">
        <f t="shared" si="259"/>
        <v>2014</v>
      </c>
      <c r="L832" s="8"/>
      <c r="M832" s="8"/>
      <c r="N832" s="2"/>
      <c r="AA832" s="2"/>
      <c r="AB832" s="2"/>
      <c r="AC832" s="2"/>
      <c r="AD832" s="2"/>
      <c r="AE832" s="2"/>
      <c r="AF832" s="2"/>
      <c r="AN832" s="5"/>
    </row>
    <row r="833" spans="2:40" outlineLevel="1" x14ac:dyDescent="0.25">
      <c r="B833" s="15">
        <v>41798</v>
      </c>
      <c r="C833" s="121">
        <v>2209.4285178534278</v>
      </c>
      <c r="D833" s="121">
        <v>1304.8205306926409</v>
      </c>
      <c r="E833" s="121">
        <v>205.20214939952126</v>
      </c>
      <c r="F833" s="122">
        <f t="shared" si="255"/>
        <v>3719.4511979455897</v>
      </c>
      <c r="G833" s="6">
        <v>830</v>
      </c>
      <c r="H833" s="6">
        <f t="shared" si="256"/>
        <v>119</v>
      </c>
      <c r="I833" s="7">
        <f t="shared" si="257"/>
        <v>6</v>
      </c>
      <c r="J833" s="7">
        <f t="shared" si="258"/>
        <v>2</v>
      </c>
      <c r="K833" s="7">
        <f t="shared" si="259"/>
        <v>2014</v>
      </c>
      <c r="L833" s="8"/>
      <c r="M833" s="8"/>
      <c r="N833" s="2"/>
      <c r="AA833" s="2"/>
      <c r="AB833" s="2"/>
      <c r="AC833" s="2"/>
      <c r="AD833" s="2"/>
      <c r="AE833" s="2"/>
      <c r="AF833" s="2"/>
      <c r="AN833" s="5"/>
    </row>
    <row r="834" spans="2:40" outlineLevel="1" x14ac:dyDescent="0.25">
      <c r="B834" s="15">
        <v>41799</v>
      </c>
      <c r="C834" s="121">
        <v>2207.3598812357413</v>
      </c>
      <c r="D834" s="121">
        <v>1123.3492462752886</v>
      </c>
      <c r="E834" s="121">
        <v>204.79971734361197</v>
      </c>
      <c r="F834" s="122">
        <f t="shared" si="255"/>
        <v>3535.5088448546417</v>
      </c>
      <c r="G834" s="6">
        <v>831</v>
      </c>
      <c r="H834" s="6">
        <f t="shared" si="256"/>
        <v>119</v>
      </c>
      <c r="I834" s="7">
        <f t="shared" si="257"/>
        <v>6</v>
      </c>
      <c r="J834" s="7">
        <f t="shared" si="258"/>
        <v>2</v>
      </c>
      <c r="K834" s="7">
        <f t="shared" si="259"/>
        <v>2014</v>
      </c>
      <c r="L834" s="8"/>
      <c r="M834" s="8"/>
      <c r="N834" s="2"/>
      <c r="AA834" s="2"/>
      <c r="AB834" s="2"/>
      <c r="AC834" s="2"/>
      <c r="AD834" s="2"/>
      <c r="AE834" s="2"/>
      <c r="AF834" s="2"/>
      <c r="AN834" s="5"/>
    </row>
    <row r="835" spans="2:40" outlineLevel="1" x14ac:dyDescent="0.25">
      <c r="B835" s="15">
        <v>41800</v>
      </c>
      <c r="C835" s="121">
        <v>2221.032162864808</v>
      </c>
      <c r="D835" s="121">
        <v>1198.6805288690905</v>
      </c>
      <c r="E835" s="121">
        <v>205.03560603807233</v>
      </c>
      <c r="F835" s="122">
        <f t="shared" si="255"/>
        <v>3624.7482977719706</v>
      </c>
      <c r="G835" s="6">
        <v>832</v>
      </c>
      <c r="H835" s="6">
        <f t="shared" si="256"/>
        <v>119</v>
      </c>
      <c r="I835" s="7">
        <f t="shared" si="257"/>
        <v>6</v>
      </c>
      <c r="J835" s="7">
        <f t="shared" si="258"/>
        <v>2</v>
      </c>
      <c r="K835" s="7">
        <f t="shared" si="259"/>
        <v>2014</v>
      </c>
      <c r="L835" s="8"/>
      <c r="M835" s="8"/>
      <c r="N835" s="2"/>
      <c r="AA835" s="2"/>
      <c r="AB835" s="2"/>
      <c r="AC835" s="2"/>
      <c r="AD835" s="2"/>
      <c r="AE835" s="2"/>
      <c r="AF835" s="2"/>
      <c r="AN835" s="5"/>
    </row>
    <row r="836" spans="2:40" outlineLevel="1" x14ac:dyDescent="0.25">
      <c r="B836" s="15">
        <v>41801</v>
      </c>
      <c r="C836" s="121">
        <v>2211.4496156035652</v>
      </c>
      <c r="D836" s="121">
        <v>1083.6671169200376</v>
      </c>
      <c r="E836" s="121">
        <v>205.16693637678242</v>
      </c>
      <c r="F836" s="122">
        <f t="shared" si="255"/>
        <v>3500.2836689003852</v>
      </c>
      <c r="G836" s="6">
        <v>833</v>
      </c>
      <c r="H836" s="6">
        <f t="shared" si="256"/>
        <v>119</v>
      </c>
      <c r="I836" s="7">
        <f t="shared" si="257"/>
        <v>6</v>
      </c>
      <c r="J836" s="7">
        <f t="shared" si="258"/>
        <v>2</v>
      </c>
      <c r="K836" s="7">
        <f t="shared" si="259"/>
        <v>2014</v>
      </c>
      <c r="L836" s="8"/>
      <c r="M836" s="8"/>
      <c r="N836" s="2"/>
      <c r="AA836" s="2"/>
      <c r="AB836" s="2"/>
      <c r="AC836" s="2"/>
      <c r="AD836" s="2"/>
      <c r="AE836" s="2"/>
      <c r="AF836" s="2"/>
      <c r="AN836" s="5"/>
    </row>
    <row r="837" spans="2:40" outlineLevel="1" x14ac:dyDescent="0.25">
      <c r="B837" s="15">
        <v>41802</v>
      </c>
      <c r="C837" s="121">
        <v>2215.3188886484777</v>
      </c>
      <c r="D837" s="121">
        <v>1226.4841223063131</v>
      </c>
      <c r="E837" s="121">
        <v>205.15800228747017</v>
      </c>
      <c r="F837" s="122">
        <f t="shared" ref="F837:F852" si="260">SUM(C837:E837)</f>
        <v>3646.9610132422608</v>
      </c>
      <c r="G837" s="6">
        <v>834</v>
      </c>
      <c r="H837" s="6">
        <f t="shared" ref="H837:H852" si="261">ROUNDUP(G837/7,0)</f>
        <v>120</v>
      </c>
      <c r="I837" s="7">
        <f t="shared" ref="I837:I852" si="262">MONTH(B837)</f>
        <v>6</v>
      </c>
      <c r="J837" s="7">
        <f t="shared" ref="J837:J852" si="263">ROUNDUP(I837/3,0)</f>
        <v>2</v>
      </c>
      <c r="K837" s="7">
        <f t="shared" ref="K837:K852" si="264">YEAR(B837)</f>
        <v>2014</v>
      </c>
      <c r="L837" s="8"/>
      <c r="M837" s="8"/>
      <c r="N837" s="2"/>
      <c r="AA837" s="2"/>
      <c r="AB837" s="2"/>
      <c r="AC837" s="2"/>
      <c r="AD837" s="2"/>
      <c r="AE837" s="2"/>
      <c r="AF837" s="2"/>
      <c r="AN837" s="5"/>
    </row>
    <row r="838" spans="2:40" outlineLevel="1" x14ac:dyDescent="0.25">
      <c r="B838" s="15">
        <v>41803</v>
      </c>
      <c r="C838" s="121">
        <v>2212.3619819692876</v>
      </c>
      <c r="D838" s="121">
        <v>1368.7553941441706</v>
      </c>
      <c r="E838" s="121">
        <v>204.86912201956432</v>
      </c>
      <c r="F838" s="122">
        <f t="shared" si="260"/>
        <v>3785.9864981330225</v>
      </c>
      <c r="G838" s="6">
        <v>835</v>
      </c>
      <c r="H838" s="6">
        <f t="shared" si="261"/>
        <v>120</v>
      </c>
      <c r="I838" s="7">
        <f t="shared" si="262"/>
        <v>6</v>
      </c>
      <c r="J838" s="7">
        <f t="shared" si="263"/>
        <v>2</v>
      </c>
      <c r="K838" s="7">
        <f t="shared" si="264"/>
        <v>2014</v>
      </c>
      <c r="L838" s="8"/>
      <c r="M838" s="8"/>
      <c r="N838" s="2"/>
      <c r="AA838" s="2"/>
      <c r="AB838" s="2"/>
      <c r="AC838" s="2"/>
      <c r="AD838" s="2"/>
      <c r="AE838" s="2"/>
      <c r="AF838" s="2"/>
      <c r="AN838" s="5"/>
    </row>
    <row r="839" spans="2:40" outlineLevel="1" x14ac:dyDescent="0.25">
      <c r="B839" s="15">
        <v>41804</v>
      </c>
      <c r="C839" s="121">
        <v>2207.9098882020007</v>
      </c>
      <c r="D839" s="121">
        <v>1262.0135626955107</v>
      </c>
      <c r="E839" s="121">
        <v>204.76916788426811</v>
      </c>
      <c r="F839" s="122">
        <f t="shared" si="260"/>
        <v>3674.6926187817794</v>
      </c>
      <c r="G839" s="6">
        <v>836</v>
      </c>
      <c r="H839" s="6">
        <f t="shared" si="261"/>
        <v>120</v>
      </c>
      <c r="I839" s="7">
        <f t="shared" si="262"/>
        <v>6</v>
      </c>
      <c r="J839" s="7">
        <f t="shared" si="263"/>
        <v>2</v>
      </c>
      <c r="K839" s="7">
        <f t="shared" si="264"/>
        <v>2014</v>
      </c>
      <c r="L839" s="8"/>
      <c r="M839" s="8"/>
      <c r="N839" s="2"/>
      <c r="AA839" s="2"/>
      <c r="AB839" s="2"/>
      <c r="AC839" s="2"/>
      <c r="AD839" s="2"/>
      <c r="AE839" s="2"/>
      <c r="AF839" s="2"/>
      <c r="AN839" s="5"/>
    </row>
    <row r="840" spans="2:40" outlineLevel="1" x14ac:dyDescent="0.25">
      <c r="B840" s="15">
        <v>41805</v>
      </c>
      <c r="C840" s="121">
        <v>2216.0847287641855</v>
      </c>
      <c r="D840" s="121">
        <v>1266.1016350071027</v>
      </c>
      <c r="E840" s="121">
        <v>204.83751723277288</v>
      </c>
      <c r="F840" s="122">
        <f t="shared" si="260"/>
        <v>3687.023881004061</v>
      </c>
      <c r="G840" s="6">
        <v>837</v>
      </c>
      <c r="H840" s="6">
        <f t="shared" si="261"/>
        <v>120</v>
      </c>
      <c r="I840" s="7">
        <f t="shared" si="262"/>
        <v>6</v>
      </c>
      <c r="J840" s="7">
        <f t="shared" si="263"/>
        <v>2</v>
      </c>
      <c r="K840" s="7">
        <f t="shared" si="264"/>
        <v>2014</v>
      </c>
      <c r="L840" s="8"/>
      <c r="M840" s="8"/>
      <c r="N840" s="2"/>
      <c r="AA840" s="2"/>
      <c r="AB840" s="2"/>
      <c r="AC840" s="2"/>
      <c r="AD840" s="2"/>
      <c r="AE840" s="2"/>
      <c r="AF840" s="2"/>
      <c r="AN840" s="5"/>
    </row>
    <row r="841" spans="2:40" outlineLevel="1" x14ac:dyDescent="0.25">
      <c r="B841" s="15">
        <v>41806</v>
      </c>
      <c r="C841" s="121">
        <v>2227.6211043719363</v>
      </c>
      <c r="D841" s="121">
        <v>1160.8239375374289</v>
      </c>
      <c r="E841" s="121">
        <v>204.95084536959601</v>
      </c>
      <c r="F841" s="122">
        <f t="shared" si="260"/>
        <v>3593.3958872789617</v>
      </c>
      <c r="G841" s="6">
        <v>838</v>
      </c>
      <c r="H841" s="6">
        <f t="shared" si="261"/>
        <v>120</v>
      </c>
      <c r="I841" s="7">
        <f t="shared" si="262"/>
        <v>6</v>
      </c>
      <c r="J841" s="7">
        <f t="shared" si="263"/>
        <v>2</v>
      </c>
      <c r="K841" s="7">
        <f t="shared" si="264"/>
        <v>2014</v>
      </c>
      <c r="L841" s="8"/>
      <c r="M841" s="8"/>
      <c r="N841" s="2"/>
      <c r="AA841" s="2"/>
      <c r="AB841" s="2"/>
      <c r="AC841" s="2"/>
      <c r="AD841" s="2"/>
      <c r="AE841" s="2"/>
      <c r="AF841" s="2"/>
      <c r="AN841" s="5"/>
    </row>
    <row r="842" spans="2:40" outlineLevel="1" x14ac:dyDescent="0.25">
      <c r="B842" s="15">
        <v>41807</v>
      </c>
      <c r="C842" s="121">
        <v>2239.6522124137978</v>
      </c>
      <c r="D842" s="121">
        <v>1111.3902601137488</v>
      </c>
      <c r="E842" s="121">
        <v>204.86416895539125</v>
      </c>
      <c r="F842" s="122">
        <f t="shared" si="260"/>
        <v>3555.9066414829376</v>
      </c>
      <c r="G842" s="6">
        <v>839</v>
      </c>
      <c r="H842" s="6">
        <f t="shared" si="261"/>
        <v>120</v>
      </c>
      <c r="I842" s="7">
        <f t="shared" si="262"/>
        <v>6</v>
      </c>
      <c r="J842" s="7">
        <f t="shared" si="263"/>
        <v>2</v>
      </c>
      <c r="K842" s="7">
        <f t="shared" si="264"/>
        <v>2014</v>
      </c>
      <c r="L842" s="8"/>
      <c r="M842" s="8"/>
      <c r="N842" s="2"/>
      <c r="AA842" s="2"/>
      <c r="AB842" s="2"/>
      <c r="AC842" s="2"/>
      <c r="AD842" s="2"/>
      <c r="AE842" s="2"/>
      <c r="AF842" s="2"/>
      <c r="AN842" s="5"/>
    </row>
    <row r="843" spans="2:40" outlineLevel="1" x14ac:dyDescent="0.25">
      <c r="B843" s="15">
        <v>41808</v>
      </c>
      <c r="C843" s="121">
        <v>2250.4395402183609</v>
      </c>
      <c r="D843" s="121">
        <v>1164.3984349822795</v>
      </c>
      <c r="E843" s="121">
        <v>204.47510548494216</v>
      </c>
      <c r="F843" s="122">
        <f t="shared" si="260"/>
        <v>3619.3130806855825</v>
      </c>
      <c r="G843" s="6">
        <v>840</v>
      </c>
      <c r="H843" s="6">
        <f t="shared" si="261"/>
        <v>120</v>
      </c>
      <c r="I843" s="7">
        <f t="shared" si="262"/>
        <v>6</v>
      </c>
      <c r="J843" s="7">
        <f t="shared" si="263"/>
        <v>2</v>
      </c>
      <c r="K843" s="7">
        <f t="shared" si="264"/>
        <v>2014</v>
      </c>
      <c r="L843" s="8"/>
      <c r="M843" s="8"/>
      <c r="N843" s="2"/>
      <c r="AA843" s="2"/>
      <c r="AB843" s="2"/>
      <c r="AC843" s="2"/>
      <c r="AD843" s="2"/>
      <c r="AE843" s="2"/>
      <c r="AF843" s="2"/>
      <c r="AN843" s="5"/>
    </row>
    <row r="844" spans="2:40" outlineLevel="1" x14ac:dyDescent="0.25">
      <c r="B844" s="15">
        <v>41809</v>
      </c>
      <c r="C844" s="121">
        <v>2245.290673313606</v>
      </c>
      <c r="D844" s="121">
        <v>1245.2746875746543</v>
      </c>
      <c r="E844" s="121">
        <v>204.5940420117314</v>
      </c>
      <c r="F844" s="122">
        <f t="shared" si="260"/>
        <v>3695.1594028999916</v>
      </c>
      <c r="G844" s="6">
        <v>841</v>
      </c>
      <c r="H844" s="6">
        <f t="shared" si="261"/>
        <v>121</v>
      </c>
      <c r="I844" s="7">
        <f t="shared" si="262"/>
        <v>6</v>
      </c>
      <c r="J844" s="7">
        <f t="shared" si="263"/>
        <v>2</v>
      </c>
      <c r="K844" s="7">
        <f t="shared" si="264"/>
        <v>2014</v>
      </c>
      <c r="L844" s="8"/>
      <c r="M844" s="8"/>
      <c r="N844" s="2"/>
      <c r="AA844" s="2"/>
      <c r="AB844" s="2"/>
      <c r="AC844" s="2"/>
      <c r="AD844" s="2"/>
      <c r="AE844" s="2"/>
      <c r="AF844" s="2"/>
      <c r="AN844" s="5"/>
    </row>
    <row r="845" spans="2:40" outlineLevel="1" x14ac:dyDescent="0.25">
      <c r="B845" s="15">
        <v>41810</v>
      </c>
      <c r="C845" s="121">
        <v>2245.1210464335027</v>
      </c>
      <c r="D845" s="121">
        <v>1144.9295799244928</v>
      </c>
      <c r="E845" s="121">
        <v>204.29500611801271</v>
      </c>
      <c r="F845" s="122">
        <f t="shared" si="260"/>
        <v>3594.3456324760082</v>
      </c>
      <c r="G845" s="6">
        <v>842</v>
      </c>
      <c r="H845" s="6">
        <f t="shared" si="261"/>
        <v>121</v>
      </c>
      <c r="I845" s="7">
        <f t="shared" si="262"/>
        <v>6</v>
      </c>
      <c r="J845" s="7">
        <f t="shared" si="263"/>
        <v>2</v>
      </c>
      <c r="K845" s="7">
        <f t="shared" si="264"/>
        <v>2014</v>
      </c>
      <c r="L845" s="8"/>
      <c r="M845" s="8"/>
      <c r="N845" s="2"/>
      <c r="AA845" s="2"/>
      <c r="AB845" s="2"/>
      <c r="AC845" s="2"/>
      <c r="AD845" s="2"/>
      <c r="AE845" s="2"/>
      <c r="AF845" s="2"/>
      <c r="AN845" s="5"/>
    </row>
    <row r="846" spans="2:40" outlineLevel="1" x14ac:dyDescent="0.25">
      <c r="B846" s="15">
        <v>41811</v>
      </c>
      <c r="C846" s="121">
        <v>2257.0766316800891</v>
      </c>
      <c r="D846" s="121">
        <v>1045.7657923883571</v>
      </c>
      <c r="E846" s="121">
        <v>204.42542427095918</v>
      </c>
      <c r="F846" s="122">
        <f t="shared" si="260"/>
        <v>3507.2678483394056</v>
      </c>
      <c r="G846" s="6">
        <v>843</v>
      </c>
      <c r="H846" s="6">
        <f t="shared" si="261"/>
        <v>121</v>
      </c>
      <c r="I846" s="7">
        <f t="shared" si="262"/>
        <v>6</v>
      </c>
      <c r="J846" s="7">
        <f t="shared" si="263"/>
        <v>2</v>
      </c>
      <c r="K846" s="7">
        <f t="shared" si="264"/>
        <v>2014</v>
      </c>
      <c r="L846" s="8"/>
      <c r="M846" s="8"/>
      <c r="N846" s="2"/>
      <c r="AA846" s="2"/>
      <c r="AB846" s="2"/>
      <c r="AC846" s="2"/>
      <c r="AD846" s="2"/>
      <c r="AE846" s="2"/>
      <c r="AF846" s="2"/>
      <c r="AN846" s="5"/>
    </row>
    <row r="847" spans="2:40" outlineLevel="1" x14ac:dyDescent="0.25">
      <c r="B847" s="15">
        <v>41812</v>
      </c>
      <c r="C847" s="121">
        <v>2265.3966973912534</v>
      </c>
      <c r="D847" s="121">
        <v>1255.7890019165479</v>
      </c>
      <c r="E847" s="121">
        <v>204.07608491779183</v>
      </c>
      <c r="F847" s="122">
        <f t="shared" si="260"/>
        <v>3725.2617842255931</v>
      </c>
      <c r="G847" s="6">
        <v>844</v>
      </c>
      <c r="H847" s="6">
        <f t="shared" si="261"/>
        <v>121</v>
      </c>
      <c r="I847" s="7">
        <f t="shared" si="262"/>
        <v>6</v>
      </c>
      <c r="J847" s="7">
        <f t="shared" si="263"/>
        <v>2</v>
      </c>
      <c r="K847" s="7">
        <f t="shared" si="264"/>
        <v>2014</v>
      </c>
      <c r="L847" s="8"/>
      <c r="M847" s="8"/>
      <c r="N847" s="2"/>
      <c r="AA847" s="2"/>
      <c r="AB847" s="2"/>
      <c r="AC847" s="2"/>
      <c r="AD847" s="2"/>
      <c r="AE847" s="2"/>
      <c r="AF847" s="2"/>
      <c r="AN847" s="5"/>
    </row>
    <row r="848" spans="2:40" outlineLevel="1" x14ac:dyDescent="0.25">
      <c r="B848" s="15">
        <v>41813</v>
      </c>
      <c r="C848" s="121">
        <v>2282.2134310729721</v>
      </c>
      <c r="D848" s="121">
        <v>1096.1663190009235</v>
      </c>
      <c r="E848" s="121">
        <v>204.2024861833244</v>
      </c>
      <c r="F848" s="122">
        <f t="shared" si="260"/>
        <v>3582.5822362572198</v>
      </c>
      <c r="G848" s="6">
        <v>845</v>
      </c>
      <c r="H848" s="6">
        <f t="shared" si="261"/>
        <v>121</v>
      </c>
      <c r="I848" s="7">
        <f t="shared" si="262"/>
        <v>6</v>
      </c>
      <c r="J848" s="7">
        <f t="shared" si="263"/>
        <v>2</v>
      </c>
      <c r="K848" s="7">
        <f t="shared" si="264"/>
        <v>2014</v>
      </c>
      <c r="L848" s="8"/>
      <c r="M848" s="8"/>
      <c r="N848" s="2"/>
      <c r="AA848" s="2"/>
      <c r="AB848" s="2"/>
      <c r="AC848" s="2"/>
      <c r="AD848" s="2"/>
      <c r="AE848" s="2"/>
      <c r="AF848" s="2"/>
      <c r="AN848" s="5"/>
    </row>
    <row r="849" spans="2:40" outlineLevel="1" x14ac:dyDescent="0.25">
      <c r="B849" s="15">
        <v>41814</v>
      </c>
      <c r="C849" s="121">
        <v>2267.8427644227204</v>
      </c>
      <c r="D849" s="121">
        <v>818.94855286815095</v>
      </c>
      <c r="E849" s="121">
        <v>204.53028395469258</v>
      </c>
      <c r="F849" s="122">
        <f t="shared" si="260"/>
        <v>3291.3216012455637</v>
      </c>
      <c r="G849" s="6">
        <v>846</v>
      </c>
      <c r="H849" s="6">
        <f t="shared" si="261"/>
        <v>121</v>
      </c>
      <c r="I849" s="7">
        <f t="shared" si="262"/>
        <v>6</v>
      </c>
      <c r="J849" s="7">
        <f t="shared" si="263"/>
        <v>2</v>
      </c>
      <c r="K849" s="7">
        <f t="shared" si="264"/>
        <v>2014</v>
      </c>
      <c r="L849" s="8"/>
      <c r="M849" s="8"/>
      <c r="N849" s="2"/>
      <c r="AA849" s="2"/>
      <c r="AB849" s="2"/>
      <c r="AC849" s="2"/>
      <c r="AD849" s="2"/>
      <c r="AE849" s="2"/>
      <c r="AF849" s="2"/>
      <c r="AN849" s="5"/>
    </row>
    <row r="850" spans="2:40" outlineLevel="1" x14ac:dyDescent="0.25">
      <c r="B850" s="15">
        <v>41815</v>
      </c>
      <c r="C850" s="121">
        <v>2263.3622332482137</v>
      </c>
      <c r="D850" s="121">
        <v>1124.4863186967546</v>
      </c>
      <c r="E850" s="121">
        <v>204.44370326772631</v>
      </c>
      <c r="F850" s="122">
        <f t="shared" si="260"/>
        <v>3592.2922552126947</v>
      </c>
      <c r="G850" s="6">
        <v>847</v>
      </c>
      <c r="H850" s="6">
        <f t="shared" si="261"/>
        <v>121</v>
      </c>
      <c r="I850" s="7">
        <f t="shared" si="262"/>
        <v>6</v>
      </c>
      <c r="J850" s="7">
        <f t="shared" si="263"/>
        <v>2</v>
      </c>
      <c r="K850" s="7">
        <f t="shared" si="264"/>
        <v>2014</v>
      </c>
      <c r="L850" s="8"/>
      <c r="M850" s="8"/>
      <c r="N850" s="2"/>
      <c r="AA850" s="2"/>
      <c r="AB850" s="2"/>
      <c r="AC850" s="2"/>
      <c r="AD850" s="2"/>
      <c r="AE850" s="2"/>
      <c r="AF850" s="2"/>
      <c r="AN850" s="5"/>
    </row>
    <row r="851" spans="2:40" outlineLevel="1" x14ac:dyDescent="0.25">
      <c r="B851" s="15">
        <v>41816</v>
      </c>
      <c r="C851" s="121">
        <v>2265.5634215826976</v>
      </c>
      <c r="D851" s="121">
        <v>1231.4181960204633</v>
      </c>
      <c r="E851" s="121">
        <v>204.52348644715295</v>
      </c>
      <c r="F851" s="122">
        <f t="shared" si="260"/>
        <v>3701.505104050314</v>
      </c>
      <c r="G851" s="6">
        <v>848</v>
      </c>
      <c r="H851" s="6">
        <f t="shared" si="261"/>
        <v>122</v>
      </c>
      <c r="I851" s="7">
        <f t="shared" si="262"/>
        <v>6</v>
      </c>
      <c r="J851" s="7">
        <f t="shared" si="263"/>
        <v>2</v>
      </c>
      <c r="K851" s="7">
        <f t="shared" si="264"/>
        <v>2014</v>
      </c>
      <c r="L851" s="8"/>
      <c r="M851" s="8"/>
      <c r="N851" s="2"/>
      <c r="AA851" s="2"/>
      <c r="AB851" s="2"/>
      <c r="AC851" s="2"/>
      <c r="AD851" s="2"/>
      <c r="AE851" s="2"/>
      <c r="AF851" s="2"/>
      <c r="AN851" s="5"/>
    </row>
    <row r="852" spans="2:40" outlineLevel="1" x14ac:dyDescent="0.25">
      <c r="B852" s="15">
        <v>41817</v>
      </c>
      <c r="C852" s="121">
        <v>2286.6400604225764</v>
      </c>
      <c r="D852" s="121">
        <v>984.91988204405322</v>
      </c>
      <c r="E852" s="121">
        <v>204.62639681839394</v>
      </c>
      <c r="F852" s="122">
        <f t="shared" si="260"/>
        <v>3476.1863392850237</v>
      </c>
      <c r="G852" s="6">
        <v>849</v>
      </c>
      <c r="H852" s="6">
        <f t="shared" si="261"/>
        <v>122</v>
      </c>
      <c r="I852" s="7">
        <f t="shared" si="262"/>
        <v>6</v>
      </c>
      <c r="J852" s="7">
        <f t="shared" si="263"/>
        <v>2</v>
      </c>
      <c r="K852" s="7">
        <f t="shared" si="264"/>
        <v>2014</v>
      </c>
      <c r="L852" s="8"/>
      <c r="M852" s="8"/>
      <c r="N852" s="2"/>
      <c r="AA852" s="2"/>
      <c r="AB852" s="2"/>
      <c r="AC852" s="2"/>
      <c r="AD852" s="2"/>
      <c r="AE852" s="2"/>
      <c r="AF852" s="2"/>
      <c r="AN852" s="5"/>
    </row>
    <row r="853" spans="2:40" outlineLevel="1" x14ac:dyDescent="0.25">
      <c r="B853" s="15">
        <v>41818</v>
      </c>
      <c r="C853" s="121">
        <v>2289.9708332582318</v>
      </c>
      <c r="D853" s="121">
        <v>1284.2953343486874</v>
      </c>
      <c r="E853" s="121">
        <v>204.30687662218577</v>
      </c>
      <c r="F853" s="122">
        <f t="shared" ref="F853:F868" si="265">SUM(C853:E853)</f>
        <v>3778.5730442291051</v>
      </c>
      <c r="G853" s="6">
        <v>850</v>
      </c>
      <c r="H853" s="6">
        <f t="shared" ref="H853:H868" si="266">ROUNDUP(G853/7,0)</f>
        <v>122</v>
      </c>
      <c r="I853" s="7">
        <f t="shared" ref="I853:I868" si="267">MONTH(B853)</f>
        <v>6</v>
      </c>
      <c r="J853" s="7">
        <f t="shared" ref="J853:J868" si="268">ROUNDUP(I853/3,0)</f>
        <v>2</v>
      </c>
      <c r="K853" s="7">
        <f t="shared" ref="K853:K868" si="269">YEAR(B853)</f>
        <v>2014</v>
      </c>
      <c r="L853" s="8"/>
      <c r="M853" s="8"/>
      <c r="N853" s="2"/>
      <c r="AA853" s="2"/>
      <c r="AB853" s="2"/>
      <c r="AC853" s="2"/>
      <c r="AD853" s="2"/>
      <c r="AE853" s="2"/>
      <c r="AF853" s="2"/>
      <c r="AN853" s="5"/>
    </row>
    <row r="854" spans="2:40" outlineLevel="1" x14ac:dyDescent="0.25">
      <c r="B854" s="15">
        <v>41819</v>
      </c>
      <c r="C854" s="121">
        <v>2310.7815468969775</v>
      </c>
      <c r="D854" s="121">
        <v>1168.3561786662426</v>
      </c>
      <c r="E854" s="121">
        <v>204.59732508963569</v>
      </c>
      <c r="F854" s="122">
        <f t="shared" si="265"/>
        <v>3683.735050652856</v>
      </c>
      <c r="G854" s="6">
        <v>851</v>
      </c>
      <c r="H854" s="6">
        <f t="shared" si="266"/>
        <v>122</v>
      </c>
      <c r="I854" s="7">
        <f t="shared" si="267"/>
        <v>6</v>
      </c>
      <c r="J854" s="7">
        <f t="shared" si="268"/>
        <v>2</v>
      </c>
      <c r="K854" s="7">
        <f t="shared" si="269"/>
        <v>2014</v>
      </c>
      <c r="L854" s="8"/>
      <c r="M854" s="8"/>
      <c r="N854" s="2"/>
      <c r="AA854" s="2"/>
      <c r="AB854" s="2"/>
      <c r="AC854" s="2"/>
      <c r="AD854" s="2"/>
      <c r="AE854" s="2"/>
      <c r="AF854" s="2"/>
      <c r="AN854" s="5"/>
    </row>
    <row r="855" spans="2:40" outlineLevel="1" x14ac:dyDescent="0.25">
      <c r="B855" s="15">
        <v>41820</v>
      </c>
      <c r="C855" s="121">
        <v>2324.0390405997568</v>
      </c>
      <c r="D855" s="121">
        <v>1176.6286661176268</v>
      </c>
      <c r="E855" s="121">
        <v>204.8803889683073</v>
      </c>
      <c r="F855" s="122">
        <f t="shared" si="265"/>
        <v>3705.5480956856909</v>
      </c>
      <c r="G855" s="6">
        <v>852</v>
      </c>
      <c r="H855" s="6">
        <f t="shared" si="266"/>
        <v>122</v>
      </c>
      <c r="I855" s="7">
        <f t="shared" si="267"/>
        <v>6</v>
      </c>
      <c r="J855" s="7">
        <f t="shared" si="268"/>
        <v>2</v>
      </c>
      <c r="K855" s="7">
        <f t="shared" si="269"/>
        <v>2014</v>
      </c>
      <c r="L855" s="8"/>
      <c r="M855" s="8"/>
      <c r="N855" s="2"/>
      <c r="AA855" s="2"/>
      <c r="AB855" s="2"/>
      <c r="AC855" s="2"/>
      <c r="AD855" s="2"/>
      <c r="AE855" s="2"/>
      <c r="AF855" s="2"/>
      <c r="AN855" s="5"/>
    </row>
    <row r="856" spans="2:40" outlineLevel="1" x14ac:dyDescent="0.25">
      <c r="B856" s="15">
        <v>41821</v>
      </c>
      <c r="C856" s="121">
        <v>2311.3459095183894</v>
      </c>
      <c r="D856" s="121">
        <v>1235.0179094276509</v>
      </c>
      <c r="E856" s="121">
        <v>204.90865473887033</v>
      </c>
      <c r="F856" s="122">
        <f t="shared" si="265"/>
        <v>3751.2724736849104</v>
      </c>
      <c r="G856" s="6">
        <v>853</v>
      </c>
      <c r="H856" s="6">
        <f t="shared" si="266"/>
        <v>122</v>
      </c>
      <c r="I856" s="7">
        <f t="shared" si="267"/>
        <v>7</v>
      </c>
      <c r="J856" s="7">
        <f t="shared" si="268"/>
        <v>3</v>
      </c>
      <c r="K856" s="7">
        <f t="shared" si="269"/>
        <v>2014</v>
      </c>
      <c r="L856" s="8"/>
      <c r="M856" s="8"/>
      <c r="N856" s="2"/>
      <c r="AA856" s="2"/>
      <c r="AB856" s="2"/>
      <c r="AC856" s="2"/>
      <c r="AD856" s="2"/>
      <c r="AE856" s="2"/>
      <c r="AF856" s="2"/>
      <c r="AN856" s="5"/>
    </row>
    <row r="857" spans="2:40" outlineLevel="1" x14ac:dyDescent="0.25">
      <c r="B857" s="15">
        <v>41822</v>
      </c>
      <c r="C857" s="121">
        <v>2317.0320222950722</v>
      </c>
      <c r="D857" s="121">
        <v>1053.4041625983127</v>
      </c>
      <c r="E857" s="121">
        <v>204.8391115379377</v>
      </c>
      <c r="F857" s="122">
        <f t="shared" si="265"/>
        <v>3575.2752964313227</v>
      </c>
      <c r="G857" s="6">
        <v>854</v>
      </c>
      <c r="H857" s="6">
        <f t="shared" si="266"/>
        <v>122</v>
      </c>
      <c r="I857" s="7">
        <f t="shared" si="267"/>
        <v>7</v>
      </c>
      <c r="J857" s="7">
        <f t="shared" si="268"/>
        <v>3</v>
      </c>
      <c r="K857" s="7">
        <f t="shared" si="269"/>
        <v>2014</v>
      </c>
      <c r="L857" s="8"/>
      <c r="M857" s="8"/>
      <c r="N857" s="2"/>
      <c r="AA857" s="2"/>
      <c r="AB857" s="2"/>
      <c r="AC857" s="2"/>
      <c r="AD857" s="2"/>
      <c r="AE857" s="2"/>
      <c r="AF857" s="2"/>
      <c r="AN857" s="5"/>
    </row>
    <row r="858" spans="2:40" outlineLevel="1" x14ac:dyDescent="0.25">
      <c r="B858" s="15">
        <v>41823</v>
      </c>
      <c r="C858" s="121">
        <v>2323.4318783669705</v>
      </c>
      <c r="D858" s="121">
        <v>1197.2401550432514</v>
      </c>
      <c r="E858" s="121">
        <v>204.68745913278431</v>
      </c>
      <c r="F858" s="122">
        <f t="shared" si="265"/>
        <v>3725.3594925430061</v>
      </c>
      <c r="G858" s="6">
        <v>855</v>
      </c>
      <c r="H858" s="6">
        <f t="shared" si="266"/>
        <v>123</v>
      </c>
      <c r="I858" s="7">
        <f t="shared" si="267"/>
        <v>7</v>
      </c>
      <c r="J858" s="7">
        <f t="shared" si="268"/>
        <v>3</v>
      </c>
      <c r="K858" s="7">
        <f t="shared" si="269"/>
        <v>2014</v>
      </c>
      <c r="L858" s="8"/>
      <c r="M858" s="8"/>
      <c r="N858" s="2"/>
      <c r="AA858" s="2"/>
      <c r="AB858" s="2"/>
      <c r="AC858" s="2"/>
      <c r="AD858" s="2"/>
      <c r="AE858" s="2"/>
      <c r="AF858" s="2"/>
      <c r="AN858" s="5"/>
    </row>
    <row r="859" spans="2:40" outlineLevel="1" x14ac:dyDescent="0.25">
      <c r="B859" s="15">
        <v>41824</v>
      </c>
      <c r="C859" s="121">
        <v>2307.2891227709279</v>
      </c>
      <c r="D859" s="121">
        <v>1126.4723473297345</v>
      </c>
      <c r="E859" s="121">
        <v>204.57657131589002</v>
      </c>
      <c r="F859" s="122">
        <f t="shared" si="265"/>
        <v>3638.3380414165522</v>
      </c>
      <c r="G859" s="6">
        <v>856</v>
      </c>
      <c r="H859" s="6">
        <f t="shared" si="266"/>
        <v>123</v>
      </c>
      <c r="I859" s="7">
        <f t="shared" si="267"/>
        <v>7</v>
      </c>
      <c r="J859" s="7">
        <f t="shared" si="268"/>
        <v>3</v>
      </c>
      <c r="K859" s="7">
        <f t="shared" si="269"/>
        <v>2014</v>
      </c>
      <c r="L859" s="8"/>
      <c r="M859" s="8"/>
      <c r="N859" s="2"/>
      <c r="AA859" s="2"/>
      <c r="AB859" s="2"/>
      <c r="AC859" s="2"/>
      <c r="AD859" s="2"/>
      <c r="AE859" s="2"/>
      <c r="AF859" s="2"/>
      <c r="AN859" s="5"/>
    </row>
    <row r="860" spans="2:40" outlineLevel="1" x14ac:dyDescent="0.25">
      <c r="B860" s="15">
        <v>41825</v>
      </c>
      <c r="C860" s="121">
        <v>2304.9607876377363</v>
      </c>
      <c r="D860" s="121">
        <v>1098.7840485464542</v>
      </c>
      <c r="E860" s="121">
        <v>204.85858745451347</v>
      </c>
      <c r="F860" s="122">
        <f t="shared" si="265"/>
        <v>3608.603423638704</v>
      </c>
      <c r="G860" s="6">
        <v>857</v>
      </c>
      <c r="H860" s="6">
        <f t="shared" si="266"/>
        <v>123</v>
      </c>
      <c r="I860" s="7">
        <f t="shared" si="267"/>
        <v>7</v>
      </c>
      <c r="J860" s="7">
        <f t="shared" si="268"/>
        <v>3</v>
      </c>
      <c r="K860" s="7">
        <f t="shared" si="269"/>
        <v>2014</v>
      </c>
      <c r="L860" s="8"/>
      <c r="M860" s="8"/>
      <c r="N860" s="2"/>
      <c r="AA860" s="2"/>
      <c r="AB860" s="2"/>
      <c r="AC860" s="2"/>
      <c r="AD860" s="2"/>
      <c r="AE860" s="2"/>
      <c r="AF860" s="2"/>
      <c r="AN860" s="5"/>
    </row>
    <row r="861" spans="2:40" outlineLevel="1" x14ac:dyDescent="0.25">
      <c r="B861" s="15">
        <v>41826</v>
      </c>
      <c r="C861" s="121">
        <v>2307.6976172976788</v>
      </c>
      <c r="D861" s="121">
        <v>1128.6177278237369</v>
      </c>
      <c r="E861" s="121">
        <v>204.50379593618348</v>
      </c>
      <c r="F861" s="122">
        <f t="shared" si="265"/>
        <v>3640.8191410575992</v>
      </c>
      <c r="G861" s="6">
        <v>858</v>
      </c>
      <c r="H861" s="6">
        <f t="shared" si="266"/>
        <v>123</v>
      </c>
      <c r="I861" s="7">
        <f t="shared" si="267"/>
        <v>7</v>
      </c>
      <c r="J861" s="7">
        <f t="shared" si="268"/>
        <v>3</v>
      </c>
      <c r="K861" s="7">
        <f t="shared" si="269"/>
        <v>2014</v>
      </c>
      <c r="L861" s="8"/>
      <c r="M861" s="8"/>
      <c r="N861" s="2"/>
      <c r="AA861" s="2"/>
      <c r="AB861" s="2"/>
      <c r="AC861" s="2"/>
      <c r="AD861" s="2"/>
      <c r="AE861" s="2"/>
      <c r="AF861" s="2"/>
      <c r="AN861" s="5"/>
    </row>
    <row r="862" spans="2:40" outlineLevel="1" x14ac:dyDescent="0.25">
      <c r="B862" s="15">
        <v>41827</v>
      </c>
      <c r="C862" s="121">
        <v>2322.7289386645366</v>
      </c>
      <c r="D862" s="121">
        <v>1137.2050637515217</v>
      </c>
      <c r="E862" s="121">
        <v>204.12265109992182</v>
      </c>
      <c r="F862" s="122">
        <f t="shared" si="265"/>
        <v>3664.0566535159801</v>
      </c>
      <c r="G862" s="6">
        <v>859</v>
      </c>
      <c r="H862" s="6">
        <f t="shared" si="266"/>
        <v>123</v>
      </c>
      <c r="I862" s="7">
        <f t="shared" si="267"/>
        <v>7</v>
      </c>
      <c r="J862" s="7">
        <f t="shared" si="268"/>
        <v>3</v>
      </c>
      <c r="K862" s="7">
        <f t="shared" si="269"/>
        <v>2014</v>
      </c>
      <c r="L862" s="8"/>
      <c r="M862" s="8"/>
      <c r="N862" s="2"/>
      <c r="AA862" s="2"/>
      <c r="AB862" s="2"/>
      <c r="AC862" s="2"/>
      <c r="AD862" s="2"/>
      <c r="AE862" s="2"/>
      <c r="AF862" s="2"/>
      <c r="AN862" s="5"/>
    </row>
    <row r="863" spans="2:40" outlineLevel="1" x14ac:dyDescent="0.25">
      <c r="B863" s="15">
        <v>41828</v>
      </c>
      <c r="C863" s="121">
        <v>2334.6550408460653</v>
      </c>
      <c r="D863" s="121">
        <v>1105.5729880574895</v>
      </c>
      <c r="E863" s="121">
        <v>204.25585130344754</v>
      </c>
      <c r="F863" s="122">
        <f t="shared" si="265"/>
        <v>3644.4838802070021</v>
      </c>
      <c r="G863" s="6">
        <v>860</v>
      </c>
      <c r="H863" s="6">
        <f t="shared" si="266"/>
        <v>123</v>
      </c>
      <c r="I863" s="7">
        <f t="shared" si="267"/>
        <v>7</v>
      </c>
      <c r="J863" s="7">
        <f t="shared" si="268"/>
        <v>3</v>
      </c>
      <c r="K863" s="7">
        <f t="shared" si="269"/>
        <v>2014</v>
      </c>
      <c r="L863" s="8"/>
      <c r="M863" s="8"/>
      <c r="N863" s="2"/>
      <c r="AA863" s="2"/>
      <c r="AB863" s="2"/>
      <c r="AC863" s="2"/>
      <c r="AD863" s="2"/>
      <c r="AE863" s="2"/>
      <c r="AF863" s="2"/>
      <c r="AN863" s="5"/>
    </row>
    <row r="864" spans="2:40" outlineLevel="1" x14ac:dyDescent="0.25">
      <c r="B864" s="15">
        <v>41829</v>
      </c>
      <c r="C864" s="121">
        <v>2318.774937861192</v>
      </c>
      <c r="D864" s="121">
        <v>1124.9541480185267</v>
      </c>
      <c r="E864" s="121">
        <v>203.93627608438692</v>
      </c>
      <c r="F864" s="122">
        <f t="shared" si="265"/>
        <v>3647.6653619641056</v>
      </c>
      <c r="G864" s="6">
        <v>861</v>
      </c>
      <c r="H864" s="6">
        <f t="shared" si="266"/>
        <v>123</v>
      </c>
      <c r="I864" s="7">
        <f t="shared" si="267"/>
        <v>7</v>
      </c>
      <c r="J864" s="7">
        <f t="shared" si="268"/>
        <v>3</v>
      </c>
      <c r="K864" s="7">
        <f t="shared" si="269"/>
        <v>2014</v>
      </c>
      <c r="L864" s="8"/>
      <c r="M864" s="8"/>
      <c r="N864" s="2"/>
      <c r="AA864" s="2"/>
      <c r="AB864" s="2"/>
      <c r="AC864" s="2"/>
      <c r="AD864" s="2"/>
      <c r="AE864" s="2"/>
      <c r="AF864" s="2"/>
      <c r="AN864" s="5"/>
    </row>
    <row r="865" spans="2:40" outlineLevel="1" x14ac:dyDescent="0.25">
      <c r="B865" s="15">
        <v>41830</v>
      </c>
      <c r="C865" s="121">
        <v>2327.4522200157398</v>
      </c>
      <c r="D865" s="121">
        <v>1221.2882003402501</v>
      </c>
      <c r="E865" s="121">
        <v>203.56495855977832</v>
      </c>
      <c r="F865" s="122">
        <f t="shared" si="265"/>
        <v>3752.3053789157684</v>
      </c>
      <c r="G865" s="6">
        <v>862</v>
      </c>
      <c r="H865" s="6">
        <f t="shared" si="266"/>
        <v>124</v>
      </c>
      <c r="I865" s="7">
        <f t="shared" si="267"/>
        <v>7</v>
      </c>
      <c r="J865" s="7">
        <f t="shared" si="268"/>
        <v>3</v>
      </c>
      <c r="K865" s="7">
        <f t="shared" si="269"/>
        <v>2014</v>
      </c>
      <c r="L865" s="8"/>
      <c r="M865" s="8"/>
      <c r="N865" s="2"/>
      <c r="AA865" s="2"/>
      <c r="AB865" s="2"/>
      <c r="AC865" s="2"/>
      <c r="AD865" s="2"/>
      <c r="AE865" s="2"/>
      <c r="AF865" s="2"/>
      <c r="AN865" s="5"/>
    </row>
    <row r="866" spans="2:40" outlineLevel="1" x14ac:dyDescent="0.25">
      <c r="B866" s="15">
        <v>41831</v>
      </c>
      <c r="C866" s="121">
        <v>2332.5069679403823</v>
      </c>
      <c r="D866" s="121">
        <v>1026.4362184273059</v>
      </c>
      <c r="E866" s="121">
        <v>203.51172274014664</v>
      </c>
      <c r="F866" s="122">
        <f t="shared" si="265"/>
        <v>3562.4549091078347</v>
      </c>
      <c r="G866" s="6">
        <v>863</v>
      </c>
      <c r="H866" s="6">
        <f t="shared" si="266"/>
        <v>124</v>
      </c>
      <c r="I866" s="7">
        <f t="shared" si="267"/>
        <v>7</v>
      </c>
      <c r="J866" s="7">
        <f t="shared" si="268"/>
        <v>3</v>
      </c>
      <c r="K866" s="7">
        <f t="shared" si="269"/>
        <v>2014</v>
      </c>
      <c r="L866" s="8"/>
      <c r="M866" s="8"/>
      <c r="N866" s="2"/>
      <c r="AA866" s="2"/>
      <c r="AB866" s="2"/>
      <c r="AC866" s="2"/>
      <c r="AD866" s="2"/>
      <c r="AE866" s="2"/>
      <c r="AF866" s="2"/>
      <c r="AN866" s="5"/>
    </row>
    <row r="867" spans="2:40" outlineLevel="1" x14ac:dyDescent="0.25">
      <c r="B867" s="15">
        <v>41832</v>
      </c>
      <c r="C867" s="121">
        <v>2339.7781718522583</v>
      </c>
      <c r="D867" s="121">
        <v>1172.1059854901637</v>
      </c>
      <c r="E867" s="121">
        <v>203.19712822168887</v>
      </c>
      <c r="F867" s="122">
        <f t="shared" si="265"/>
        <v>3715.0812855641107</v>
      </c>
      <c r="G867" s="6">
        <v>864</v>
      </c>
      <c r="H867" s="6">
        <f t="shared" si="266"/>
        <v>124</v>
      </c>
      <c r="I867" s="7">
        <f t="shared" si="267"/>
        <v>7</v>
      </c>
      <c r="J867" s="7">
        <f t="shared" si="268"/>
        <v>3</v>
      </c>
      <c r="K867" s="7">
        <f t="shared" si="269"/>
        <v>2014</v>
      </c>
      <c r="L867" s="8"/>
      <c r="M867" s="8"/>
      <c r="N867" s="2"/>
      <c r="AA867" s="2"/>
      <c r="AB867" s="2"/>
      <c r="AC867" s="2"/>
      <c r="AD867" s="2"/>
      <c r="AE867" s="2"/>
      <c r="AF867" s="2"/>
      <c r="AN867" s="5"/>
    </row>
    <row r="868" spans="2:40" outlineLevel="1" x14ac:dyDescent="0.25">
      <c r="B868" s="15">
        <v>41833</v>
      </c>
      <c r="C868" s="121">
        <v>2365.9505605619647</v>
      </c>
      <c r="D868" s="121">
        <v>996.52604836737021</v>
      </c>
      <c r="E868" s="121">
        <v>202.72424908822958</v>
      </c>
      <c r="F868" s="122">
        <f t="shared" si="265"/>
        <v>3565.2008580175643</v>
      </c>
      <c r="G868" s="6">
        <v>865</v>
      </c>
      <c r="H868" s="6">
        <f t="shared" si="266"/>
        <v>124</v>
      </c>
      <c r="I868" s="7">
        <f t="shared" si="267"/>
        <v>7</v>
      </c>
      <c r="J868" s="7">
        <f t="shared" si="268"/>
        <v>3</v>
      </c>
      <c r="K868" s="7">
        <f t="shared" si="269"/>
        <v>2014</v>
      </c>
      <c r="L868" s="8"/>
      <c r="M868" s="8"/>
      <c r="N868" s="2"/>
      <c r="AA868" s="2"/>
      <c r="AB868" s="2"/>
      <c r="AC868" s="2"/>
      <c r="AD868" s="2"/>
      <c r="AE868" s="2"/>
      <c r="AF868" s="2"/>
      <c r="AN868" s="5"/>
    </row>
    <row r="869" spans="2:40" outlineLevel="1" x14ac:dyDescent="0.25">
      <c r="B869" s="15">
        <v>41834</v>
      </c>
      <c r="C869" s="121">
        <v>2363.822404565668</v>
      </c>
      <c r="D869" s="121">
        <v>1121.5218724690867</v>
      </c>
      <c r="E869" s="121">
        <v>202.48542610350231</v>
      </c>
      <c r="F869" s="122">
        <f t="shared" ref="F869:F884" si="270">SUM(C869:E869)</f>
        <v>3687.8297031382572</v>
      </c>
      <c r="G869" s="6">
        <v>866</v>
      </c>
      <c r="H869" s="6">
        <f t="shared" ref="H869:H884" si="271">ROUNDUP(G869/7,0)</f>
        <v>124</v>
      </c>
      <c r="I869" s="7">
        <f t="shared" ref="I869:I884" si="272">MONTH(B869)</f>
        <v>7</v>
      </c>
      <c r="J869" s="7">
        <f t="shared" ref="J869:J884" si="273">ROUNDUP(I869/3,0)</f>
        <v>3</v>
      </c>
      <c r="K869" s="7">
        <f t="shared" ref="K869:K884" si="274">YEAR(B869)</f>
        <v>2014</v>
      </c>
      <c r="L869" s="8"/>
      <c r="M869" s="8"/>
      <c r="N869" s="2"/>
      <c r="AA869" s="2"/>
      <c r="AB869" s="2"/>
      <c r="AC869" s="2"/>
      <c r="AD869" s="2"/>
      <c r="AE869" s="2"/>
      <c r="AF869" s="2"/>
      <c r="AN869" s="5"/>
    </row>
    <row r="870" spans="2:40" outlineLevel="1" x14ac:dyDescent="0.25">
      <c r="B870" s="15">
        <v>41835</v>
      </c>
      <c r="C870" s="121">
        <v>2372.8920151443272</v>
      </c>
      <c r="D870" s="121">
        <v>1139.123549739486</v>
      </c>
      <c r="E870" s="121">
        <v>201.6738106989142</v>
      </c>
      <c r="F870" s="122">
        <f t="shared" si="270"/>
        <v>3713.6893755827273</v>
      </c>
      <c r="G870" s="6">
        <v>867</v>
      </c>
      <c r="H870" s="6">
        <f t="shared" si="271"/>
        <v>124</v>
      </c>
      <c r="I870" s="7">
        <f t="shared" si="272"/>
        <v>7</v>
      </c>
      <c r="J870" s="7">
        <f t="shared" si="273"/>
        <v>3</v>
      </c>
      <c r="K870" s="7">
        <f t="shared" si="274"/>
        <v>2014</v>
      </c>
      <c r="L870" s="8"/>
      <c r="M870" s="8"/>
      <c r="N870" s="2"/>
      <c r="AA870" s="2"/>
      <c r="AB870" s="2"/>
      <c r="AC870" s="2"/>
      <c r="AD870" s="2"/>
      <c r="AE870" s="2"/>
      <c r="AF870" s="2"/>
      <c r="AN870" s="5"/>
    </row>
    <row r="871" spans="2:40" outlineLevel="1" x14ac:dyDescent="0.25">
      <c r="B871" s="15">
        <v>41836</v>
      </c>
      <c r="C871" s="121">
        <v>2389.0047449778094</v>
      </c>
      <c r="D871" s="121">
        <v>1173.4953556841911</v>
      </c>
      <c r="E871" s="121">
        <v>201.73839007064257</v>
      </c>
      <c r="F871" s="122">
        <f t="shared" si="270"/>
        <v>3764.2384907326432</v>
      </c>
      <c r="G871" s="6">
        <v>868</v>
      </c>
      <c r="H871" s="6">
        <f t="shared" si="271"/>
        <v>124</v>
      </c>
      <c r="I871" s="7">
        <f t="shared" si="272"/>
        <v>7</v>
      </c>
      <c r="J871" s="7">
        <f t="shared" si="273"/>
        <v>3</v>
      </c>
      <c r="K871" s="7">
        <f t="shared" si="274"/>
        <v>2014</v>
      </c>
      <c r="L871" s="8"/>
      <c r="M871" s="8"/>
      <c r="N871" s="2"/>
      <c r="AA871" s="2"/>
      <c r="AB871" s="2"/>
      <c r="AC871" s="2"/>
      <c r="AD871" s="2"/>
      <c r="AE871" s="2"/>
      <c r="AF871" s="2"/>
      <c r="AN871" s="5"/>
    </row>
    <row r="872" spans="2:40" outlineLevel="1" x14ac:dyDescent="0.25">
      <c r="B872" s="15">
        <v>41837</v>
      </c>
      <c r="C872" s="121">
        <v>2379.125697213186</v>
      </c>
      <c r="D872" s="121">
        <v>1194.7354493778814</v>
      </c>
      <c r="E872" s="121">
        <v>200.9086454990493</v>
      </c>
      <c r="F872" s="122">
        <f t="shared" si="270"/>
        <v>3774.7697920901164</v>
      </c>
      <c r="G872" s="6">
        <v>869</v>
      </c>
      <c r="H872" s="6">
        <f t="shared" si="271"/>
        <v>125</v>
      </c>
      <c r="I872" s="7">
        <f t="shared" si="272"/>
        <v>7</v>
      </c>
      <c r="J872" s="7">
        <f t="shared" si="273"/>
        <v>3</v>
      </c>
      <c r="K872" s="7">
        <f t="shared" si="274"/>
        <v>2014</v>
      </c>
      <c r="L872" s="8"/>
      <c r="M872" s="8"/>
      <c r="N872" s="2"/>
      <c r="AA872" s="2"/>
      <c r="AB872" s="2"/>
      <c r="AC872" s="2"/>
      <c r="AD872" s="2"/>
      <c r="AE872" s="2"/>
      <c r="AF872" s="2"/>
      <c r="AN872" s="5"/>
    </row>
    <row r="873" spans="2:40" outlineLevel="1" x14ac:dyDescent="0.25">
      <c r="B873" s="15">
        <v>41838</v>
      </c>
      <c r="C873" s="121">
        <v>2371.6082838945849</v>
      </c>
      <c r="D873" s="121">
        <v>905.8304788115754</v>
      </c>
      <c r="E873" s="121">
        <v>200.84022892647891</v>
      </c>
      <c r="F873" s="122">
        <f t="shared" si="270"/>
        <v>3478.2789916326396</v>
      </c>
      <c r="G873" s="6">
        <v>870</v>
      </c>
      <c r="H873" s="6">
        <f t="shared" si="271"/>
        <v>125</v>
      </c>
      <c r="I873" s="7">
        <f t="shared" si="272"/>
        <v>7</v>
      </c>
      <c r="J873" s="7">
        <f t="shared" si="273"/>
        <v>3</v>
      </c>
      <c r="K873" s="7">
        <f t="shared" si="274"/>
        <v>2014</v>
      </c>
      <c r="L873" s="8"/>
      <c r="M873" s="8"/>
      <c r="N873" s="2"/>
      <c r="AA873" s="2"/>
      <c r="AB873" s="2"/>
      <c r="AC873" s="2"/>
      <c r="AD873" s="2"/>
      <c r="AE873" s="2"/>
      <c r="AF873" s="2"/>
      <c r="AN873" s="5"/>
    </row>
    <row r="874" spans="2:40" outlineLevel="1" x14ac:dyDescent="0.25">
      <c r="B874" s="15">
        <v>41839</v>
      </c>
      <c r="C874" s="121">
        <v>2377.0250596159503</v>
      </c>
      <c r="D874" s="121">
        <v>1229.115757931419</v>
      </c>
      <c r="E874" s="121">
        <v>200.39930782853307</v>
      </c>
      <c r="F874" s="122">
        <f t="shared" si="270"/>
        <v>3806.5401253759023</v>
      </c>
      <c r="G874" s="6">
        <v>871</v>
      </c>
      <c r="H874" s="6">
        <f t="shared" si="271"/>
        <v>125</v>
      </c>
      <c r="I874" s="7">
        <f t="shared" si="272"/>
        <v>7</v>
      </c>
      <c r="J874" s="7">
        <f t="shared" si="273"/>
        <v>3</v>
      </c>
      <c r="K874" s="7">
        <f t="shared" si="274"/>
        <v>2014</v>
      </c>
      <c r="L874" s="8"/>
      <c r="M874" s="8"/>
      <c r="N874" s="2"/>
      <c r="AA874" s="2"/>
      <c r="AB874" s="2"/>
      <c r="AC874" s="2"/>
      <c r="AD874" s="2"/>
      <c r="AE874" s="2"/>
      <c r="AF874" s="2"/>
      <c r="AN874" s="5"/>
    </row>
    <row r="875" spans="2:40" outlineLevel="1" x14ac:dyDescent="0.25">
      <c r="B875" s="15">
        <v>41840</v>
      </c>
      <c r="C875" s="121">
        <v>2379.5134416177898</v>
      </c>
      <c r="D875" s="121">
        <v>1236.1867483034307</v>
      </c>
      <c r="E875" s="121">
        <v>200.56214820947727</v>
      </c>
      <c r="F875" s="122">
        <f t="shared" si="270"/>
        <v>3816.2623381306976</v>
      </c>
      <c r="G875" s="6">
        <v>872</v>
      </c>
      <c r="H875" s="6">
        <f t="shared" si="271"/>
        <v>125</v>
      </c>
      <c r="I875" s="7">
        <f t="shared" si="272"/>
        <v>7</v>
      </c>
      <c r="J875" s="7">
        <f t="shared" si="273"/>
        <v>3</v>
      </c>
      <c r="K875" s="7">
        <f t="shared" si="274"/>
        <v>2014</v>
      </c>
      <c r="L875" s="8"/>
      <c r="M875" s="8"/>
      <c r="N875" s="2"/>
      <c r="AA875" s="2"/>
      <c r="AB875" s="2"/>
      <c r="AC875" s="2"/>
      <c r="AD875" s="2"/>
      <c r="AE875" s="2"/>
      <c r="AF875" s="2"/>
      <c r="AN875" s="5"/>
    </row>
    <row r="876" spans="2:40" outlineLevel="1" x14ac:dyDescent="0.25">
      <c r="B876" s="15">
        <v>41841</v>
      </c>
      <c r="C876" s="121">
        <v>2374.9718114586881</v>
      </c>
      <c r="D876" s="121">
        <v>1018.4074912294542</v>
      </c>
      <c r="E876" s="121">
        <v>200.0286815209285</v>
      </c>
      <c r="F876" s="122">
        <f t="shared" si="270"/>
        <v>3593.4079842090705</v>
      </c>
      <c r="G876" s="6">
        <v>873</v>
      </c>
      <c r="H876" s="6">
        <f t="shared" si="271"/>
        <v>125</v>
      </c>
      <c r="I876" s="7">
        <f t="shared" si="272"/>
        <v>7</v>
      </c>
      <c r="J876" s="7">
        <f t="shared" si="273"/>
        <v>3</v>
      </c>
      <c r="K876" s="7">
        <f t="shared" si="274"/>
        <v>2014</v>
      </c>
      <c r="L876" s="8"/>
      <c r="M876" s="8"/>
      <c r="N876" s="2"/>
      <c r="AA876" s="2"/>
      <c r="AB876" s="2"/>
      <c r="AC876" s="2"/>
      <c r="AD876" s="2"/>
      <c r="AE876" s="2"/>
      <c r="AF876" s="2"/>
      <c r="AN876" s="5"/>
    </row>
    <row r="877" spans="2:40" outlineLevel="1" x14ac:dyDescent="0.25">
      <c r="B877" s="15">
        <v>41842</v>
      </c>
      <c r="C877" s="121">
        <v>2363.5472611279947</v>
      </c>
      <c r="D877" s="121">
        <v>1084.1158529660997</v>
      </c>
      <c r="E877" s="121">
        <v>200.00156274367822</v>
      </c>
      <c r="F877" s="122">
        <f t="shared" si="270"/>
        <v>3647.6646768377727</v>
      </c>
      <c r="G877" s="6">
        <v>874</v>
      </c>
      <c r="H877" s="6">
        <f t="shared" si="271"/>
        <v>125</v>
      </c>
      <c r="I877" s="7">
        <f t="shared" si="272"/>
        <v>7</v>
      </c>
      <c r="J877" s="7">
        <f t="shared" si="273"/>
        <v>3</v>
      </c>
      <c r="K877" s="7">
        <f t="shared" si="274"/>
        <v>2014</v>
      </c>
      <c r="L877" s="8"/>
      <c r="M877" s="8"/>
      <c r="N877" s="2"/>
      <c r="AA877" s="2"/>
      <c r="AB877" s="2"/>
      <c r="AC877" s="2"/>
      <c r="AD877" s="2"/>
      <c r="AE877" s="2"/>
      <c r="AF877" s="2"/>
      <c r="AN877" s="5"/>
    </row>
    <row r="878" spans="2:40" outlineLevel="1" x14ac:dyDescent="0.25">
      <c r="B878" s="15">
        <v>41843</v>
      </c>
      <c r="C878" s="121">
        <v>2353.7512000979214</v>
      </c>
      <c r="D878" s="121">
        <v>1104.612769868402</v>
      </c>
      <c r="E878" s="121">
        <v>199.93909695912876</v>
      </c>
      <c r="F878" s="122">
        <f t="shared" si="270"/>
        <v>3658.3030669254522</v>
      </c>
      <c r="G878" s="6">
        <v>875</v>
      </c>
      <c r="H878" s="6">
        <f t="shared" si="271"/>
        <v>125</v>
      </c>
      <c r="I878" s="7">
        <f t="shared" si="272"/>
        <v>7</v>
      </c>
      <c r="J878" s="7">
        <f t="shared" si="273"/>
        <v>3</v>
      </c>
      <c r="K878" s="7">
        <f t="shared" si="274"/>
        <v>2014</v>
      </c>
      <c r="L878" s="8"/>
      <c r="M878" s="8"/>
      <c r="N878" s="2"/>
      <c r="AA878" s="2"/>
      <c r="AB878" s="2"/>
      <c r="AC878" s="2"/>
      <c r="AD878" s="2"/>
      <c r="AE878" s="2"/>
      <c r="AF878" s="2"/>
      <c r="AN878" s="5"/>
    </row>
    <row r="879" spans="2:40" outlineLevel="1" x14ac:dyDescent="0.25">
      <c r="B879" s="15">
        <v>41844</v>
      </c>
      <c r="C879" s="121">
        <v>2349.8656996921509</v>
      </c>
      <c r="D879" s="121">
        <v>1115.0344716083705</v>
      </c>
      <c r="E879" s="121">
        <v>199.61931857179565</v>
      </c>
      <c r="F879" s="122">
        <f t="shared" si="270"/>
        <v>3664.5194898723171</v>
      </c>
      <c r="G879" s="6">
        <v>876</v>
      </c>
      <c r="H879" s="6">
        <f t="shared" si="271"/>
        <v>126</v>
      </c>
      <c r="I879" s="7">
        <f t="shared" si="272"/>
        <v>7</v>
      </c>
      <c r="J879" s="7">
        <f t="shared" si="273"/>
        <v>3</v>
      </c>
      <c r="K879" s="7">
        <f t="shared" si="274"/>
        <v>2014</v>
      </c>
      <c r="L879" s="8"/>
      <c r="M879" s="8"/>
      <c r="N879" s="2"/>
      <c r="AA879" s="2"/>
      <c r="AB879" s="2"/>
      <c r="AC879" s="2"/>
      <c r="AD879" s="2"/>
      <c r="AE879" s="2"/>
      <c r="AF879" s="2"/>
      <c r="AN879" s="5"/>
    </row>
    <row r="880" spans="2:40" outlineLevel="1" x14ac:dyDescent="0.25">
      <c r="B880" s="15">
        <v>41845</v>
      </c>
      <c r="C880" s="121">
        <v>2338.6380648801514</v>
      </c>
      <c r="D880" s="121">
        <v>1097.2211989152979</v>
      </c>
      <c r="E880" s="121">
        <v>199.61482845538407</v>
      </c>
      <c r="F880" s="122">
        <f t="shared" si="270"/>
        <v>3635.4740922508336</v>
      </c>
      <c r="G880" s="6">
        <v>877</v>
      </c>
      <c r="H880" s="6">
        <f t="shared" si="271"/>
        <v>126</v>
      </c>
      <c r="I880" s="7">
        <f t="shared" si="272"/>
        <v>7</v>
      </c>
      <c r="J880" s="7">
        <f t="shared" si="273"/>
        <v>3</v>
      </c>
      <c r="K880" s="7">
        <f t="shared" si="274"/>
        <v>2014</v>
      </c>
      <c r="L880" s="8"/>
      <c r="M880" s="8"/>
      <c r="N880" s="2"/>
      <c r="AA880" s="2"/>
      <c r="AB880" s="2"/>
      <c r="AC880" s="2"/>
      <c r="AD880" s="2"/>
      <c r="AE880" s="2"/>
      <c r="AF880" s="2"/>
      <c r="AN880" s="5"/>
    </row>
    <row r="881" spans="2:40" outlineLevel="1" x14ac:dyDescent="0.25">
      <c r="B881" s="15">
        <v>41846</v>
      </c>
      <c r="C881" s="121">
        <v>2325.4915928600376</v>
      </c>
      <c r="D881" s="121">
        <v>1075.8912248582142</v>
      </c>
      <c r="E881" s="121">
        <v>199.50272358474967</v>
      </c>
      <c r="F881" s="122">
        <f t="shared" si="270"/>
        <v>3600.8855413030014</v>
      </c>
      <c r="G881" s="6">
        <v>878</v>
      </c>
      <c r="H881" s="6">
        <f t="shared" si="271"/>
        <v>126</v>
      </c>
      <c r="I881" s="7">
        <f t="shared" si="272"/>
        <v>7</v>
      </c>
      <c r="J881" s="7">
        <f t="shared" si="273"/>
        <v>3</v>
      </c>
      <c r="K881" s="7">
        <f t="shared" si="274"/>
        <v>2014</v>
      </c>
      <c r="L881" s="8"/>
      <c r="M881" s="8"/>
      <c r="N881" s="2"/>
      <c r="AA881" s="2"/>
      <c r="AB881" s="2"/>
      <c r="AC881" s="2"/>
      <c r="AD881" s="2"/>
      <c r="AE881" s="2"/>
      <c r="AF881" s="2"/>
      <c r="AN881" s="5"/>
    </row>
    <row r="882" spans="2:40" outlineLevel="1" x14ac:dyDescent="0.25">
      <c r="B882" s="15">
        <v>41847</v>
      </c>
      <c r="C882" s="121">
        <v>2338.0955738469665</v>
      </c>
      <c r="D882" s="121">
        <v>1155.7525796946006</v>
      </c>
      <c r="E882" s="121">
        <v>199.52018019578597</v>
      </c>
      <c r="F882" s="122">
        <f t="shared" si="270"/>
        <v>3693.3683337373532</v>
      </c>
      <c r="G882" s="6">
        <v>879</v>
      </c>
      <c r="H882" s="6">
        <f t="shared" si="271"/>
        <v>126</v>
      </c>
      <c r="I882" s="7">
        <f t="shared" si="272"/>
        <v>7</v>
      </c>
      <c r="J882" s="7">
        <f t="shared" si="273"/>
        <v>3</v>
      </c>
      <c r="K882" s="7">
        <f t="shared" si="274"/>
        <v>2014</v>
      </c>
      <c r="L882" s="8"/>
      <c r="M882" s="8"/>
      <c r="N882" s="2"/>
      <c r="AA882" s="2"/>
      <c r="AB882" s="2"/>
      <c r="AC882" s="2"/>
      <c r="AD882" s="2"/>
      <c r="AE882" s="2"/>
      <c r="AF882" s="2"/>
      <c r="AN882" s="5"/>
    </row>
    <row r="883" spans="2:40" outlineLevel="1" x14ac:dyDescent="0.25">
      <c r="B883" s="15">
        <v>41848</v>
      </c>
      <c r="C883" s="121">
        <v>2332.9084913685556</v>
      </c>
      <c r="D883" s="121">
        <v>1102.4350616766712</v>
      </c>
      <c r="E883" s="121">
        <v>199.04786414726081</v>
      </c>
      <c r="F883" s="122">
        <f t="shared" si="270"/>
        <v>3634.391417192488</v>
      </c>
      <c r="G883" s="6">
        <v>880</v>
      </c>
      <c r="H883" s="6">
        <f t="shared" si="271"/>
        <v>126</v>
      </c>
      <c r="I883" s="7">
        <f t="shared" si="272"/>
        <v>7</v>
      </c>
      <c r="J883" s="7">
        <f t="shared" si="273"/>
        <v>3</v>
      </c>
      <c r="K883" s="7">
        <f t="shared" si="274"/>
        <v>2014</v>
      </c>
      <c r="L883" s="8"/>
      <c r="M883" s="8"/>
      <c r="N883" s="2"/>
      <c r="AA883" s="2"/>
      <c r="AB883" s="2"/>
      <c r="AC883" s="2"/>
      <c r="AD883" s="2"/>
      <c r="AE883" s="2"/>
      <c r="AF883" s="2"/>
      <c r="AN883" s="5"/>
    </row>
    <row r="884" spans="2:40" outlineLevel="1" x14ac:dyDescent="0.25">
      <c r="B884" s="15">
        <v>41849</v>
      </c>
      <c r="C884" s="121">
        <v>2345.840107024067</v>
      </c>
      <c r="D884" s="121">
        <v>1255.3671985407314</v>
      </c>
      <c r="E884" s="121">
        <v>199.40007874926471</v>
      </c>
      <c r="F884" s="122">
        <f t="shared" si="270"/>
        <v>3800.607384314063</v>
      </c>
      <c r="G884" s="6">
        <v>881</v>
      </c>
      <c r="H884" s="6">
        <f t="shared" si="271"/>
        <v>126</v>
      </c>
      <c r="I884" s="7">
        <f t="shared" si="272"/>
        <v>7</v>
      </c>
      <c r="J884" s="7">
        <f t="shared" si="273"/>
        <v>3</v>
      </c>
      <c r="K884" s="7">
        <f t="shared" si="274"/>
        <v>2014</v>
      </c>
      <c r="L884" s="8"/>
      <c r="M884" s="8"/>
      <c r="N884" s="2"/>
      <c r="AA884" s="2"/>
      <c r="AB884" s="2"/>
      <c r="AC884" s="2"/>
      <c r="AD884" s="2"/>
      <c r="AE884" s="2"/>
      <c r="AF884" s="2"/>
      <c r="AN884" s="5"/>
    </row>
    <row r="885" spans="2:40" outlineLevel="1" x14ac:dyDescent="0.25">
      <c r="B885" s="15">
        <v>41850</v>
      </c>
      <c r="C885" s="121">
        <v>2341.8350937289033</v>
      </c>
      <c r="D885" s="121">
        <v>985.80674623294567</v>
      </c>
      <c r="E885" s="121">
        <v>199.30932893671675</v>
      </c>
      <c r="F885" s="122">
        <f t="shared" ref="F885:F900" si="275">SUM(C885:E885)</f>
        <v>3526.9511688985654</v>
      </c>
      <c r="G885" s="6">
        <v>882</v>
      </c>
      <c r="H885" s="6">
        <f t="shared" ref="H885:H900" si="276">ROUNDUP(G885/7,0)</f>
        <v>126</v>
      </c>
      <c r="I885" s="7">
        <f t="shared" ref="I885:I900" si="277">MONTH(B885)</f>
        <v>7</v>
      </c>
      <c r="J885" s="7">
        <f t="shared" ref="J885:J900" si="278">ROUNDUP(I885/3,0)</f>
        <v>3</v>
      </c>
      <c r="K885" s="7">
        <f t="shared" ref="K885:K900" si="279">YEAR(B885)</f>
        <v>2014</v>
      </c>
      <c r="L885" s="8"/>
      <c r="M885" s="8"/>
      <c r="N885" s="2"/>
      <c r="AA885" s="2"/>
      <c r="AB885" s="2"/>
      <c r="AC885" s="2"/>
      <c r="AD885" s="2"/>
      <c r="AE885" s="2"/>
      <c r="AF885" s="2"/>
      <c r="AN885" s="5"/>
    </row>
    <row r="886" spans="2:40" outlineLevel="1" x14ac:dyDescent="0.25">
      <c r="B886" s="15">
        <v>41851</v>
      </c>
      <c r="C886" s="121">
        <v>2353.4269330304414</v>
      </c>
      <c r="D886" s="121">
        <v>1184.1328838454606</v>
      </c>
      <c r="E886" s="121">
        <v>199.54469906768082</v>
      </c>
      <c r="F886" s="122">
        <f t="shared" si="275"/>
        <v>3737.104515943583</v>
      </c>
      <c r="G886" s="6">
        <v>883</v>
      </c>
      <c r="H886" s="6">
        <f t="shared" si="276"/>
        <v>127</v>
      </c>
      <c r="I886" s="7">
        <f t="shared" si="277"/>
        <v>7</v>
      </c>
      <c r="J886" s="7">
        <f t="shared" si="278"/>
        <v>3</v>
      </c>
      <c r="K886" s="7">
        <f t="shared" si="279"/>
        <v>2014</v>
      </c>
      <c r="L886" s="8"/>
      <c r="M886" s="8"/>
      <c r="N886" s="2"/>
      <c r="AA886" s="2"/>
      <c r="AB886" s="2"/>
      <c r="AC886" s="2"/>
      <c r="AD886" s="2"/>
      <c r="AE886" s="2"/>
      <c r="AF886" s="2"/>
      <c r="AN886" s="5"/>
    </row>
    <row r="887" spans="2:40" outlineLevel="1" x14ac:dyDescent="0.25">
      <c r="B887" s="15">
        <v>41852</v>
      </c>
      <c r="C887" s="121">
        <v>2358.6457465160074</v>
      </c>
      <c r="D887" s="121">
        <v>1108.1652510275803</v>
      </c>
      <c r="E887" s="121">
        <v>199.30897182379124</v>
      </c>
      <c r="F887" s="122">
        <f t="shared" si="275"/>
        <v>3666.1199693673789</v>
      </c>
      <c r="G887" s="6">
        <v>884</v>
      </c>
      <c r="H887" s="6">
        <f t="shared" si="276"/>
        <v>127</v>
      </c>
      <c r="I887" s="7">
        <f t="shared" si="277"/>
        <v>8</v>
      </c>
      <c r="J887" s="7">
        <f t="shared" si="278"/>
        <v>3</v>
      </c>
      <c r="K887" s="7">
        <f t="shared" si="279"/>
        <v>2014</v>
      </c>
      <c r="L887" s="8"/>
      <c r="M887" s="8"/>
      <c r="N887" s="2"/>
      <c r="AA887" s="2"/>
      <c r="AB887" s="2"/>
      <c r="AC887" s="2"/>
      <c r="AD887" s="2"/>
      <c r="AE887" s="2"/>
      <c r="AF887" s="2"/>
      <c r="AN887" s="5"/>
    </row>
    <row r="888" spans="2:40" outlineLevel="1" x14ac:dyDescent="0.25">
      <c r="B888" s="15">
        <v>41853</v>
      </c>
      <c r="C888" s="121">
        <v>2365.7205896422743</v>
      </c>
      <c r="D888" s="121">
        <v>1031.9873462739392</v>
      </c>
      <c r="E888" s="121">
        <v>199.32790495498909</v>
      </c>
      <c r="F888" s="122">
        <f t="shared" si="275"/>
        <v>3597.0358408712027</v>
      </c>
      <c r="G888" s="6">
        <v>885</v>
      </c>
      <c r="H888" s="6">
        <f t="shared" si="276"/>
        <v>127</v>
      </c>
      <c r="I888" s="7">
        <f t="shared" si="277"/>
        <v>8</v>
      </c>
      <c r="J888" s="7">
        <f t="shared" si="278"/>
        <v>3</v>
      </c>
      <c r="K888" s="7">
        <f t="shared" si="279"/>
        <v>2014</v>
      </c>
      <c r="L888" s="8"/>
      <c r="M888" s="8"/>
      <c r="N888" s="2"/>
      <c r="AA888" s="2"/>
      <c r="AB888" s="2"/>
      <c r="AC888" s="2"/>
      <c r="AD888" s="2"/>
      <c r="AE888" s="2"/>
      <c r="AF888" s="2"/>
      <c r="AN888" s="5"/>
    </row>
    <row r="889" spans="2:40" outlineLevel="1" x14ac:dyDescent="0.25">
      <c r="B889" s="15">
        <v>41854</v>
      </c>
      <c r="C889" s="121">
        <v>2375.9195476270115</v>
      </c>
      <c r="D889" s="121">
        <v>1064.1183094930539</v>
      </c>
      <c r="E889" s="121">
        <v>199.46220649119672</v>
      </c>
      <c r="F889" s="122">
        <f t="shared" si="275"/>
        <v>3639.5000636112622</v>
      </c>
      <c r="G889" s="6">
        <v>886</v>
      </c>
      <c r="H889" s="6">
        <f t="shared" si="276"/>
        <v>127</v>
      </c>
      <c r="I889" s="7">
        <f t="shared" si="277"/>
        <v>8</v>
      </c>
      <c r="J889" s="7">
        <f t="shared" si="278"/>
        <v>3</v>
      </c>
      <c r="K889" s="7">
        <f t="shared" si="279"/>
        <v>2014</v>
      </c>
      <c r="L889" s="8"/>
      <c r="M889" s="8"/>
      <c r="N889" s="2"/>
      <c r="AA889" s="2"/>
      <c r="AB889" s="2"/>
      <c r="AC889" s="2"/>
      <c r="AD889" s="2"/>
      <c r="AE889" s="2"/>
      <c r="AF889" s="2"/>
      <c r="AN889" s="5"/>
    </row>
    <row r="890" spans="2:40" outlineLevel="1" x14ac:dyDescent="0.25">
      <c r="B890" s="15">
        <v>41855</v>
      </c>
      <c r="C890" s="121">
        <v>2393.7558883954543</v>
      </c>
      <c r="D890" s="121">
        <v>1130.0532027728054</v>
      </c>
      <c r="E890" s="121">
        <v>199.09648967636312</v>
      </c>
      <c r="F890" s="122">
        <f t="shared" si="275"/>
        <v>3722.9055808446228</v>
      </c>
      <c r="G890" s="6">
        <v>887</v>
      </c>
      <c r="H890" s="6">
        <f t="shared" si="276"/>
        <v>127</v>
      </c>
      <c r="I890" s="7">
        <f t="shared" si="277"/>
        <v>8</v>
      </c>
      <c r="J890" s="7">
        <f t="shared" si="278"/>
        <v>3</v>
      </c>
      <c r="K890" s="7">
        <f t="shared" si="279"/>
        <v>2014</v>
      </c>
      <c r="L890" s="8"/>
      <c r="M890" s="8"/>
      <c r="N890" s="2"/>
      <c r="AA890" s="2"/>
      <c r="AB890" s="2"/>
      <c r="AC890" s="2"/>
      <c r="AD890" s="2"/>
      <c r="AE890" s="2"/>
      <c r="AF890" s="2"/>
      <c r="AN890" s="5"/>
    </row>
    <row r="891" spans="2:40" outlineLevel="1" x14ac:dyDescent="0.25">
      <c r="B891" s="15">
        <v>41856</v>
      </c>
      <c r="C891" s="121">
        <v>2389.7205779787323</v>
      </c>
      <c r="D891" s="121">
        <v>861.62049967097278</v>
      </c>
      <c r="E891" s="121">
        <v>199.53183681816486</v>
      </c>
      <c r="F891" s="122">
        <f t="shared" si="275"/>
        <v>3450.8729144678696</v>
      </c>
      <c r="G891" s="6">
        <v>888</v>
      </c>
      <c r="H891" s="6">
        <f t="shared" si="276"/>
        <v>127</v>
      </c>
      <c r="I891" s="7">
        <f t="shared" si="277"/>
        <v>8</v>
      </c>
      <c r="J891" s="7">
        <f t="shared" si="278"/>
        <v>3</v>
      </c>
      <c r="K891" s="7">
        <f t="shared" si="279"/>
        <v>2014</v>
      </c>
      <c r="L891" s="8"/>
      <c r="M891" s="8"/>
      <c r="N891" s="2"/>
      <c r="AA891" s="2"/>
      <c r="AB891" s="2"/>
      <c r="AC891" s="2"/>
      <c r="AD891" s="2"/>
      <c r="AE891" s="2"/>
      <c r="AF891" s="2"/>
      <c r="AN891" s="5"/>
    </row>
    <row r="892" spans="2:40" outlineLevel="1" x14ac:dyDescent="0.25">
      <c r="B892" s="15">
        <v>41857</v>
      </c>
      <c r="C892" s="121">
        <v>2393.3072436230223</v>
      </c>
      <c r="D892" s="121">
        <v>1125.2012075453888</v>
      </c>
      <c r="E892" s="121">
        <v>199.30907455466394</v>
      </c>
      <c r="F892" s="122">
        <f t="shared" si="275"/>
        <v>3717.8175257230746</v>
      </c>
      <c r="G892" s="6">
        <v>889</v>
      </c>
      <c r="H892" s="6">
        <f t="shared" si="276"/>
        <v>127</v>
      </c>
      <c r="I892" s="7">
        <f t="shared" si="277"/>
        <v>8</v>
      </c>
      <c r="J892" s="7">
        <f t="shared" si="278"/>
        <v>3</v>
      </c>
      <c r="K892" s="7">
        <f t="shared" si="279"/>
        <v>2014</v>
      </c>
      <c r="L892" s="8"/>
      <c r="M892" s="8"/>
      <c r="N892" s="2"/>
      <c r="AA892" s="2"/>
      <c r="AB892" s="2"/>
      <c r="AC892" s="2"/>
      <c r="AD892" s="2"/>
      <c r="AE892" s="2"/>
      <c r="AF892" s="2"/>
      <c r="AN892" s="5"/>
    </row>
    <row r="893" spans="2:40" outlineLevel="1" x14ac:dyDescent="0.25">
      <c r="B893" s="15">
        <v>41858</v>
      </c>
      <c r="C893" s="121">
        <v>2381.8675693209489</v>
      </c>
      <c r="D893" s="121">
        <v>1142.397681052799</v>
      </c>
      <c r="E893" s="121">
        <v>199.4230937280829</v>
      </c>
      <c r="F893" s="122">
        <f t="shared" si="275"/>
        <v>3723.6883441018308</v>
      </c>
      <c r="G893" s="6">
        <v>890</v>
      </c>
      <c r="H893" s="6">
        <f t="shared" si="276"/>
        <v>128</v>
      </c>
      <c r="I893" s="7">
        <f t="shared" si="277"/>
        <v>8</v>
      </c>
      <c r="J893" s="7">
        <f t="shared" si="278"/>
        <v>3</v>
      </c>
      <c r="K893" s="7">
        <f t="shared" si="279"/>
        <v>2014</v>
      </c>
      <c r="L893" s="8"/>
      <c r="M893" s="8"/>
      <c r="N893" s="2"/>
      <c r="AA893" s="2"/>
      <c r="AB893" s="2"/>
      <c r="AC893" s="2"/>
      <c r="AD893" s="2"/>
      <c r="AE893" s="2"/>
      <c r="AF893" s="2"/>
      <c r="AN893" s="5"/>
    </row>
    <row r="894" spans="2:40" outlineLevel="1" x14ac:dyDescent="0.25">
      <c r="B894" s="15">
        <v>41859</v>
      </c>
      <c r="C894" s="121">
        <v>2369.2907449300378</v>
      </c>
      <c r="D894" s="121">
        <v>1094.997668046786</v>
      </c>
      <c r="E894" s="121">
        <v>198.86412126166363</v>
      </c>
      <c r="F894" s="122">
        <f t="shared" si="275"/>
        <v>3663.1525342384871</v>
      </c>
      <c r="G894" s="6">
        <v>891</v>
      </c>
      <c r="H894" s="6">
        <f t="shared" si="276"/>
        <v>128</v>
      </c>
      <c r="I894" s="7">
        <f t="shared" si="277"/>
        <v>8</v>
      </c>
      <c r="J894" s="7">
        <f t="shared" si="278"/>
        <v>3</v>
      </c>
      <c r="K894" s="7">
        <f t="shared" si="279"/>
        <v>2014</v>
      </c>
      <c r="L894" s="8"/>
      <c r="M894" s="8"/>
      <c r="N894" s="2"/>
      <c r="AA894" s="2"/>
      <c r="AB894" s="2"/>
      <c r="AC894" s="2"/>
      <c r="AD894" s="2"/>
      <c r="AE894" s="2"/>
      <c r="AF894" s="2"/>
      <c r="AN894" s="5"/>
    </row>
    <row r="895" spans="2:40" outlineLevel="1" x14ac:dyDescent="0.25">
      <c r="B895" s="15">
        <v>41860</v>
      </c>
      <c r="C895" s="121">
        <v>2382.7245124987221</v>
      </c>
      <c r="D895" s="121">
        <v>1108.5177635601531</v>
      </c>
      <c r="E895" s="121">
        <v>198.85893605390186</v>
      </c>
      <c r="F895" s="122">
        <f t="shared" si="275"/>
        <v>3690.1012121127769</v>
      </c>
      <c r="G895" s="6">
        <v>892</v>
      </c>
      <c r="H895" s="6">
        <f t="shared" si="276"/>
        <v>128</v>
      </c>
      <c r="I895" s="7">
        <f t="shared" si="277"/>
        <v>8</v>
      </c>
      <c r="J895" s="7">
        <f t="shared" si="278"/>
        <v>3</v>
      </c>
      <c r="K895" s="7">
        <f t="shared" si="279"/>
        <v>2014</v>
      </c>
      <c r="L895" s="8"/>
      <c r="M895" s="8"/>
      <c r="N895" s="2"/>
      <c r="AA895" s="2"/>
      <c r="AB895" s="2"/>
      <c r="AC895" s="2"/>
      <c r="AD895" s="2"/>
      <c r="AE895" s="2"/>
      <c r="AF895" s="2"/>
      <c r="AN895" s="5"/>
    </row>
    <row r="896" spans="2:40" outlineLevel="1" x14ac:dyDescent="0.25">
      <c r="B896" s="15">
        <v>41861</v>
      </c>
      <c r="C896" s="121">
        <v>2402.785785841183</v>
      </c>
      <c r="D896" s="121">
        <v>1206.2904919238399</v>
      </c>
      <c r="E896" s="121">
        <v>198.59161090060769</v>
      </c>
      <c r="F896" s="122">
        <f t="shared" si="275"/>
        <v>3807.6678886656305</v>
      </c>
      <c r="G896" s="6">
        <v>893</v>
      </c>
      <c r="H896" s="6">
        <f t="shared" si="276"/>
        <v>128</v>
      </c>
      <c r="I896" s="7">
        <f t="shared" si="277"/>
        <v>8</v>
      </c>
      <c r="J896" s="7">
        <f t="shared" si="278"/>
        <v>3</v>
      </c>
      <c r="K896" s="7">
        <f t="shared" si="279"/>
        <v>2014</v>
      </c>
      <c r="L896" s="8"/>
      <c r="M896" s="8"/>
      <c r="N896" s="2"/>
      <c r="AA896" s="2"/>
      <c r="AB896" s="2"/>
      <c r="AC896" s="2"/>
      <c r="AD896" s="2"/>
      <c r="AE896" s="2"/>
      <c r="AF896" s="2"/>
      <c r="AN896" s="5"/>
    </row>
    <row r="897" spans="2:40" outlineLevel="1" x14ac:dyDescent="0.25">
      <c r="B897" s="15">
        <v>41862</v>
      </c>
      <c r="C897" s="121">
        <v>2404.3016817967009</v>
      </c>
      <c r="D897" s="121">
        <v>1122.6517744866223</v>
      </c>
      <c r="E897" s="121">
        <v>198.98062901844429</v>
      </c>
      <c r="F897" s="122">
        <f t="shared" si="275"/>
        <v>3725.9340853017675</v>
      </c>
      <c r="G897" s="6">
        <v>894</v>
      </c>
      <c r="H897" s="6">
        <f t="shared" si="276"/>
        <v>128</v>
      </c>
      <c r="I897" s="7">
        <f t="shared" si="277"/>
        <v>8</v>
      </c>
      <c r="J897" s="7">
        <f t="shared" si="278"/>
        <v>3</v>
      </c>
      <c r="K897" s="7">
        <f t="shared" si="279"/>
        <v>2014</v>
      </c>
      <c r="L897" s="8"/>
      <c r="M897" s="8"/>
      <c r="N897" s="2"/>
      <c r="AA897" s="2"/>
      <c r="AB897" s="2"/>
      <c r="AC897" s="2"/>
      <c r="AD897" s="2"/>
      <c r="AE897" s="2"/>
      <c r="AF897" s="2"/>
      <c r="AN897" s="5"/>
    </row>
    <row r="898" spans="2:40" outlineLevel="1" x14ac:dyDescent="0.25">
      <c r="B898" s="15">
        <v>41863</v>
      </c>
      <c r="C898" s="121">
        <v>2418.8785057184436</v>
      </c>
      <c r="D898" s="121">
        <v>1267.0489380708702</v>
      </c>
      <c r="E898" s="121">
        <v>198.66197618927384</v>
      </c>
      <c r="F898" s="122">
        <f t="shared" si="275"/>
        <v>3884.5894199785876</v>
      </c>
      <c r="G898" s="6">
        <v>895</v>
      </c>
      <c r="H898" s="6">
        <f t="shared" si="276"/>
        <v>128</v>
      </c>
      <c r="I898" s="7">
        <f t="shared" si="277"/>
        <v>8</v>
      </c>
      <c r="J898" s="7">
        <f t="shared" si="278"/>
        <v>3</v>
      </c>
      <c r="K898" s="7">
        <f t="shared" si="279"/>
        <v>2014</v>
      </c>
      <c r="L898" s="8"/>
      <c r="M898" s="8"/>
      <c r="N898" s="2"/>
      <c r="AA898" s="2"/>
      <c r="AB898" s="2"/>
      <c r="AC898" s="2"/>
      <c r="AD898" s="2"/>
      <c r="AE898" s="2"/>
      <c r="AF898" s="2"/>
      <c r="AN898" s="5"/>
    </row>
    <row r="899" spans="2:40" outlineLevel="1" x14ac:dyDescent="0.25">
      <c r="B899" s="15">
        <v>41864</v>
      </c>
      <c r="C899" s="121">
        <v>2415.4283253937283</v>
      </c>
      <c r="D899" s="121">
        <v>1118.4268486144958</v>
      </c>
      <c r="E899" s="121">
        <v>198.25431414653806</v>
      </c>
      <c r="F899" s="122">
        <f t="shared" si="275"/>
        <v>3732.1094881547619</v>
      </c>
      <c r="G899" s="6">
        <v>896</v>
      </c>
      <c r="H899" s="6">
        <f t="shared" si="276"/>
        <v>128</v>
      </c>
      <c r="I899" s="7">
        <f t="shared" si="277"/>
        <v>8</v>
      </c>
      <c r="J899" s="7">
        <f t="shared" si="278"/>
        <v>3</v>
      </c>
      <c r="K899" s="7">
        <f t="shared" si="279"/>
        <v>2014</v>
      </c>
      <c r="L899" s="8"/>
      <c r="M899" s="8"/>
      <c r="N899" s="2"/>
      <c r="AA899" s="2"/>
      <c r="AB899" s="2"/>
      <c r="AC899" s="2"/>
      <c r="AD899" s="2"/>
      <c r="AE899" s="2"/>
      <c r="AF899" s="2"/>
      <c r="AN899" s="5"/>
    </row>
    <row r="900" spans="2:40" outlineLevel="1" x14ac:dyDescent="0.25">
      <c r="B900" s="15">
        <v>41865</v>
      </c>
      <c r="C900" s="121">
        <v>2416.7231280731157</v>
      </c>
      <c r="D900" s="121">
        <v>1156.6097085099314</v>
      </c>
      <c r="E900" s="121">
        <v>198.26911699865681</v>
      </c>
      <c r="F900" s="122">
        <f t="shared" si="275"/>
        <v>3771.601953581704</v>
      </c>
      <c r="G900" s="6">
        <v>897</v>
      </c>
      <c r="H900" s="6">
        <f t="shared" si="276"/>
        <v>129</v>
      </c>
      <c r="I900" s="7">
        <f t="shared" si="277"/>
        <v>8</v>
      </c>
      <c r="J900" s="7">
        <f t="shared" si="278"/>
        <v>3</v>
      </c>
      <c r="K900" s="7">
        <f t="shared" si="279"/>
        <v>2014</v>
      </c>
      <c r="L900" s="8"/>
      <c r="M900" s="8"/>
      <c r="N900" s="2"/>
      <c r="AA900" s="2"/>
      <c r="AB900" s="2"/>
      <c r="AC900" s="2"/>
      <c r="AD900" s="2"/>
      <c r="AE900" s="2"/>
      <c r="AF900" s="2"/>
      <c r="AN900" s="5"/>
    </row>
    <row r="901" spans="2:40" outlineLevel="1" x14ac:dyDescent="0.25">
      <c r="B901" s="15">
        <v>41866</v>
      </c>
      <c r="C901" s="121">
        <v>2433.5017118403753</v>
      </c>
      <c r="D901" s="121">
        <v>1234.8416137946415</v>
      </c>
      <c r="E901" s="121">
        <v>197.9503627547177</v>
      </c>
      <c r="F901" s="122">
        <f t="shared" ref="F901:F916" si="280">SUM(C901:E901)</f>
        <v>3866.2936883897346</v>
      </c>
      <c r="G901" s="6">
        <v>898</v>
      </c>
      <c r="H901" s="6">
        <f t="shared" ref="H901:H916" si="281">ROUNDUP(G901/7,0)</f>
        <v>129</v>
      </c>
      <c r="I901" s="7">
        <f t="shared" ref="I901:I916" si="282">MONTH(B901)</f>
        <v>8</v>
      </c>
      <c r="J901" s="7">
        <f t="shared" ref="J901:J916" si="283">ROUNDUP(I901/3,0)</f>
        <v>3</v>
      </c>
      <c r="K901" s="7">
        <f t="shared" ref="K901:K916" si="284">YEAR(B901)</f>
        <v>2014</v>
      </c>
      <c r="L901" s="8"/>
      <c r="M901" s="8"/>
      <c r="N901" s="2"/>
      <c r="AA901" s="2"/>
      <c r="AB901" s="2"/>
      <c r="AC901" s="2"/>
      <c r="AD901" s="2"/>
      <c r="AE901" s="2"/>
      <c r="AF901" s="2"/>
      <c r="AN901" s="5"/>
    </row>
    <row r="902" spans="2:40" outlineLevel="1" x14ac:dyDescent="0.25">
      <c r="B902" s="15">
        <v>41867</v>
      </c>
      <c r="C902" s="121">
        <v>2424.3979973059036</v>
      </c>
      <c r="D902" s="121">
        <v>1094.6661630223828</v>
      </c>
      <c r="E902" s="121">
        <v>198.08067729709666</v>
      </c>
      <c r="F902" s="122">
        <f t="shared" si="280"/>
        <v>3717.1448376253834</v>
      </c>
      <c r="G902" s="6">
        <v>899</v>
      </c>
      <c r="H902" s="6">
        <f t="shared" si="281"/>
        <v>129</v>
      </c>
      <c r="I902" s="7">
        <f t="shared" si="282"/>
        <v>8</v>
      </c>
      <c r="J902" s="7">
        <f t="shared" si="283"/>
        <v>3</v>
      </c>
      <c r="K902" s="7">
        <f t="shared" si="284"/>
        <v>2014</v>
      </c>
      <c r="L902" s="8"/>
      <c r="M902" s="8"/>
      <c r="N902" s="2"/>
      <c r="AA902" s="2"/>
      <c r="AB902" s="2"/>
      <c r="AC902" s="2"/>
      <c r="AD902" s="2"/>
      <c r="AE902" s="2"/>
      <c r="AF902" s="2"/>
      <c r="AN902" s="5"/>
    </row>
    <row r="903" spans="2:40" outlineLevel="1" x14ac:dyDescent="0.25">
      <c r="B903" s="15">
        <v>41868</v>
      </c>
      <c r="C903" s="121">
        <v>2450.2565651452378</v>
      </c>
      <c r="D903" s="121">
        <v>1173.9100496555425</v>
      </c>
      <c r="E903" s="121">
        <v>197.72379992980646</v>
      </c>
      <c r="F903" s="122">
        <f t="shared" si="280"/>
        <v>3821.8904147305866</v>
      </c>
      <c r="G903" s="6">
        <v>900</v>
      </c>
      <c r="H903" s="6">
        <f t="shared" si="281"/>
        <v>129</v>
      </c>
      <c r="I903" s="7">
        <f t="shared" si="282"/>
        <v>8</v>
      </c>
      <c r="J903" s="7">
        <f t="shared" si="283"/>
        <v>3</v>
      </c>
      <c r="K903" s="7">
        <f t="shared" si="284"/>
        <v>2014</v>
      </c>
      <c r="L903" s="8"/>
      <c r="M903" s="8"/>
      <c r="N903" s="2"/>
      <c r="AA903" s="2"/>
      <c r="AB903" s="2"/>
      <c r="AC903" s="2"/>
      <c r="AD903" s="2"/>
      <c r="AE903" s="2"/>
      <c r="AF903" s="2"/>
      <c r="AN903" s="5"/>
    </row>
    <row r="904" spans="2:40" outlineLevel="1" x14ac:dyDescent="0.25">
      <c r="B904" s="15">
        <v>41869</v>
      </c>
      <c r="C904" s="121">
        <v>2456.5526217289462</v>
      </c>
      <c r="D904" s="121">
        <v>1482.705911247323</v>
      </c>
      <c r="E904" s="121">
        <v>198.02164891523623</v>
      </c>
      <c r="F904" s="122">
        <f t="shared" si="280"/>
        <v>4137.280181891505</v>
      </c>
      <c r="G904" s="6">
        <v>901</v>
      </c>
      <c r="H904" s="6">
        <f t="shared" si="281"/>
        <v>129</v>
      </c>
      <c r="I904" s="7">
        <f t="shared" si="282"/>
        <v>8</v>
      </c>
      <c r="J904" s="7">
        <f t="shared" si="283"/>
        <v>3</v>
      </c>
      <c r="K904" s="7">
        <f t="shared" si="284"/>
        <v>2014</v>
      </c>
      <c r="L904" s="8"/>
      <c r="M904" s="8"/>
      <c r="N904" s="2"/>
      <c r="AA904" s="2"/>
      <c r="AB904" s="2"/>
      <c r="AC904" s="2"/>
      <c r="AD904" s="2"/>
      <c r="AE904" s="2"/>
      <c r="AF904" s="2"/>
      <c r="AN904" s="5"/>
    </row>
    <row r="905" spans="2:40" outlineLevel="1" x14ac:dyDescent="0.25">
      <c r="B905" s="15">
        <v>41870</v>
      </c>
      <c r="C905" s="121">
        <v>2458.5747226239932</v>
      </c>
      <c r="D905" s="121">
        <v>1150.34036330102</v>
      </c>
      <c r="E905" s="121">
        <v>197.76087529474952</v>
      </c>
      <c r="F905" s="122">
        <f t="shared" si="280"/>
        <v>3806.6759612197625</v>
      </c>
      <c r="G905" s="6">
        <v>902</v>
      </c>
      <c r="H905" s="6">
        <f t="shared" si="281"/>
        <v>129</v>
      </c>
      <c r="I905" s="7">
        <f t="shared" si="282"/>
        <v>8</v>
      </c>
      <c r="J905" s="7">
        <f t="shared" si="283"/>
        <v>3</v>
      </c>
      <c r="K905" s="7">
        <f t="shared" si="284"/>
        <v>2014</v>
      </c>
      <c r="L905" s="8"/>
      <c r="M905" s="8"/>
      <c r="N905" s="2"/>
      <c r="AA905" s="2"/>
      <c r="AB905" s="2"/>
      <c r="AC905" s="2"/>
      <c r="AD905" s="2"/>
      <c r="AE905" s="2"/>
      <c r="AF905" s="2"/>
      <c r="AN905" s="5"/>
    </row>
    <row r="906" spans="2:40" outlineLevel="1" x14ac:dyDescent="0.25">
      <c r="B906" s="15">
        <v>41871</v>
      </c>
      <c r="C906" s="121">
        <v>2447.0718429868557</v>
      </c>
      <c r="D906" s="121">
        <v>1302.4041576030847</v>
      </c>
      <c r="E906" s="121">
        <v>197.75384725522082</v>
      </c>
      <c r="F906" s="122">
        <f t="shared" si="280"/>
        <v>3947.2298478451617</v>
      </c>
      <c r="G906" s="6">
        <v>903</v>
      </c>
      <c r="H906" s="6">
        <f t="shared" si="281"/>
        <v>129</v>
      </c>
      <c r="I906" s="7">
        <f t="shared" si="282"/>
        <v>8</v>
      </c>
      <c r="J906" s="7">
        <f t="shared" si="283"/>
        <v>3</v>
      </c>
      <c r="K906" s="7">
        <f t="shared" si="284"/>
        <v>2014</v>
      </c>
      <c r="L906" s="8"/>
      <c r="M906" s="8"/>
      <c r="N906" s="2"/>
      <c r="AA906" s="2"/>
      <c r="AB906" s="2"/>
      <c r="AC906" s="2"/>
      <c r="AD906" s="2"/>
      <c r="AE906" s="2"/>
      <c r="AF906" s="2"/>
      <c r="AN906" s="5"/>
    </row>
    <row r="907" spans="2:40" outlineLevel="1" x14ac:dyDescent="0.25">
      <c r="B907" s="15">
        <v>41872</v>
      </c>
      <c r="C907" s="121">
        <v>2425.9425508592112</v>
      </c>
      <c r="D907" s="121">
        <v>1102.031830678995</v>
      </c>
      <c r="E907" s="121">
        <v>197.82163520653393</v>
      </c>
      <c r="F907" s="122">
        <f t="shared" si="280"/>
        <v>3725.79601674474</v>
      </c>
      <c r="G907" s="6">
        <v>904</v>
      </c>
      <c r="H907" s="6">
        <f t="shared" si="281"/>
        <v>130</v>
      </c>
      <c r="I907" s="7">
        <f t="shared" si="282"/>
        <v>8</v>
      </c>
      <c r="J907" s="7">
        <f t="shared" si="283"/>
        <v>3</v>
      </c>
      <c r="K907" s="7">
        <f t="shared" si="284"/>
        <v>2014</v>
      </c>
      <c r="L907" s="8"/>
      <c r="M907" s="8"/>
      <c r="N907" s="2"/>
      <c r="AA907" s="2"/>
      <c r="AB907" s="2"/>
      <c r="AC907" s="2"/>
      <c r="AD907" s="2"/>
      <c r="AE907" s="2"/>
      <c r="AF907" s="2"/>
      <c r="AN907" s="5"/>
    </row>
    <row r="908" spans="2:40" outlineLevel="1" x14ac:dyDescent="0.25">
      <c r="B908" s="15">
        <v>41873</v>
      </c>
      <c r="C908" s="121">
        <v>2426.780275615441</v>
      </c>
      <c r="D908" s="121">
        <v>1239.4596868177762</v>
      </c>
      <c r="E908" s="121">
        <v>197.90855545087362</v>
      </c>
      <c r="F908" s="122">
        <f t="shared" si="280"/>
        <v>3864.1485178840912</v>
      </c>
      <c r="G908" s="6">
        <v>905</v>
      </c>
      <c r="H908" s="6">
        <f t="shared" si="281"/>
        <v>130</v>
      </c>
      <c r="I908" s="7">
        <f t="shared" si="282"/>
        <v>8</v>
      </c>
      <c r="J908" s="7">
        <f t="shared" si="283"/>
        <v>3</v>
      </c>
      <c r="K908" s="7">
        <f t="shared" si="284"/>
        <v>2014</v>
      </c>
      <c r="L908" s="8"/>
      <c r="M908" s="8"/>
      <c r="N908" s="2"/>
      <c r="AA908" s="2"/>
      <c r="AB908" s="2"/>
      <c r="AC908" s="2"/>
      <c r="AD908" s="2"/>
      <c r="AE908" s="2"/>
      <c r="AF908" s="2"/>
      <c r="AN908" s="5"/>
    </row>
    <row r="909" spans="2:40" outlineLevel="1" x14ac:dyDescent="0.25">
      <c r="B909" s="15">
        <v>41874</v>
      </c>
      <c r="C909" s="121">
        <v>2404.4613964050614</v>
      </c>
      <c r="D909" s="121">
        <v>1102.1856958550673</v>
      </c>
      <c r="E909" s="121">
        <v>197.78568204666342</v>
      </c>
      <c r="F909" s="122">
        <f t="shared" si="280"/>
        <v>3704.432774306792</v>
      </c>
      <c r="G909" s="6">
        <v>906</v>
      </c>
      <c r="H909" s="6">
        <f t="shared" si="281"/>
        <v>130</v>
      </c>
      <c r="I909" s="7">
        <f t="shared" si="282"/>
        <v>8</v>
      </c>
      <c r="J909" s="7">
        <f t="shared" si="283"/>
        <v>3</v>
      </c>
      <c r="K909" s="7">
        <f t="shared" si="284"/>
        <v>2014</v>
      </c>
      <c r="L909" s="8"/>
      <c r="M909" s="8"/>
      <c r="N909" s="2"/>
      <c r="AA909" s="2"/>
      <c r="AB909" s="2"/>
      <c r="AC909" s="2"/>
      <c r="AD909" s="2"/>
      <c r="AE909" s="2"/>
      <c r="AF909" s="2"/>
      <c r="AN909" s="5"/>
    </row>
    <row r="910" spans="2:40" outlineLevel="1" x14ac:dyDescent="0.25">
      <c r="B910" s="15">
        <v>41875</v>
      </c>
      <c r="C910" s="121">
        <v>2400.2412708187003</v>
      </c>
      <c r="D910" s="121">
        <v>1126.5930810387763</v>
      </c>
      <c r="E910" s="121">
        <v>198.43570270848858</v>
      </c>
      <c r="F910" s="122">
        <f t="shared" si="280"/>
        <v>3725.270054565965</v>
      </c>
      <c r="G910" s="6">
        <v>907</v>
      </c>
      <c r="H910" s="6">
        <f t="shared" si="281"/>
        <v>130</v>
      </c>
      <c r="I910" s="7">
        <f t="shared" si="282"/>
        <v>8</v>
      </c>
      <c r="J910" s="7">
        <f t="shared" si="283"/>
        <v>3</v>
      </c>
      <c r="K910" s="7">
        <f t="shared" si="284"/>
        <v>2014</v>
      </c>
      <c r="L910" s="8"/>
      <c r="M910" s="8"/>
      <c r="N910" s="2"/>
      <c r="AA910" s="2"/>
      <c r="AB910" s="2"/>
      <c r="AC910" s="2"/>
      <c r="AD910" s="2"/>
      <c r="AE910" s="2"/>
      <c r="AF910" s="2"/>
      <c r="AN910" s="5"/>
    </row>
    <row r="911" spans="2:40" outlineLevel="1" x14ac:dyDescent="0.25">
      <c r="B911" s="15">
        <v>41876</v>
      </c>
      <c r="C911" s="121">
        <v>2415.8960577246139</v>
      </c>
      <c r="D911" s="121">
        <v>1147.6223310249666</v>
      </c>
      <c r="E911" s="121">
        <v>197.88321126053319</v>
      </c>
      <c r="F911" s="122">
        <f t="shared" si="280"/>
        <v>3761.4016000101137</v>
      </c>
      <c r="G911" s="6">
        <v>908</v>
      </c>
      <c r="H911" s="6">
        <f t="shared" si="281"/>
        <v>130</v>
      </c>
      <c r="I911" s="7">
        <f t="shared" si="282"/>
        <v>8</v>
      </c>
      <c r="J911" s="7">
        <f t="shared" si="283"/>
        <v>3</v>
      </c>
      <c r="K911" s="7">
        <f t="shared" si="284"/>
        <v>2014</v>
      </c>
      <c r="L911" s="8"/>
      <c r="M911" s="8"/>
      <c r="N911" s="2"/>
      <c r="AA911" s="2"/>
      <c r="AB911" s="2"/>
      <c r="AC911" s="2"/>
      <c r="AD911" s="2"/>
      <c r="AE911" s="2"/>
      <c r="AF911" s="2"/>
      <c r="AN911" s="5"/>
    </row>
    <row r="912" spans="2:40" outlineLevel="1" x14ac:dyDescent="0.25">
      <c r="B912" s="15">
        <v>41877</v>
      </c>
      <c r="C912" s="121">
        <v>2417.6928060997434</v>
      </c>
      <c r="D912" s="121">
        <v>1012.3514964279509</v>
      </c>
      <c r="E912" s="121">
        <v>198.09321044853945</v>
      </c>
      <c r="F912" s="122">
        <f t="shared" si="280"/>
        <v>3628.1375129762341</v>
      </c>
      <c r="G912" s="6">
        <v>909</v>
      </c>
      <c r="H912" s="6">
        <f t="shared" si="281"/>
        <v>130</v>
      </c>
      <c r="I912" s="7">
        <f t="shared" si="282"/>
        <v>8</v>
      </c>
      <c r="J912" s="7">
        <f t="shared" si="283"/>
        <v>3</v>
      </c>
      <c r="K912" s="7">
        <f t="shared" si="284"/>
        <v>2014</v>
      </c>
      <c r="L912" s="8"/>
      <c r="M912" s="8"/>
      <c r="N912" s="2"/>
      <c r="AA912" s="2"/>
      <c r="AB912" s="2"/>
      <c r="AC912" s="2"/>
      <c r="AD912" s="2"/>
      <c r="AE912" s="2"/>
      <c r="AF912" s="2"/>
      <c r="AN912" s="5"/>
    </row>
    <row r="913" spans="2:40" outlineLevel="1" x14ac:dyDescent="0.25">
      <c r="B913" s="15">
        <v>41878</v>
      </c>
      <c r="C913" s="121">
        <v>2405.1269019203901</v>
      </c>
      <c r="D913" s="121">
        <v>1073.4194808994137</v>
      </c>
      <c r="E913" s="121">
        <v>198.39643931358952</v>
      </c>
      <c r="F913" s="122">
        <f t="shared" si="280"/>
        <v>3676.9428221333928</v>
      </c>
      <c r="G913" s="6">
        <v>910</v>
      </c>
      <c r="H913" s="6">
        <f t="shared" si="281"/>
        <v>130</v>
      </c>
      <c r="I913" s="7">
        <f t="shared" si="282"/>
        <v>8</v>
      </c>
      <c r="J913" s="7">
        <f t="shared" si="283"/>
        <v>3</v>
      </c>
      <c r="K913" s="7">
        <f t="shared" si="284"/>
        <v>2014</v>
      </c>
      <c r="L913" s="8"/>
      <c r="M913" s="8"/>
      <c r="N913" s="2"/>
      <c r="AA913" s="2"/>
      <c r="AB913" s="2"/>
      <c r="AC913" s="2"/>
      <c r="AD913" s="2"/>
      <c r="AE913" s="2"/>
      <c r="AF913" s="2"/>
      <c r="AN913" s="5"/>
    </row>
    <row r="914" spans="2:40" outlineLevel="1" x14ac:dyDescent="0.25">
      <c r="B914" s="15">
        <v>41879</v>
      </c>
      <c r="C914" s="121">
        <v>2408.0461811901487</v>
      </c>
      <c r="D914" s="121">
        <v>1177.0630664274588</v>
      </c>
      <c r="E914" s="121">
        <v>198.55099686103645</v>
      </c>
      <c r="F914" s="122">
        <f t="shared" si="280"/>
        <v>3783.6602444786436</v>
      </c>
      <c r="G914" s="6">
        <v>911</v>
      </c>
      <c r="H914" s="6">
        <f t="shared" si="281"/>
        <v>131</v>
      </c>
      <c r="I914" s="7">
        <f t="shared" si="282"/>
        <v>8</v>
      </c>
      <c r="J914" s="7">
        <f t="shared" si="283"/>
        <v>3</v>
      </c>
      <c r="K914" s="7">
        <f t="shared" si="284"/>
        <v>2014</v>
      </c>
      <c r="L914" s="8"/>
      <c r="M914" s="8"/>
      <c r="N914" s="2"/>
      <c r="AA914" s="2"/>
      <c r="AB914" s="2"/>
      <c r="AC914" s="2"/>
      <c r="AD914" s="2"/>
      <c r="AE914" s="2"/>
      <c r="AF914" s="2"/>
      <c r="AN914" s="5"/>
    </row>
    <row r="915" spans="2:40" outlineLevel="1" x14ac:dyDescent="0.25">
      <c r="B915" s="15">
        <v>41880</v>
      </c>
      <c r="C915" s="121">
        <v>2421.0527554714126</v>
      </c>
      <c r="D915" s="121">
        <v>1076.2938933700852</v>
      </c>
      <c r="E915" s="121">
        <v>198.31522270568189</v>
      </c>
      <c r="F915" s="122">
        <f t="shared" si="280"/>
        <v>3695.6618715471795</v>
      </c>
      <c r="G915" s="6">
        <v>912</v>
      </c>
      <c r="H915" s="6">
        <f t="shared" si="281"/>
        <v>131</v>
      </c>
      <c r="I915" s="7">
        <f t="shared" si="282"/>
        <v>8</v>
      </c>
      <c r="J915" s="7">
        <f t="shared" si="283"/>
        <v>3</v>
      </c>
      <c r="K915" s="7">
        <f t="shared" si="284"/>
        <v>2014</v>
      </c>
      <c r="L915" s="8"/>
      <c r="M915" s="8"/>
      <c r="N915" s="2"/>
      <c r="AA915" s="2"/>
      <c r="AB915" s="2"/>
      <c r="AC915" s="2"/>
      <c r="AD915" s="2"/>
      <c r="AE915" s="2"/>
      <c r="AF915" s="2"/>
      <c r="AN915" s="5"/>
    </row>
    <row r="916" spans="2:40" outlineLevel="1" x14ac:dyDescent="0.25">
      <c r="B916" s="15">
        <v>41881</v>
      </c>
      <c r="C916" s="121">
        <v>2407.8519040777037</v>
      </c>
      <c r="D916" s="121">
        <v>991.07864622127602</v>
      </c>
      <c r="E916" s="121">
        <v>198.62918120466222</v>
      </c>
      <c r="F916" s="122">
        <f t="shared" si="280"/>
        <v>3597.5597315036416</v>
      </c>
      <c r="G916" s="6">
        <v>913</v>
      </c>
      <c r="H916" s="6">
        <f t="shared" si="281"/>
        <v>131</v>
      </c>
      <c r="I916" s="7">
        <f t="shared" si="282"/>
        <v>8</v>
      </c>
      <c r="J916" s="7">
        <f t="shared" si="283"/>
        <v>3</v>
      </c>
      <c r="K916" s="7">
        <f t="shared" si="284"/>
        <v>2014</v>
      </c>
      <c r="L916" s="8"/>
      <c r="M916" s="8"/>
      <c r="N916" s="2"/>
      <c r="AA916" s="2"/>
      <c r="AB916" s="2"/>
      <c r="AC916" s="2"/>
      <c r="AD916" s="2"/>
      <c r="AE916" s="2"/>
      <c r="AF916" s="2"/>
      <c r="AN916" s="5"/>
    </row>
    <row r="917" spans="2:40" outlineLevel="1" x14ac:dyDescent="0.25">
      <c r="B917" s="15">
        <v>41882</v>
      </c>
      <c r="C917" s="121">
        <v>2392.1541859044714</v>
      </c>
      <c r="D917" s="121">
        <v>1030.0854017233789</v>
      </c>
      <c r="E917" s="121">
        <v>198.92467763633775</v>
      </c>
      <c r="F917" s="122">
        <f t="shared" ref="F917:F932" si="285">SUM(C917:E917)</f>
        <v>3621.1642652641885</v>
      </c>
      <c r="G917" s="6">
        <v>914</v>
      </c>
      <c r="H917" s="6">
        <f t="shared" ref="H917:H932" si="286">ROUNDUP(G917/7,0)</f>
        <v>131</v>
      </c>
      <c r="I917" s="7">
        <f t="shared" ref="I917:I932" si="287">MONTH(B917)</f>
        <v>8</v>
      </c>
      <c r="J917" s="7">
        <f t="shared" ref="J917:J932" si="288">ROUNDUP(I917/3,0)</f>
        <v>3</v>
      </c>
      <c r="K917" s="7">
        <f t="shared" ref="K917:K932" si="289">YEAR(B917)</f>
        <v>2014</v>
      </c>
      <c r="L917" s="8"/>
      <c r="M917" s="8"/>
      <c r="N917" s="2"/>
      <c r="AA917" s="2"/>
      <c r="AB917" s="2"/>
      <c r="AC917" s="2"/>
      <c r="AD917" s="2"/>
      <c r="AE917" s="2"/>
      <c r="AF917" s="2"/>
      <c r="AN917" s="5"/>
    </row>
    <row r="918" spans="2:40" outlineLevel="1" x14ac:dyDescent="0.25">
      <c r="B918" s="15">
        <v>41883</v>
      </c>
      <c r="C918" s="121">
        <v>2388.1809490126288</v>
      </c>
      <c r="D918" s="121">
        <v>998.60469397779752</v>
      </c>
      <c r="E918" s="121">
        <v>199.34909670528037</v>
      </c>
      <c r="F918" s="122">
        <f t="shared" si="285"/>
        <v>3586.1347396957067</v>
      </c>
      <c r="G918" s="6">
        <v>915</v>
      </c>
      <c r="H918" s="6">
        <f t="shared" si="286"/>
        <v>131</v>
      </c>
      <c r="I918" s="7">
        <f t="shared" si="287"/>
        <v>9</v>
      </c>
      <c r="J918" s="7">
        <f t="shared" si="288"/>
        <v>3</v>
      </c>
      <c r="K918" s="7">
        <f t="shared" si="289"/>
        <v>2014</v>
      </c>
      <c r="L918" s="8"/>
      <c r="M918" s="8"/>
      <c r="N918" s="2"/>
      <c r="AA918" s="2"/>
      <c r="AB918" s="2"/>
      <c r="AC918" s="2"/>
      <c r="AD918" s="2"/>
      <c r="AE918" s="2"/>
      <c r="AF918" s="2"/>
      <c r="AN918" s="5"/>
    </row>
    <row r="919" spans="2:40" outlineLevel="1" x14ac:dyDescent="0.25">
      <c r="B919" s="15">
        <v>41884</v>
      </c>
      <c r="C919" s="121">
        <v>2390.7549873394264</v>
      </c>
      <c r="D919" s="121">
        <v>999.42373233272917</v>
      </c>
      <c r="E919" s="121">
        <v>198.98770442575503</v>
      </c>
      <c r="F919" s="122">
        <f t="shared" si="285"/>
        <v>3589.1664240979107</v>
      </c>
      <c r="G919" s="6">
        <v>916</v>
      </c>
      <c r="H919" s="6">
        <f t="shared" si="286"/>
        <v>131</v>
      </c>
      <c r="I919" s="7">
        <f t="shared" si="287"/>
        <v>9</v>
      </c>
      <c r="J919" s="7">
        <f t="shared" si="288"/>
        <v>3</v>
      </c>
      <c r="K919" s="7">
        <f t="shared" si="289"/>
        <v>2014</v>
      </c>
      <c r="L919" s="8"/>
      <c r="M919" s="8"/>
      <c r="N919" s="2"/>
      <c r="AA919" s="2"/>
      <c r="AB919" s="2"/>
      <c r="AC919" s="2"/>
      <c r="AD919" s="2"/>
      <c r="AE919" s="2"/>
      <c r="AF919" s="2"/>
      <c r="AN919" s="5"/>
    </row>
    <row r="920" spans="2:40" outlineLevel="1" x14ac:dyDescent="0.25">
      <c r="B920" s="15">
        <v>41885</v>
      </c>
      <c r="C920" s="121">
        <v>2393.3238888045189</v>
      </c>
      <c r="D920" s="121">
        <v>1028.6067248760316</v>
      </c>
      <c r="E920" s="121">
        <v>198.99808525640526</v>
      </c>
      <c r="F920" s="122">
        <f t="shared" si="285"/>
        <v>3620.9286989369562</v>
      </c>
      <c r="G920" s="6">
        <v>917</v>
      </c>
      <c r="H920" s="6">
        <f t="shared" si="286"/>
        <v>131</v>
      </c>
      <c r="I920" s="7">
        <f t="shared" si="287"/>
        <v>9</v>
      </c>
      <c r="J920" s="7">
        <f t="shared" si="288"/>
        <v>3</v>
      </c>
      <c r="K920" s="7">
        <f t="shared" si="289"/>
        <v>2014</v>
      </c>
      <c r="L920" s="8"/>
      <c r="M920" s="8"/>
      <c r="N920" s="2"/>
      <c r="AA920" s="2"/>
      <c r="AB920" s="2"/>
      <c r="AC920" s="2"/>
      <c r="AD920" s="2"/>
      <c r="AE920" s="2"/>
      <c r="AF920" s="2"/>
      <c r="AN920" s="5"/>
    </row>
    <row r="921" spans="2:40" outlineLevel="1" x14ac:dyDescent="0.25">
      <c r="B921" s="15">
        <v>41886</v>
      </c>
      <c r="C921" s="121">
        <v>2382.0222650809783</v>
      </c>
      <c r="D921" s="121">
        <v>963.96485359369899</v>
      </c>
      <c r="E921" s="121">
        <v>199.32711714272153</v>
      </c>
      <c r="F921" s="122">
        <f t="shared" si="285"/>
        <v>3545.3142358173986</v>
      </c>
      <c r="G921" s="6">
        <v>918</v>
      </c>
      <c r="H921" s="6">
        <f t="shared" si="286"/>
        <v>132</v>
      </c>
      <c r="I921" s="7">
        <f t="shared" si="287"/>
        <v>9</v>
      </c>
      <c r="J921" s="7">
        <f t="shared" si="288"/>
        <v>3</v>
      </c>
      <c r="K921" s="7">
        <f t="shared" si="289"/>
        <v>2014</v>
      </c>
      <c r="L921" s="8"/>
      <c r="M921" s="8"/>
      <c r="N921" s="2"/>
      <c r="AA921" s="2"/>
      <c r="AB921" s="2"/>
      <c r="AC921" s="2"/>
      <c r="AD921" s="2"/>
      <c r="AE921" s="2"/>
      <c r="AF921" s="2"/>
      <c r="AN921" s="5"/>
    </row>
    <row r="922" spans="2:40" outlineLevel="1" x14ac:dyDescent="0.25">
      <c r="B922" s="15">
        <v>41887</v>
      </c>
      <c r="C922" s="121">
        <v>2387.01480366141</v>
      </c>
      <c r="D922" s="121">
        <v>976.59349637103219</v>
      </c>
      <c r="E922" s="121">
        <v>199.34318849339152</v>
      </c>
      <c r="F922" s="122">
        <f t="shared" si="285"/>
        <v>3562.9514885258341</v>
      </c>
      <c r="G922" s="6">
        <v>919</v>
      </c>
      <c r="H922" s="6">
        <f t="shared" si="286"/>
        <v>132</v>
      </c>
      <c r="I922" s="7">
        <f t="shared" si="287"/>
        <v>9</v>
      </c>
      <c r="J922" s="7">
        <f t="shared" si="288"/>
        <v>3</v>
      </c>
      <c r="K922" s="7">
        <f t="shared" si="289"/>
        <v>2014</v>
      </c>
      <c r="L922" s="8"/>
      <c r="M922" s="8"/>
      <c r="N922" s="2"/>
      <c r="AA922" s="2"/>
      <c r="AB922" s="2"/>
      <c r="AC922" s="2"/>
      <c r="AD922" s="2"/>
      <c r="AE922" s="2"/>
      <c r="AF922" s="2"/>
      <c r="AN922" s="5"/>
    </row>
    <row r="923" spans="2:40" outlineLevel="1" x14ac:dyDescent="0.25">
      <c r="B923" s="15">
        <v>41888</v>
      </c>
      <c r="C923" s="121">
        <v>2382.6500735316135</v>
      </c>
      <c r="D923" s="121">
        <v>896.74490458095306</v>
      </c>
      <c r="E923" s="121">
        <v>199.38270465813341</v>
      </c>
      <c r="F923" s="122">
        <f t="shared" si="285"/>
        <v>3478.7776827706998</v>
      </c>
      <c r="G923" s="6">
        <v>920</v>
      </c>
      <c r="H923" s="6">
        <f t="shared" si="286"/>
        <v>132</v>
      </c>
      <c r="I923" s="7">
        <f t="shared" si="287"/>
        <v>9</v>
      </c>
      <c r="J923" s="7">
        <f t="shared" si="288"/>
        <v>3</v>
      </c>
      <c r="K923" s="7">
        <f t="shared" si="289"/>
        <v>2014</v>
      </c>
      <c r="L923" s="8"/>
      <c r="M923" s="8"/>
      <c r="N923" s="2"/>
      <c r="AA923" s="2"/>
      <c r="AB923" s="2"/>
      <c r="AC923" s="2"/>
      <c r="AD923" s="2"/>
      <c r="AE923" s="2"/>
      <c r="AF923" s="2"/>
      <c r="AN923" s="5"/>
    </row>
    <row r="924" spans="2:40" outlineLevel="1" x14ac:dyDescent="0.25">
      <c r="B924" s="15">
        <v>41889</v>
      </c>
      <c r="C924" s="121">
        <v>2376.4463858361596</v>
      </c>
      <c r="D924" s="121">
        <v>1020.6246723643233</v>
      </c>
      <c r="E924" s="121">
        <v>199.6159943495353</v>
      </c>
      <c r="F924" s="122">
        <f t="shared" si="285"/>
        <v>3596.6870525500185</v>
      </c>
      <c r="G924" s="6">
        <v>921</v>
      </c>
      <c r="H924" s="6">
        <f t="shared" si="286"/>
        <v>132</v>
      </c>
      <c r="I924" s="7">
        <f t="shared" si="287"/>
        <v>9</v>
      </c>
      <c r="J924" s="7">
        <f t="shared" si="288"/>
        <v>3</v>
      </c>
      <c r="K924" s="7">
        <f t="shared" si="289"/>
        <v>2014</v>
      </c>
      <c r="L924" s="8"/>
      <c r="M924" s="8"/>
      <c r="N924" s="2"/>
      <c r="AA924" s="2"/>
      <c r="AB924" s="2"/>
      <c r="AC924" s="2"/>
      <c r="AD924" s="2"/>
      <c r="AE924" s="2"/>
      <c r="AF924" s="2"/>
      <c r="AN924" s="5"/>
    </row>
    <row r="925" spans="2:40" outlineLevel="1" x14ac:dyDescent="0.25">
      <c r="B925" s="15">
        <v>41890</v>
      </c>
      <c r="C925" s="121">
        <v>2374.1218762087119</v>
      </c>
      <c r="D925" s="121">
        <v>813.71482358396543</v>
      </c>
      <c r="E925" s="121">
        <v>199.2380062538393</v>
      </c>
      <c r="F925" s="122">
        <f t="shared" si="285"/>
        <v>3387.0747060465164</v>
      </c>
      <c r="G925" s="6">
        <v>922</v>
      </c>
      <c r="H925" s="6">
        <f t="shared" si="286"/>
        <v>132</v>
      </c>
      <c r="I925" s="7">
        <f t="shared" si="287"/>
        <v>9</v>
      </c>
      <c r="J925" s="7">
        <f t="shared" si="288"/>
        <v>3</v>
      </c>
      <c r="K925" s="7">
        <f t="shared" si="289"/>
        <v>2014</v>
      </c>
      <c r="L925" s="8"/>
      <c r="M925" s="8"/>
      <c r="N925" s="2"/>
      <c r="AA925" s="2"/>
      <c r="AB925" s="2"/>
      <c r="AC925" s="2"/>
      <c r="AD925" s="2"/>
      <c r="AE925" s="2"/>
      <c r="AF925" s="2"/>
      <c r="AN925" s="5"/>
    </row>
    <row r="926" spans="2:40" outlineLevel="1" x14ac:dyDescent="0.25">
      <c r="B926" s="15">
        <v>41891</v>
      </c>
      <c r="C926" s="121">
        <v>2360.6445091632404</v>
      </c>
      <c r="D926" s="121">
        <v>982.41193307929734</v>
      </c>
      <c r="E926" s="121">
        <v>199.4160917179648</v>
      </c>
      <c r="F926" s="122">
        <f t="shared" si="285"/>
        <v>3542.4725339605025</v>
      </c>
      <c r="G926" s="6">
        <v>923</v>
      </c>
      <c r="H926" s="6">
        <f t="shared" si="286"/>
        <v>132</v>
      </c>
      <c r="I926" s="7">
        <f t="shared" si="287"/>
        <v>9</v>
      </c>
      <c r="J926" s="7">
        <f t="shared" si="288"/>
        <v>3</v>
      </c>
      <c r="K926" s="7">
        <f t="shared" si="289"/>
        <v>2014</v>
      </c>
      <c r="L926" s="8"/>
      <c r="M926" s="8"/>
      <c r="N926" s="2"/>
      <c r="AA926" s="2"/>
      <c r="AB926" s="2"/>
      <c r="AC926" s="2"/>
      <c r="AD926" s="2"/>
      <c r="AE926" s="2"/>
      <c r="AF926" s="2"/>
      <c r="AN926" s="5"/>
    </row>
    <row r="927" spans="2:40" outlineLevel="1" x14ac:dyDescent="0.25">
      <c r="B927" s="15">
        <v>41892</v>
      </c>
      <c r="C927" s="121">
        <v>2356.0884668807585</v>
      </c>
      <c r="D927" s="121">
        <v>974.51094158988235</v>
      </c>
      <c r="E927" s="121">
        <v>199.44208208273994</v>
      </c>
      <c r="F927" s="122">
        <f t="shared" si="285"/>
        <v>3530.0414905533808</v>
      </c>
      <c r="G927" s="6">
        <v>924</v>
      </c>
      <c r="H927" s="6">
        <f t="shared" si="286"/>
        <v>132</v>
      </c>
      <c r="I927" s="7">
        <f t="shared" si="287"/>
        <v>9</v>
      </c>
      <c r="J927" s="7">
        <f t="shared" si="288"/>
        <v>3</v>
      </c>
      <c r="K927" s="7">
        <f t="shared" si="289"/>
        <v>2014</v>
      </c>
      <c r="L927" s="8"/>
      <c r="M927" s="8"/>
      <c r="N927" s="2"/>
      <c r="AA927" s="2"/>
      <c r="AB927" s="2"/>
      <c r="AC927" s="2"/>
      <c r="AD927" s="2"/>
      <c r="AE927" s="2"/>
      <c r="AF927" s="2"/>
      <c r="AN927" s="5"/>
    </row>
    <row r="928" spans="2:40" outlineLevel="1" x14ac:dyDescent="0.25">
      <c r="B928" s="15">
        <v>41893</v>
      </c>
      <c r="C928" s="121">
        <v>2354.5893112869753</v>
      </c>
      <c r="D928" s="121">
        <v>843.40897899987067</v>
      </c>
      <c r="E928" s="121">
        <v>199.52549679565368</v>
      </c>
      <c r="F928" s="122">
        <f t="shared" si="285"/>
        <v>3397.5237870824994</v>
      </c>
      <c r="G928" s="6">
        <v>925</v>
      </c>
      <c r="H928" s="6">
        <f t="shared" si="286"/>
        <v>133</v>
      </c>
      <c r="I928" s="7">
        <f t="shared" si="287"/>
        <v>9</v>
      </c>
      <c r="J928" s="7">
        <f t="shared" si="288"/>
        <v>3</v>
      </c>
      <c r="K928" s="7">
        <f t="shared" si="289"/>
        <v>2014</v>
      </c>
      <c r="L928" s="8"/>
      <c r="M928" s="8"/>
      <c r="N928" s="2"/>
      <c r="AA928" s="2"/>
      <c r="AB928" s="2"/>
      <c r="AC928" s="2"/>
      <c r="AD928" s="2"/>
      <c r="AE928" s="2"/>
      <c r="AF928" s="2"/>
      <c r="AN928" s="5"/>
    </row>
    <row r="929" spans="2:40" outlineLevel="1" x14ac:dyDescent="0.25">
      <c r="B929" s="15">
        <v>41894</v>
      </c>
      <c r="C929" s="121">
        <v>2344.2522371343184</v>
      </c>
      <c r="D929" s="121">
        <v>869.59790904355759</v>
      </c>
      <c r="E929" s="121">
        <v>198.92927794697988</v>
      </c>
      <c r="F929" s="122">
        <f t="shared" si="285"/>
        <v>3412.7794241248557</v>
      </c>
      <c r="G929" s="6">
        <v>926</v>
      </c>
      <c r="H929" s="6">
        <f t="shared" si="286"/>
        <v>133</v>
      </c>
      <c r="I929" s="7">
        <f t="shared" si="287"/>
        <v>9</v>
      </c>
      <c r="J929" s="7">
        <f t="shared" si="288"/>
        <v>3</v>
      </c>
      <c r="K929" s="7">
        <f t="shared" si="289"/>
        <v>2014</v>
      </c>
      <c r="L929" s="8"/>
      <c r="M929" s="8"/>
      <c r="N929" s="2"/>
      <c r="AA929" s="2"/>
      <c r="AB929" s="2"/>
      <c r="AC929" s="2"/>
      <c r="AD929" s="2"/>
      <c r="AE929" s="2"/>
      <c r="AF929" s="2"/>
      <c r="AN929" s="5"/>
    </row>
    <row r="930" spans="2:40" outlineLevel="1" x14ac:dyDescent="0.25">
      <c r="B930" s="15">
        <v>41895</v>
      </c>
      <c r="C930" s="121">
        <v>2353.8415078020653</v>
      </c>
      <c r="D930" s="121">
        <v>881.54600901661274</v>
      </c>
      <c r="E930" s="121">
        <v>198.97444848538984</v>
      </c>
      <c r="F930" s="122">
        <f t="shared" si="285"/>
        <v>3434.3619653040678</v>
      </c>
      <c r="G930" s="6">
        <v>927</v>
      </c>
      <c r="H930" s="6">
        <f t="shared" si="286"/>
        <v>133</v>
      </c>
      <c r="I930" s="7">
        <f t="shared" si="287"/>
        <v>9</v>
      </c>
      <c r="J930" s="7">
        <f t="shared" si="288"/>
        <v>3</v>
      </c>
      <c r="K930" s="7">
        <f t="shared" si="289"/>
        <v>2014</v>
      </c>
      <c r="L930" s="8"/>
      <c r="M930" s="8"/>
      <c r="N930" s="2"/>
      <c r="AA930" s="2"/>
      <c r="AB930" s="2"/>
      <c r="AC930" s="2"/>
      <c r="AD930" s="2"/>
      <c r="AE930" s="2"/>
      <c r="AF930" s="2"/>
      <c r="AN930" s="5"/>
    </row>
    <row r="931" spans="2:40" outlineLevel="1" x14ac:dyDescent="0.25">
      <c r="B931" s="15">
        <v>41896</v>
      </c>
      <c r="C931" s="121">
        <v>2358.6147553483033</v>
      </c>
      <c r="D931" s="121">
        <v>883.11273252025705</v>
      </c>
      <c r="E931" s="121">
        <v>199.08949903328568</v>
      </c>
      <c r="F931" s="122">
        <f t="shared" si="285"/>
        <v>3440.8169869018461</v>
      </c>
      <c r="G931" s="6">
        <v>928</v>
      </c>
      <c r="H931" s="6">
        <f t="shared" si="286"/>
        <v>133</v>
      </c>
      <c r="I931" s="7">
        <f t="shared" si="287"/>
        <v>9</v>
      </c>
      <c r="J931" s="7">
        <f t="shared" si="288"/>
        <v>3</v>
      </c>
      <c r="K931" s="7">
        <f t="shared" si="289"/>
        <v>2014</v>
      </c>
      <c r="L931" s="8"/>
      <c r="M931" s="8"/>
      <c r="N931" s="2"/>
      <c r="AA931" s="2"/>
      <c r="AB931" s="2"/>
      <c r="AC931" s="2"/>
      <c r="AD931" s="2"/>
      <c r="AE931" s="2"/>
      <c r="AF931" s="2"/>
      <c r="AN931" s="5"/>
    </row>
    <row r="932" spans="2:40" outlineLevel="1" x14ac:dyDescent="0.25">
      <c r="B932" s="15">
        <v>41897</v>
      </c>
      <c r="C932" s="121">
        <v>2343.610091323882</v>
      </c>
      <c r="D932" s="121">
        <v>879.26589891477431</v>
      </c>
      <c r="E932" s="121">
        <v>198.40563133034237</v>
      </c>
      <c r="F932" s="122">
        <f t="shared" si="285"/>
        <v>3421.2816215689986</v>
      </c>
      <c r="G932" s="6">
        <v>929</v>
      </c>
      <c r="H932" s="6">
        <f t="shared" si="286"/>
        <v>133</v>
      </c>
      <c r="I932" s="7">
        <f t="shared" si="287"/>
        <v>9</v>
      </c>
      <c r="J932" s="7">
        <f t="shared" si="288"/>
        <v>3</v>
      </c>
      <c r="K932" s="7">
        <f t="shared" si="289"/>
        <v>2014</v>
      </c>
      <c r="L932" s="8"/>
      <c r="M932" s="8"/>
      <c r="N932" s="2"/>
      <c r="AA932" s="2"/>
      <c r="AB932" s="2"/>
      <c r="AC932" s="2"/>
      <c r="AD932" s="2"/>
      <c r="AE932" s="2"/>
      <c r="AF932" s="2"/>
      <c r="AN932" s="5"/>
    </row>
    <row r="933" spans="2:40" outlineLevel="1" x14ac:dyDescent="0.25">
      <c r="B933" s="15">
        <v>41898</v>
      </c>
      <c r="C933" s="121">
        <v>2322.7631047105647</v>
      </c>
      <c r="D933" s="121">
        <v>849.43275756681373</v>
      </c>
      <c r="E933" s="121">
        <v>197.79289267948585</v>
      </c>
      <c r="F933" s="122">
        <f t="shared" ref="F933:F948" si="290">SUM(C933:E933)</f>
        <v>3369.9887549568639</v>
      </c>
      <c r="G933" s="6">
        <v>930</v>
      </c>
      <c r="H933" s="6">
        <f t="shared" ref="H933:H948" si="291">ROUNDUP(G933/7,0)</f>
        <v>133</v>
      </c>
      <c r="I933" s="7">
        <f t="shared" ref="I933:I948" si="292">MONTH(B933)</f>
        <v>9</v>
      </c>
      <c r="J933" s="7">
        <f t="shared" ref="J933:J948" si="293">ROUNDUP(I933/3,0)</f>
        <v>3</v>
      </c>
      <c r="K933" s="7">
        <f t="shared" ref="K933:K948" si="294">YEAR(B933)</f>
        <v>2014</v>
      </c>
      <c r="L933" s="8"/>
      <c r="M933" s="8"/>
      <c r="N933" s="2"/>
      <c r="AA933" s="2"/>
      <c r="AB933" s="2"/>
      <c r="AC933" s="2"/>
      <c r="AD933" s="2"/>
      <c r="AE933" s="2"/>
      <c r="AF933" s="2"/>
      <c r="AN933" s="5"/>
    </row>
    <row r="934" spans="2:40" outlineLevel="1" x14ac:dyDescent="0.25">
      <c r="B934" s="15">
        <v>41899</v>
      </c>
      <c r="C934" s="121">
        <v>2320.1994890524456</v>
      </c>
      <c r="D934" s="121">
        <v>971.8859838882363</v>
      </c>
      <c r="E934" s="121">
        <v>198.19402998429405</v>
      </c>
      <c r="F934" s="122">
        <f t="shared" si="290"/>
        <v>3490.279502924976</v>
      </c>
      <c r="G934" s="6">
        <v>931</v>
      </c>
      <c r="H934" s="6">
        <f t="shared" si="291"/>
        <v>133</v>
      </c>
      <c r="I934" s="7">
        <f t="shared" si="292"/>
        <v>9</v>
      </c>
      <c r="J934" s="7">
        <f t="shared" si="293"/>
        <v>3</v>
      </c>
      <c r="K934" s="7">
        <f t="shared" si="294"/>
        <v>2014</v>
      </c>
      <c r="L934" s="8"/>
      <c r="M934" s="8"/>
      <c r="N934" s="2"/>
      <c r="AA934" s="2"/>
      <c r="AB934" s="2"/>
      <c r="AC934" s="2"/>
      <c r="AD934" s="2"/>
      <c r="AE934" s="2"/>
      <c r="AF934" s="2"/>
      <c r="AN934" s="5"/>
    </row>
    <row r="935" spans="2:40" outlineLevel="1" x14ac:dyDescent="0.25">
      <c r="B935" s="15">
        <v>41900</v>
      </c>
      <c r="C935" s="121">
        <v>2323.6480894861661</v>
      </c>
      <c r="D935" s="121">
        <v>1094.9961154971122</v>
      </c>
      <c r="E935" s="121">
        <v>198.12234938057259</v>
      </c>
      <c r="F935" s="122">
        <f t="shared" si="290"/>
        <v>3616.7665543638514</v>
      </c>
      <c r="G935" s="6">
        <v>932</v>
      </c>
      <c r="H935" s="6">
        <f t="shared" si="291"/>
        <v>134</v>
      </c>
      <c r="I935" s="7">
        <f t="shared" si="292"/>
        <v>9</v>
      </c>
      <c r="J935" s="7">
        <f t="shared" si="293"/>
        <v>3</v>
      </c>
      <c r="K935" s="7">
        <f t="shared" si="294"/>
        <v>2014</v>
      </c>
      <c r="L935" s="8"/>
      <c r="M935" s="8"/>
      <c r="N935" s="2"/>
      <c r="AA935" s="2"/>
      <c r="AB935" s="2"/>
      <c r="AC935" s="2"/>
      <c r="AD935" s="2"/>
      <c r="AE935" s="2"/>
      <c r="AF935" s="2"/>
      <c r="AN935" s="5"/>
    </row>
    <row r="936" spans="2:40" outlineLevel="1" x14ac:dyDescent="0.25">
      <c r="B936" s="15">
        <v>41901</v>
      </c>
      <c r="C936" s="121">
        <v>2324.1490848119397</v>
      </c>
      <c r="D936" s="121">
        <v>905.21950463106111</v>
      </c>
      <c r="E936" s="121">
        <v>197.80894385959411</v>
      </c>
      <c r="F936" s="122">
        <f t="shared" si="290"/>
        <v>3427.1775333025948</v>
      </c>
      <c r="G936" s="6">
        <v>933</v>
      </c>
      <c r="H936" s="6">
        <f t="shared" si="291"/>
        <v>134</v>
      </c>
      <c r="I936" s="7">
        <f t="shared" si="292"/>
        <v>9</v>
      </c>
      <c r="J936" s="7">
        <f t="shared" si="293"/>
        <v>3</v>
      </c>
      <c r="K936" s="7">
        <f t="shared" si="294"/>
        <v>2014</v>
      </c>
      <c r="L936" s="8"/>
      <c r="M936" s="8"/>
      <c r="N936" s="2"/>
      <c r="AA936" s="2"/>
      <c r="AB936" s="2"/>
      <c r="AC936" s="2"/>
      <c r="AD936" s="2"/>
      <c r="AE936" s="2"/>
      <c r="AF936" s="2"/>
      <c r="AN936" s="5"/>
    </row>
    <row r="937" spans="2:40" outlineLevel="1" x14ac:dyDescent="0.25">
      <c r="B937" s="15">
        <v>41902</v>
      </c>
      <c r="C937" s="121">
        <v>2324.436423170082</v>
      </c>
      <c r="D937" s="121">
        <v>878.93178012219187</v>
      </c>
      <c r="E937" s="121">
        <v>197.71087433635103</v>
      </c>
      <c r="F937" s="122">
        <f t="shared" si="290"/>
        <v>3401.0790776286249</v>
      </c>
      <c r="G937" s="6">
        <v>934</v>
      </c>
      <c r="H937" s="6">
        <f t="shared" si="291"/>
        <v>134</v>
      </c>
      <c r="I937" s="7">
        <f t="shared" si="292"/>
        <v>9</v>
      </c>
      <c r="J937" s="7">
        <f t="shared" si="293"/>
        <v>3</v>
      </c>
      <c r="K937" s="7">
        <f t="shared" si="294"/>
        <v>2014</v>
      </c>
      <c r="L937" s="8"/>
      <c r="M937" s="8"/>
      <c r="N937" s="2"/>
      <c r="AA937" s="2"/>
      <c r="AB937" s="2"/>
      <c r="AC937" s="2"/>
      <c r="AD937" s="2"/>
      <c r="AE937" s="2"/>
      <c r="AF937" s="2"/>
      <c r="AN937" s="5"/>
    </row>
    <row r="938" spans="2:40" outlineLevel="1" x14ac:dyDescent="0.25">
      <c r="B938" s="15">
        <v>41903</v>
      </c>
      <c r="C938" s="121">
        <v>2330.0516985631934</v>
      </c>
      <c r="D938" s="121">
        <v>960.8325645210507</v>
      </c>
      <c r="E938" s="121">
        <v>197.88062007356979</v>
      </c>
      <c r="F938" s="122">
        <f t="shared" si="290"/>
        <v>3488.764883157814</v>
      </c>
      <c r="G938" s="6">
        <v>935</v>
      </c>
      <c r="H938" s="6">
        <f t="shared" si="291"/>
        <v>134</v>
      </c>
      <c r="I938" s="7">
        <f t="shared" si="292"/>
        <v>9</v>
      </c>
      <c r="J938" s="7">
        <f t="shared" si="293"/>
        <v>3</v>
      </c>
      <c r="K938" s="7">
        <f t="shared" si="294"/>
        <v>2014</v>
      </c>
      <c r="L938" s="8"/>
      <c r="M938" s="8"/>
      <c r="N938" s="2"/>
      <c r="AA938" s="2"/>
      <c r="AB938" s="2"/>
      <c r="AC938" s="2"/>
      <c r="AD938" s="2"/>
      <c r="AE938" s="2"/>
      <c r="AF938" s="2"/>
      <c r="AN938" s="5"/>
    </row>
    <row r="939" spans="2:40" outlineLevel="1" x14ac:dyDescent="0.25">
      <c r="B939" s="15">
        <v>41904</v>
      </c>
      <c r="C939" s="121">
        <v>2337.9367877830068</v>
      </c>
      <c r="D939" s="121">
        <v>926.54451046222118</v>
      </c>
      <c r="E939" s="121">
        <v>197.59078919991887</v>
      </c>
      <c r="F939" s="122">
        <f t="shared" si="290"/>
        <v>3462.0720874451472</v>
      </c>
      <c r="G939" s="6">
        <v>936</v>
      </c>
      <c r="H939" s="6">
        <f t="shared" si="291"/>
        <v>134</v>
      </c>
      <c r="I939" s="7">
        <f t="shared" si="292"/>
        <v>9</v>
      </c>
      <c r="J939" s="7">
        <f t="shared" si="293"/>
        <v>3</v>
      </c>
      <c r="K939" s="7">
        <f t="shared" si="294"/>
        <v>2014</v>
      </c>
      <c r="L939" s="8"/>
      <c r="M939" s="8"/>
      <c r="N939" s="2"/>
      <c r="AA939" s="2"/>
      <c r="AB939" s="2"/>
      <c r="AC939" s="2"/>
      <c r="AD939" s="2"/>
      <c r="AE939" s="2"/>
      <c r="AF939" s="2"/>
      <c r="AN939" s="5"/>
    </row>
    <row r="940" spans="2:40" outlineLevel="1" x14ac:dyDescent="0.25">
      <c r="B940" s="15">
        <v>41905</v>
      </c>
      <c r="C940" s="121">
        <v>2342.6723379271275</v>
      </c>
      <c r="D940" s="121">
        <v>838.77571319880644</v>
      </c>
      <c r="E940" s="121">
        <v>197.32907649967842</v>
      </c>
      <c r="F940" s="122">
        <f t="shared" si="290"/>
        <v>3378.7771276256126</v>
      </c>
      <c r="G940" s="6">
        <v>937</v>
      </c>
      <c r="H940" s="6">
        <f t="shared" si="291"/>
        <v>134</v>
      </c>
      <c r="I940" s="7">
        <f t="shared" si="292"/>
        <v>9</v>
      </c>
      <c r="J940" s="7">
        <f t="shared" si="293"/>
        <v>3</v>
      </c>
      <c r="K940" s="7">
        <f t="shared" si="294"/>
        <v>2014</v>
      </c>
      <c r="L940" s="8"/>
      <c r="M940" s="8"/>
      <c r="N940" s="2"/>
      <c r="AA940" s="2"/>
      <c r="AB940" s="2"/>
      <c r="AC940" s="2"/>
      <c r="AD940" s="2"/>
      <c r="AE940" s="2"/>
      <c r="AF940" s="2"/>
      <c r="AN940" s="5"/>
    </row>
    <row r="941" spans="2:40" outlineLevel="1" x14ac:dyDescent="0.25">
      <c r="B941" s="15">
        <v>41906</v>
      </c>
      <c r="C941" s="121">
        <v>2343.6201802341579</v>
      </c>
      <c r="D941" s="121">
        <v>889.06902778927076</v>
      </c>
      <c r="E941" s="121">
        <v>197.4072612097425</v>
      </c>
      <c r="F941" s="122">
        <f t="shared" si="290"/>
        <v>3430.0964692331713</v>
      </c>
      <c r="G941" s="6">
        <v>938</v>
      </c>
      <c r="H941" s="6">
        <f t="shared" si="291"/>
        <v>134</v>
      </c>
      <c r="I941" s="7">
        <f t="shared" si="292"/>
        <v>9</v>
      </c>
      <c r="J941" s="7">
        <f t="shared" si="293"/>
        <v>3</v>
      </c>
      <c r="K941" s="7">
        <f t="shared" si="294"/>
        <v>2014</v>
      </c>
      <c r="L941" s="8"/>
      <c r="M941" s="8"/>
      <c r="N941" s="2"/>
      <c r="AA941" s="2"/>
      <c r="AB941" s="2"/>
      <c r="AC941" s="2"/>
      <c r="AD941" s="2"/>
      <c r="AE941" s="2"/>
      <c r="AF941" s="2"/>
      <c r="AN941" s="5"/>
    </row>
    <row r="942" spans="2:40" outlineLevel="1" x14ac:dyDescent="0.25">
      <c r="B942" s="15">
        <v>41907</v>
      </c>
      <c r="C942" s="121">
        <v>2344.8960036185181</v>
      </c>
      <c r="D942" s="121">
        <v>826.34980802318432</v>
      </c>
      <c r="E942" s="121">
        <v>197.63605818982717</v>
      </c>
      <c r="F942" s="122">
        <f t="shared" si="290"/>
        <v>3368.8818698315295</v>
      </c>
      <c r="G942" s="6">
        <v>939</v>
      </c>
      <c r="H942" s="6">
        <f t="shared" si="291"/>
        <v>135</v>
      </c>
      <c r="I942" s="7">
        <f t="shared" si="292"/>
        <v>9</v>
      </c>
      <c r="J942" s="7">
        <f t="shared" si="293"/>
        <v>3</v>
      </c>
      <c r="K942" s="7">
        <f t="shared" si="294"/>
        <v>2014</v>
      </c>
      <c r="L942" s="8"/>
      <c r="M942" s="8"/>
      <c r="N942" s="2"/>
      <c r="AA942" s="2"/>
      <c r="AB942" s="2"/>
      <c r="AC942" s="2"/>
      <c r="AD942" s="2"/>
      <c r="AE942" s="2"/>
      <c r="AF942" s="2"/>
      <c r="AN942" s="5"/>
    </row>
    <row r="943" spans="2:40" outlineLevel="1" x14ac:dyDescent="0.25">
      <c r="B943" s="15">
        <v>41908</v>
      </c>
      <c r="C943" s="121">
        <v>2336.0648928503374</v>
      </c>
      <c r="D943" s="121">
        <v>961.24961921671297</v>
      </c>
      <c r="E943" s="121">
        <v>197.46197657917884</v>
      </c>
      <c r="F943" s="122">
        <f t="shared" si="290"/>
        <v>3494.7764886462296</v>
      </c>
      <c r="G943" s="6">
        <v>940</v>
      </c>
      <c r="H943" s="6">
        <f t="shared" si="291"/>
        <v>135</v>
      </c>
      <c r="I943" s="7">
        <f t="shared" si="292"/>
        <v>9</v>
      </c>
      <c r="J943" s="7">
        <f t="shared" si="293"/>
        <v>3</v>
      </c>
      <c r="K943" s="7">
        <f t="shared" si="294"/>
        <v>2014</v>
      </c>
      <c r="L943" s="8"/>
      <c r="M943" s="8"/>
      <c r="N943" s="2"/>
      <c r="AA943" s="2"/>
      <c r="AB943" s="2"/>
      <c r="AC943" s="2"/>
      <c r="AD943" s="2"/>
      <c r="AE943" s="2"/>
      <c r="AF943" s="2"/>
      <c r="AN943" s="5"/>
    </row>
    <row r="944" spans="2:40" outlineLevel="1" x14ac:dyDescent="0.25">
      <c r="B944" s="15">
        <v>41909</v>
      </c>
      <c r="C944" s="121">
        <v>2327.4022445455448</v>
      </c>
      <c r="D944" s="121">
        <v>1055.8415894495192</v>
      </c>
      <c r="E944" s="121">
        <v>197.35239946215248</v>
      </c>
      <c r="F944" s="122">
        <f t="shared" si="290"/>
        <v>3580.5962334572164</v>
      </c>
      <c r="G944" s="6">
        <v>941</v>
      </c>
      <c r="H944" s="6">
        <f t="shared" si="291"/>
        <v>135</v>
      </c>
      <c r="I944" s="7">
        <f t="shared" si="292"/>
        <v>9</v>
      </c>
      <c r="J944" s="7">
        <f t="shared" si="293"/>
        <v>3</v>
      </c>
      <c r="K944" s="7">
        <f t="shared" si="294"/>
        <v>2014</v>
      </c>
      <c r="L944" s="8"/>
      <c r="M944" s="8"/>
      <c r="N944" s="2"/>
      <c r="AA944" s="2"/>
      <c r="AB944" s="2"/>
      <c r="AC944" s="2"/>
      <c r="AD944" s="2"/>
      <c r="AE944" s="2"/>
      <c r="AF944" s="2"/>
      <c r="AN944" s="5"/>
    </row>
    <row r="945" spans="2:40" outlineLevel="1" x14ac:dyDescent="0.25">
      <c r="B945" s="15">
        <v>41910</v>
      </c>
      <c r="C945" s="121">
        <v>2314.9581252120825</v>
      </c>
      <c r="D945" s="121">
        <v>1088.8584164717718</v>
      </c>
      <c r="E945" s="121">
        <v>197.55217515669591</v>
      </c>
      <c r="F945" s="122">
        <f t="shared" si="290"/>
        <v>3601.36871684055</v>
      </c>
      <c r="G945" s="6">
        <v>942</v>
      </c>
      <c r="H945" s="6">
        <f t="shared" si="291"/>
        <v>135</v>
      </c>
      <c r="I945" s="7">
        <f t="shared" si="292"/>
        <v>9</v>
      </c>
      <c r="J945" s="7">
        <f t="shared" si="293"/>
        <v>3</v>
      </c>
      <c r="K945" s="7">
        <f t="shared" si="294"/>
        <v>2014</v>
      </c>
      <c r="L945" s="8"/>
      <c r="M945" s="8"/>
      <c r="N945" s="2"/>
      <c r="AA945" s="2"/>
      <c r="AB945" s="2"/>
      <c r="AC945" s="2"/>
      <c r="AD945" s="2"/>
      <c r="AE945" s="2"/>
      <c r="AF945" s="2"/>
      <c r="AN945" s="5"/>
    </row>
    <row r="946" spans="2:40" outlineLevel="1" x14ac:dyDescent="0.25">
      <c r="B946" s="15">
        <v>41911</v>
      </c>
      <c r="C946" s="121">
        <v>2307.8681120036208</v>
      </c>
      <c r="D946" s="121">
        <v>854.32641727798693</v>
      </c>
      <c r="E946" s="121">
        <v>197.29345662168362</v>
      </c>
      <c r="F946" s="122">
        <f t="shared" si="290"/>
        <v>3359.4879859032912</v>
      </c>
      <c r="G946" s="6">
        <v>943</v>
      </c>
      <c r="H946" s="6">
        <f t="shared" si="291"/>
        <v>135</v>
      </c>
      <c r="I946" s="7">
        <f t="shared" si="292"/>
        <v>9</v>
      </c>
      <c r="J946" s="7">
        <f t="shared" si="293"/>
        <v>3</v>
      </c>
      <c r="K946" s="7">
        <f t="shared" si="294"/>
        <v>2014</v>
      </c>
      <c r="L946" s="8"/>
      <c r="M946" s="8"/>
      <c r="N946" s="2"/>
      <c r="AA946" s="2"/>
      <c r="AB946" s="2"/>
      <c r="AC946" s="2"/>
      <c r="AD946" s="2"/>
      <c r="AE946" s="2"/>
      <c r="AF946" s="2"/>
      <c r="AN946" s="5"/>
    </row>
    <row r="947" spans="2:40" outlineLevel="1" x14ac:dyDescent="0.25">
      <c r="B947" s="15">
        <v>41912</v>
      </c>
      <c r="C947" s="121">
        <v>2304.9066629435019</v>
      </c>
      <c r="D947" s="121">
        <v>1110.651288456568</v>
      </c>
      <c r="E947" s="121">
        <v>197.54691132060611</v>
      </c>
      <c r="F947" s="122">
        <f t="shared" si="290"/>
        <v>3613.1048627206765</v>
      </c>
      <c r="G947" s="6">
        <v>944</v>
      </c>
      <c r="H947" s="6">
        <f t="shared" si="291"/>
        <v>135</v>
      </c>
      <c r="I947" s="7">
        <f t="shared" si="292"/>
        <v>9</v>
      </c>
      <c r="J947" s="7">
        <f t="shared" si="293"/>
        <v>3</v>
      </c>
      <c r="K947" s="7">
        <f t="shared" si="294"/>
        <v>2014</v>
      </c>
      <c r="L947" s="8"/>
      <c r="M947" s="8"/>
      <c r="N947" s="2"/>
      <c r="AA947" s="2"/>
      <c r="AB947" s="2"/>
      <c r="AC947" s="2"/>
      <c r="AD947" s="2"/>
      <c r="AE947" s="2"/>
      <c r="AF947" s="2"/>
      <c r="AN947" s="5"/>
    </row>
    <row r="948" spans="2:40" outlineLevel="1" x14ac:dyDescent="0.25">
      <c r="B948" s="15">
        <v>41913</v>
      </c>
      <c r="C948" s="121">
        <v>2295.2654686398732</v>
      </c>
      <c r="D948" s="121">
        <v>964.7959969785702</v>
      </c>
      <c r="E948" s="121">
        <v>197.5761897619193</v>
      </c>
      <c r="F948" s="122">
        <f t="shared" si="290"/>
        <v>3457.637655380363</v>
      </c>
      <c r="G948" s="6">
        <v>945</v>
      </c>
      <c r="H948" s="6">
        <f t="shared" si="291"/>
        <v>135</v>
      </c>
      <c r="I948" s="7">
        <f t="shared" si="292"/>
        <v>10</v>
      </c>
      <c r="J948" s="7">
        <f t="shared" si="293"/>
        <v>4</v>
      </c>
      <c r="K948" s="7">
        <f t="shared" si="294"/>
        <v>2014</v>
      </c>
      <c r="L948" s="8"/>
      <c r="M948" s="8"/>
      <c r="N948" s="2"/>
      <c r="AA948" s="2"/>
      <c r="AB948" s="2"/>
      <c r="AC948" s="2"/>
      <c r="AD948" s="2"/>
      <c r="AE948" s="2"/>
      <c r="AF948" s="2"/>
      <c r="AN948" s="5"/>
    </row>
    <row r="949" spans="2:40" outlineLevel="1" x14ac:dyDescent="0.25">
      <c r="B949" s="15">
        <v>41914</v>
      </c>
      <c r="C949" s="121">
        <v>2259.1587115408402</v>
      </c>
      <c r="D949" s="121">
        <v>1197.9330652981566</v>
      </c>
      <c r="E949" s="121">
        <v>196.86763463435591</v>
      </c>
      <c r="F949" s="122">
        <f t="shared" ref="F949:F964" si="295">SUM(C949:E949)</f>
        <v>3653.9594114733527</v>
      </c>
      <c r="G949" s="6">
        <v>946</v>
      </c>
      <c r="H949" s="6">
        <f t="shared" ref="H949:H964" si="296">ROUNDUP(G949/7,0)</f>
        <v>136</v>
      </c>
      <c r="I949" s="7">
        <f t="shared" ref="I949:I964" si="297">MONTH(B949)</f>
        <v>10</v>
      </c>
      <c r="J949" s="7">
        <f t="shared" ref="J949:J964" si="298">ROUNDUP(I949/3,0)</f>
        <v>4</v>
      </c>
      <c r="K949" s="7">
        <f t="shared" ref="K949:K964" si="299">YEAR(B949)</f>
        <v>2014</v>
      </c>
      <c r="L949" s="8"/>
      <c r="M949" s="8"/>
      <c r="N949" s="2"/>
      <c r="AA949" s="2"/>
      <c r="AB949" s="2"/>
      <c r="AC949" s="2"/>
      <c r="AD949" s="2"/>
      <c r="AE949" s="2"/>
      <c r="AF949" s="2"/>
      <c r="AN949" s="5"/>
    </row>
    <row r="950" spans="2:40" outlineLevel="1" x14ac:dyDescent="0.25">
      <c r="B950" s="15">
        <v>41915</v>
      </c>
      <c r="C950" s="121">
        <v>2248.9790595077111</v>
      </c>
      <c r="D950" s="121">
        <v>895.08257680882468</v>
      </c>
      <c r="E950" s="121">
        <v>197.05939426282839</v>
      </c>
      <c r="F950" s="122">
        <f t="shared" si="295"/>
        <v>3341.1210305793643</v>
      </c>
      <c r="G950" s="6">
        <v>947</v>
      </c>
      <c r="H950" s="6">
        <f t="shared" si="296"/>
        <v>136</v>
      </c>
      <c r="I950" s="7">
        <f t="shared" si="297"/>
        <v>10</v>
      </c>
      <c r="J950" s="7">
        <f t="shared" si="298"/>
        <v>4</v>
      </c>
      <c r="K950" s="7">
        <f t="shared" si="299"/>
        <v>2014</v>
      </c>
      <c r="L950" s="8"/>
      <c r="M950" s="8"/>
      <c r="N950" s="2"/>
      <c r="AA950" s="2"/>
      <c r="AB950" s="2"/>
      <c r="AC950" s="2"/>
      <c r="AD950" s="2"/>
      <c r="AE950" s="2"/>
      <c r="AF950" s="2"/>
      <c r="AN950" s="5"/>
    </row>
    <row r="951" spans="2:40" outlineLevel="1" x14ac:dyDescent="0.25">
      <c r="B951" s="15">
        <v>41916</v>
      </c>
      <c r="C951" s="121">
        <v>2249.1908092722556</v>
      </c>
      <c r="D951" s="121">
        <v>1121.5222049978577</v>
      </c>
      <c r="E951" s="121">
        <v>196.7012745055309</v>
      </c>
      <c r="F951" s="122">
        <f t="shared" si="295"/>
        <v>3567.4142887756443</v>
      </c>
      <c r="G951" s="6">
        <v>948</v>
      </c>
      <c r="H951" s="6">
        <f t="shared" si="296"/>
        <v>136</v>
      </c>
      <c r="I951" s="7">
        <f t="shared" si="297"/>
        <v>10</v>
      </c>
      <c r="J951" s="7">
        <f t="shared" si="298"/>
        <v>4</v>
      </c>
      <c r="K951" s="7">
        <f t="shared" si="299"/>
        <v>2014</v>
      </c>
      <c r="L951" s="8"/>
      <c r="M951" s="8"/>
      <c r="N951" s="2"/>
      <c r="AA951" s="2"/>
      <c r="AB951" s="2"/>
      <c r="AC951" s="2"/>
      <c r="AD951" s="2"/>
      <c r="AE951" s="2"/>
      <c r="AF951" s="2"/>
      <c r="AN951" s="5"/>
    </row>
    <row r="952" spans="2:40" outlineLevel="1" x14ac:dyDescent="0.25">
      <c r="B952" s="15">
        <v>41917</v>
      </c>
      <c r="C952" s="121">
        <v>2255.1370292741203</v>
      </c>
      <c r="D952" s="121">
        <v>965.76314026495845</v>
      </c>
      <c r="E952" s="121">
        <v>196.6207583470397</v>
      </c>
      <c r="F952" s="122">
        <f t="shared" si="295"/>
        <v>3417.5209278861184</v>
      </c>
      <c r="G952" s="6">
        <v>949</v>
      </c>
      <c r="H952" s="6">
        <f t="shared" si="296"/>
        <v>136</v>
      </c>
      <c r="I952" s="7">
        <f t="shared" si="297"/>
        <v>10</v>
      </c>
      <c r="J952" s="7">
        <f t="shared" si="298"/>
        <v>4</v>
      </c>
      <c r="K952" s="7">
        <f t="shared" si="299"/>
        <v>2014</v>
      </c>
      <c r="L952" s="8"/>
      <c r="M952" s="8"/>
      <c r="N952" s="2"/>
      <c r="AA952" s="2"/>
      <c r="AB952" s="2"/>
      <c r="AC952" s="2"/>
      <c r="AD952" s="2"/>
      <c r="AE952" s="2"/>
      <c r="AF952" s="2"/>
      <c r="AN952" s="5"/>
    </row>
    <row r="953" spans="2:40" outlineLevel="1" x14ac:dyDescent="0.25">
      <c r="B953" s="15">
        <v>41918</v>
      </c>
      <c r="C953" s="121">
        <v>2258.1578863819395</v>
      </c>
      <c r="D953" s="121">
        <v>1084.4669501829694</v>
      </c>
      <c r="E953" s="121">
        <v>196.8125230922501</v>
      </c>
      <c r="F953" s="122">
        <f t="shared" si="295"/>
        <v>3539.437359657159</v>
      </c>
      <c r="G953" s="6">
        <v>950</v>
      </c>
      <c r="H953" s="6">
        <f t="shared" si="296"/>
        <v>136</v>
      </c>
      <c r="I953" s="7">
        <f t="shared" si="297"/>
        <v>10</v>
      </c>
      <c r="J953" s="7">
        <f t="shared" si="298"/>
        <v>4</v>
      </c>
      <c r="K953" s="7">
        <f t="shared" si="299"/>
        <v>2014</v>
      </c>
      <c r="L953" s="8"/>
      <c r="M953" s="8"/>
      <c r="N953" s="2"/>
      <c r="AA953" s="2"/>
      <c r="AB953" s="2"/>
      <c r="AC953" s="2"/>
      <c r="AD953" s="2"/>
      <c r="AE953" s="2"/>
      <c r="AF953" s="2"/>
      <c r="AN953" s="5"/>
    </row>
    <row r="954" spans="2:40" outlineLevel="1" x14ac:dyDescent="0.25">
      <c r="B954" s="15">
        <v>41919</v>
      </c>
      <c r="C954" s="121">
        <v>2276.3721368751594</v>
      </c>
      <c r="D954" s="121">
        <v>1209.6052119356796</v>
      </c>
      <c r="E954" s="121">
        <v>196.60419111710769</v>
      </c>
      <c r="F954" s="122">
        <f t="shared" si="295"/>
        <v>3682.5815399279468</v>
      </c>
      <c r="G954" s="6">
        <v>951</v>
      </c>
      <c r="H954" s="6">
        <f t="shared" si="296"/>
        <v>136</v>
      </c>
      <c r="I954" s="7">
        <f t="shared" si="297"/>
        <v>10</v>
      </c>
      <c r="J954" s="7">
        <f t="shared" si="298"/>
        <v>4</v>
      </c>
      <c r="K954" s="7">
        <f t="shared" si="299"/>
        <v>2014</v>
      </c>
      <c r="L954" s="8"/>
      <c r="M954" s="8"/>
      <c r="N954" s="2"/>
      <c r="AA954" s="2"/>
      <c r="AB954" s="2"/>
      <c r="AC954" s="2"/>
      <c r="AD954" s="2"/>
      <c r="AE954" s="2"/>
      <c r="AF954" s="2"/>
      <c r="AN954" s="5"/>
    </row>
    <row r="955" spans="2:40" outlineLevel="1" x14ac:dyDescent="0.25">
      <c r="B955" s="15">
        <v>41920</v>
      </c>
      <c r="C955" s="121">
        <v>2275.2699091956611</v>
      </c>
      <c r="D955" s="121">
        <v>983.50852844613655</v>
      </c>
      <c r="E955" s="121">
        <v>196.27043528110656</v>
      </c>
      <c r="F955" s="122">
        <f t="shared" si="295"/>
        <v>3455.0488729229041</v>
      </c>
      <c r="G955" s="6">
        <v>952</v>
      </c>
      <c r="H955" s="6">
        <f t="shared" si="296"/>
        <v>136</v>
      </c>
      <c r="I955" s="7">
        <f t="shared" si="297"/>
        <v>10</v>
      </c>
      <c r="J955" s="7">
        <f t="shared" si="298"/>
        <v>4</v>
      </c>
      <c r="K955" s="7">
        <f t="shared" si="299"/>
        <v>2014</v>
      </c>
      <c r="L955" s="8"/>
      <c r="M955" s="8"/>
      <c r="N955" s="2"/>
      <c r="AA955" s="2"/>
      <c r="AB955" s="2"/>
      <c r="AC955" s="2"/>
      <c r="AD955" s="2"/>
      <c r="AE955" s="2"/>
      <c r="AF955" s="2"/>
      <c r="AN955" s="5"/>
    </row>
    <row r="956" spans="2:40" outlineLevel="1" x14ac:dyDescent="0.25">
      <c r="B956" s="15">
        <v>41921</v>
      </c>
      <c r="C956" s="121">
        <v>2278.0395806137908</v>
      </c>
      <c r="D956" s="121">
        <v>1118.0926678957112</v>
      </c>
      <c r="E956" s="121">
        <v>196.0703970517595</v>
      </c>
      <c r="F956" s="122">
        <f t="shared" si="295"/>
        <v>3592.2026455612613</v>
      </c>
      <c r="G956" s="6">
        <v>953</v>
      </c>
      <c r="H956" s="6">
        <f t="shared" si="296"/>
        <v>137</v>
      </c>
      <c r="I956" s="7">
        <f t="shared" si="297"/>
        <v>10</v>
      </c>
      <c r="J956" s="7">
        <f t="shared" si="298"/>
        <v>4</v>
      </c>
      <c r="K956" s="7">
        <f t="shared" si="299"/>
        <v>2014</v>
      </c>
      <c r="L956" s="8"/>
      <c r="M956" s="8"/>
      <c r="N956" s="2"/>
      <c r="AA956" s="2"/>
      <c r="AB956" s="2"/>
      <c r="AC956" s="2"/>
      <c r="AD956" s="2"/>
      <c r="AE956" s="2"/>
      <c r="AF956" s="2"/>
      <c r="AN956" s="5"/>
    </row>
    <row r="957" spans="2:40" outlineLevel="1" x14ac:dyDescent="0.25">
      <c r="B957" s="15">
        <v>41922</v>
      </c>
      <c r="C957" s="121">
        <v>2270.721816869489</v>
      </c>
      <c r="D957" s="121">
        <v>938.35318107145326</v>
      </c>
      <c r="E957" s="121">
        <v>195.98277021758651</v>
      </c>
      <c r="F957" s="122">
        <f t="shared" si="295"/>
        <v>3405.0577681585287</v>
      </c>
      <c r="G957" s="6">
        <v>954</v>
      </c>
      <c r="H957" s="6">
        <f t="shared" si="296"/>
        <v>137</v>
      </c>
      <c r="I957" s="7">
        <f t="shared" si="297"/>
        <v>10</v>
      </c>
      <c r="J957" s="7">
        <f t="shared" si="298"/>
        <v>4</v>
      </c>
      <c r="K957" s="7">
        <f t="shared" si="299"/>
        <v>2014</v>
      </c>
      <c r="L957" s="8"/>
      <c r="M957" s="8"/>
      <c r="N957" s="2"/>
      <c r="AA957" s="2"/>
      <c r="AB957" s="2"/>
      <c r="AC957" s="2"/>
      <c r="AD957" s="2"/>
      <c r="AE957" s="2"/>
      <c r="AF957" s="2"/>
      <c r="AN957" s="5"/>
    </row>
    <row r="958" spans="2:40" outlineLevel="1" x14ac:dyDescent="0.25">
      <c r="B958" s="15">
        <v>41923</v>
      </c>
      <c r="C958" s="121">
        <v>2299.218284296272</v>
      </c>
      <c r="D958" s="121">
        <v>959.32977283371986</v>
      </c>
      <c r="E958" s="121">
        <v>195.54977105650642</v>
      </c>
      <c r="F958" s="122">
        <f t="shared" si="295"/>
        <v>3454.0978281864982</v>
      </c>
      <c r="G958" s="6">
        <v>955</v>
      </c>
      <c r="H958" s="6">
        <f t="shared" si="296"/>
        <v>137</v>
      </c>
      <c r="I958" s="7">
        <f t="shared" si="297"/>
        <v>10</v>
      </c>
      <c r="J958" s="7">
        <f t="shared" si="298"/>
        <v>4</v>
      </c>
      <c r="K958" s="7">
        <f t="shared" si="299"/>
        <v>2014</v>
      </c>
      <c r="L958" s="8"/>
      <c r="M958" s="8"/>
      <c r="N958" s="2"/>
      <c r="AA958" s="2"/>
      <c r="AB958" s="2"/>
      <c r="AC958" s="2"/>
      <c r="AD958" s="2"/>
      <c r="AE958" s="2"/>
      <c r="AF958" s="2"/>
      <c r="AN958" s="5"/>
    </row>
    <row r="959" spans="2:40" outlineLevel="1" x14ac:dyDescent="0.25">
      <c r="B959" s="15">
        <v>41924</v>
      </c>
      <c r="C959" s="121">
        <v>2286.9343666045261</v>
      </c>
      <c r="D959" s="121">
        <v>1010.2274771564283</v>
      </c>
      <c r="E959" s="121">
        <v>195.35183394848161</v>
      </c>
      <c r="F959" s="122">
        <f t="shared" si="295"/>
        <v>3492.5136777094363</v>
      </c>
      <c r="G959" s="6">
        <v>956</v>
      </c>
      <c r="H959" s="6">
        <f t="shared" si="296"/>
        <v>137</v>
      </c>
      <c r="I959" s="7">
        <f t="shared" si="297"/>
        <v>10</v>
      </c>
      <c r="J959" s="7">
        <f t="shared" si="298"/>
        <v>4</v>
      </c>
      <c r="K959" s="7">
        <f t="shared" si="299"/>
        <v>2014</v>
      </c>
      <c r="L959" s="8"/>
      <c r="M959" s="8"/>
      <c r="N959" s="2"/>
      <c r="AA959" s="2"/>
      <c r="AB959" s="2"/>
      <c r="AC959" s="2"/>
      <c r="AD959" s="2"/>
      <c r="AE959" s="2"/>
      <c r="AF959" s="2"/>
      <c r="AN959" s="5"/>
    </row>
    <row r="960" spans="2:40" outlineLevel="1" x14ac:dyDescent="0.25">
      <c r="B960" s="15">
        <v>41925</v>
      </c>
      <c r="C960" s="121">
        <v>2284.7995434807917</v>
      </c>
      <c r="D960" s="121">
        <v>1077.4842062688913</v>
      </c>
      <c r="E960" s="121">
        <v>195.27225340122843</v>
      </c>
      <c r="F960" s="122">
        <f t="shared" si="295"/>
        <v>3557.5560031509112</v>
      </c>
      <c r="G960" s="6">
        <v>957</v>
      </c>
      <c r="H960" s="6">
        <f t="shared" si="296"/>
        <v>137</v>
      </c>
      <c r="I960" s="7">
        <f t="shared" si="297"/>
        <v>10</v>
      </c>
      <c r="J960" s="7">
        <f t="shared" si="298"/>
        <v>4</v>
      </c>
      <c r="K960" s="7">
        <f t="shared" si="299"/>
        <v>2014</v>
      </c>
      <c r="L960" s="8"/>
      <c r="M960" s="8"/>
      <c r="N960" s="2"/>
      <c r="AA960" s="2"/>
      <c r="AB960" s="2"/>
      <c r="AC960" s="2"/>
      <c r="AD960" s="2"/>
      <c r="AE960" s="2"/>
      <c r="AF960" s="2"/>
      <c r="AN960" s="5"/>
    </row>
    <row r="961" spans="2:40" outlineLevel="1" x14ac:dyDescent="0.25">
      <c r="B961" s="15">
        <v>41926</v>
      </c>
      <c r="C961" s="121">
        <v>2274.7159078297436</v>
      </c>
      <c r="D961" s="121">
        <v>1024.3655060815197</v>
      </c>
      <c r="E961" s="121">
        <v>194.76041805197735</v>
      </c>
      <c r="F961" s="122">
        <f t="shared" si="295"/>
        <v>3493.841831963241</v>
      </c>
      <c r="G961" s="6">
        <v>958</v>
      </c>
      <c r="H961" s="6">
        <f t="shared" si="296"/>
        <v>137</v>
      </c>
      <c r="I961" s="7">
        <f t="shared" si="297"/>
        <v>10</v>
      </c>
      <c r="J961" s="7">
        <f t="shared" si="298"/>
        <v>4</v>
      </c>
      <c r="K961" s="7">
        <f t="shared" si="299"/>
        <v>2014</v>
      </c>
      <c r="L961" s="8"/>
      <c r="M961" s="8"/>
      <c r="N961" s="2"/>
      <c r="AA961" s="2"/>
      <c r="AB961" s="2"/>
      <c r="AC961" s="2"/>
      <c r="AD961" s="2"/>
      <c r="AE961" s="2"/>
      <c r="AF961" s="2"/>
      <c r="AN961" s="5"/>
    </row>
    <row r="962" spans="2:40" outlineLevel="1" x14ac:dyDescent="0.25">
      <c r="B962" s="15">
        <v>41927</v>
      </c>
      <c r="C962" s="121">
        <v>2281.3155158621507</v>
      </c>
      <c r="D962" s="121">
        <v>977.93412508834354</v>
      </c>
      <c r="E962" s="121">
        <v>194.87573680678992</v>
      </c>
      <c r="F962" s="122">
        <f t="shared" si="295"/>
        <v>3454.1253777572842</v>
      </c>
      <c r="G962" s="6">
        <v>959</v>
      </c>
      <c r="H962" s="6">
        <f t="shared" si="296"/>
        <v>137</v>
      </c>
      <c r="I962" s="7">
        <f t="shared" si="297"/>
        <v>10</v>
      </c>
      <c r="J962" s="7">
        <f t="shared" si="298"/>
        <v>4</v>
      </c>
      <c r="K962" s="7">
        <f t="shared" si="299"/>
        <v>2014</v>
      </c>
      <c r="L962" s="8"/>
      <c r="M962" s="8"/>
      <c r="N962" s="2"/>
      <c r="AA962" s="2"/>
      <c r="AB962" s="2"/>
      <c r="AC962" s="2"/>
      <c r="AD962" s="2"/>
      <c r="AE962" s="2"/>
      <c r="AF962" s="2"/>
      <c r="AN962" s="5"/>
    </row>
    <row r="963" spans="2:40" outlineLevel="1" x14ac:dyDescent="0.25">
      <c r="B963" s="15">
        <v>41928</v>
      </c>
      <c r="C963" s="121">
        <v>2271.9388983443732</v>
      </c>
      <c r="D963" s="121">
        <v>1081.911540411003</v>
      </c>
      <c r="E963" s="121">
        <v>194.52710745258213</v>
      </c>
      <c r="F963" s="122">
        <f t="shared" si="295"/>
        <v>3548.3775462079584</v>
      </c>
      <c r="G963" s="6">
        <v>960</v>
      </c>
      <c r="H963" s="6">
        <f t="shared" si="296"/>
        <v>138</v>
      </c>
      <c r="I963" s="7">
        <f t="shared" si="297"/>
        <v>10</v>
      </c>
      <c r="J963" s="7">
        <f t="shared" si="298"/>
        <v>4</v>
      </c>
      <c r="K963" s="7">
        <f t="shared" si="299"/>
        <v>2014</v>
      </c>
      <c r="L963" s="8"/>
      <c r="M963" s="8"/>
      <c r="N963" s="2"/>
      <c r="AA963" s="2"/>
      <c r="AB963" s="2"/>
      <c r="AC963" s="2"/>
      <c r="AD963" s="2"/>
      <c r="AE963" s="2"/>
      <c r="AF963" s="2"/>
      <c r="AN963" s="5"/>
    </row>
    <row r="964" spans="2:40" outlineLevel="1" x14ac:dyDescent="0.25">
      <c r="B964" s="15">
        <v>41929</v>
      </c>
      <c r="C964" s="121">
        <v>2276.8752767310029</v>
      </c>
      <c r="D964" s="121">
        <v>1101.7908896481929</v>
      </c>
      <c r="E964" s="121">
        <v>194.34011144588672</v>
      </c>
      <c r="F964" s="122">
        <f t="shared" si="295"/>
        <v>3573.0062778250822</v>
      </c>
      <c r="G964" s="6">
        <v>961</v>
      </c>
      <c r="H964" s="6">
        <f t="shared" si="296"/>
        <v>138</v>
      </c>
      <c r="I964" s="7">
        <f t="shared" si="297"/>
        <v>10</v>
      </c>
      <c r="J964" s="7">
        <f t="shared" si="298"/>
        <v>4</v>
      </c>
      <c r="K964" s="7">
        <f t="shared" si="299"/>
        <v>2014</v>
      </c>
      <c r="L964" s="8"/>
      <c r="M964" s="8"/>
      <c r="N964" s="2"/>
      <c r="AA964" s="2"/>
      <c r="AB964" s="2"/>
      <c r="AC964" s="2"/>
      <c r="AD964" s="2"/>
      <c r="AE964" s="2"/>
      <c r="AF964" s="2"/>
      <c r="AN964" s="5"/>
    </row>
    <row r="965" spans="2:40" outlineLevel="1" x14ac:dyDescent="0.25">
      <c r="B965" s="15">
        <v>41930</v>
      </c>
      <c r="C965" s="121">
        <v>2288.1155485542463</v>
      </c>
      <c r="D965" s="121">
        <v>1042.7255745787609</v>
      </c>
      <c r="E965" s="121">
        <v>194.12685643494237</v>
      </c>
      <c r="F965" s="122">
        <f t="shared" ref="F965:F980" si="300">SUM(C965:E965)</f>
        <v>3524.9679795679499</v>
      </c>
      <c r="G965" s="6">
        <v>962</v>
      </c>
      <c r="H965" s="6">
        <f t="shared" ref="H965:H980" si="301">ROUNDUP(G965/7,0)</f>
        <v>138</v>
      </c>
      <c r="I965" s="7">
        <f t="shared" ref="I965:I980" si="302">MONTH(B965)</f>
        <v>10</v>
      </c>
      <c r="J965" s="7">
        <f t="shared" ref="J965:J980" si="303">ROUNDUP(I965/3,0)</f>
        <v>4</v>
      </c>
      <c r="K965" s="7">
        <f t="shared" ref="K965:K980" si="304">YEAR(B965)</f>
        <v>2014</v>
      </c>
      <c r="L965" s="8"/>
      <c r="M965" s="8"/>
      <c r="N965" s="2"/>
      <c r="AA965" s="2"/>
      <c r="AB965" s="2"/>
      <c r="AC965" s="2"/>
      <c r="AD965" s="2"/>
      <c r="AE965" s="2"/>
      <c r="AF965" s="2"/>
      <c r="AN965" s="5"/>
    </row>
    <row r="966" spans="2:40" outlineLevel="1" x14ac:dyDescent="0.25">
      <c r="B966" s="15">
        <v>41931</v>
      </c>
      <c r="C966" s="121">
        <v>2301.1050535226868</v>
      </c>
      <c r="D966" s="121">
        <v>924.13274155262957</v>
      </c>
      <c r="E966" s="121">
        <v>193.75637600624566</v>
      </c>
      <c r="F966" s="122">
        <f t="shared" si="300"/>
        <v>3418.9941710815619</v>
      </c>
      <c r="G966" s="6">
        <v>963</v>
      </c>
      <c r="H966" s="6">
        <f t="shared" si="301"/>
        <v>138</v>
      </c>
      <c r="I966" s="7">
        <f t="shared" si="302"/>
        <v>10</v>
      </c>
      <c r="J966" s="7">
        <f t="shared" si="303"/>
        <v>4</v>
      </c>
      <c r="K966" s="7">
        <f t="shared" si="304"/>
        <v>2014</v>
      </c>
      <c r="L966" s="8"/>
      <c r="M966" s="8"/>
      <c r="N966" s="2"/>
      <c r="AA966" s="2"/>
      <c r="AB966" s="2"/>
      <c r="AC966" s="2"/>
      <c r="AD966" s="2"/>
      <c r="AE966" s="2"/>
      <c r="AF966" s="2"/>
      <c r="AN966" s="5"/>
    </row>
    <row r="967" spans="2:40" outlineLevel="1" x14ac:dyDescent="0.25">
      <c r="B967" s="15">
        <v>41932</v>
      </c>
      <c r="C967" s="121">
        <v>2300.825906891348</v>
      </c>
      <c r="D967" s="121">
        <v>1038.3561941372227</v>
      </c>
      <c r="E967" s="121">
        <v>193.7083743393203</v>
      </c>
      <c r="F967" s="122">
        <f t="shared" si="300"/>
        <v>3532.8904753678912</v>
      </c>
      <c r="G967" s="6">
        <v>964</v>
      </c>
      <c r="H967" s="6">
        <f t="shared" si="301"/>
        <v>138</v>
      </c>
      <c r="I967" s="7">
        <f t="shared" si="302"/>
        <v>10</v>
      </c>
      <c r="J967" s="7">
        <f t="shared" si="303"/>
        <v>4</v>
      </c>
      <c r="K967" s="7">
        <f t="shared" si="304"/>
        <v>2014</v>
      </c>
      <c r="L967" s="8"/>
      <c r="M967" s="8"/>
      <c r="N967" s="2"/>
      <c r="AA967" s="2"/>
      <c r="AB967" s="2"/>
      <c r="AC967" s="2"/>
      <c r="AD967" s="2"/>
      <c r="AE967" s="2"/>
      <c r="AF967" s="2"/>
      <c r="AN967" s="5"/>
    </row>
    <row r="968" spans="2:40" outlineLevel="1" x14ac:dyDescent="0.25">
      <c r="B968" s="15">
        <v>41933</v>
      </c>
      <c r="C968" s="121">
        <v>2295.7777185592718</v>
      </c>
      <c r="D968" s="121">
        <v>1010.0229769776943</v>
      </c>
      <c r="E968" s="121">
        <v>194.12671114930822</v>
      </c>
      <c r="F968" s="122">
        <f t="shared" si="300"/>
        <v>3499.9274066862745</v>
      </c>
      <c r="G968" s="6">
        <v>965</v>
      </c>
      <c r="H968" s="6">
        <f t="shared" si="301"/>
        <v>138</v>
      </c>
      <c r="I968" s="7">
        <f t="shared" si="302"/>
        <v>10</v>
      </c>
      <c r="J968" s="7">
        <f t="shared" si="303"/>
        <v>4</v>
      </c>
      <c r="K968" s="7">
        <f t="shared" si="304"/>
        <v>2014</v>
      </c>
      <c r="L968" s="8"/>
      <c r="M968" s="8"/>
      <c r="N968" s="2"/>
      <c r="AA968" s="2"/>
      <c r="AB968" s="2"/>
      <c r="AC968" s="2"/>
      <c r="AD968" s="2"/>
      <c r="AE968" s="2"/>
      <c r="AF968" s="2"/>
      <c r="AN968" s="5"/>
    </row>
    <row r="969" spans="2:40" outlineLevel="1" x14ac:dyDescent="0.25">
      <c r="B969" s="15">
        <v>41934</v>
      </c>
      <c r="C969" s="121">
        <v>2306.1655291853776</v>
      </c>
      <c r="D969" s="121">
        <v>1061.6506485038087</v>
      </c>
      <c r="E969" s="121">
        <v>193.43174531654512</v>
      </c>
      <c r="F969" s="122">
        <f t="shared" si="300"/>
        <v>3561.2479230057315</v>
      </c>
      <c r="G969" s="6">
        <v>966</v>
      </c>
      <c r="H969" s="6">
        <f t="shared" si="301"/>
        <v>138</v>
      </c>
      <c r="I969" s="7">
        <f t="shared" si="302"/>
        <v>10</v>
      </c>
      <c r="J969" s="7">
        <f t="shared" si="303"/>
        <v>4</v>
      </c>
      <c r="K969" s="7">
        <f t="shared" si="304"/>
        <v>2014</v>
      </c>
      <c r="L969" s="8"/>
      <c r="M969" s="8"/>
      <c r="N969" s="2"/>
      <c r="AA969" s="2"/>
      <c r="AB969" s="2"/>
      <c r="AC969" s="2"/>
      <c r="AD969" s="2"/>
      <c r="AE969" s="2"/>
      <c r="AF969" s="2"/>
      <c r="AN969" s="5"/>
    </row>
    <row r="970" spans="2:40" outlineLevel="1" x14ac:dyDescent="0.25">
      <c r="B970" s="15">
        <v>41935</v>
      </c>
      <c r="C970" s="121">
        <v>2316.0310058411205</v>
      </c>
      <c r="D970" s="121">
        <v>1004.034006847401</v>
      </c>
      <c r="E970" s="121">
        <v>193.31443786161256</v>
      </c>
      <c r="F970" s="122">
        <f t="shared" si="300"/>
        <v>3513.3794505501342</v>
      </c>
      <c r="G970" s="6">
        <v>967</v>
      </c>
      <c r="H970" s="6">
        <f t="shared" si="301"/>
        <v>139</v>
      </c>
      <c r="I970" s="7">
        <f t="shared" si="302"/>
        <v>10</v>
      </c>
      <c r="J970" s="7">
        <f t="shared" si="303"/>
        <v>4</v>
      </c>
      <c r="K970" s="7">
        <f t="shared" si="304"/>
        <v>2014</v>
      </c>
      <c r="L970" s="8"/>
      <c r="M970" s="8"/>
      <c r="N970" s="2"/>
      <c r="AA970" s="2"/>
      <c r="AB970" s="2"/>
      <c r="AC970" s="2"/>
      <c r="AD970" s="2"/>
      <c r="AE970" s="2"/>
      <c r="AF970" s="2"/>
      <c r="AN970" s="5"/>
    </row>
    <row r="971" spans="2:40" outlineLevel="1" x14ac:dyDescent="0.25">
      <c r="B971" s="15">
        <v>41936</v>
      </c>
      <c r="C971" s="121">
        <v>2323.6058083408789</v>
      </c>
      <c r="D971" s="121">
        <v>1032.5873249272395</v>
      </c>
      <c r="E971" s="121">
        <v>193.31117987639439</v>
      </c>
      <c r="F971" s="122">
        <f t="shared" si="300"/>
        <v>3549.5043131445127</v>
      </c>
      <c r="G971" s="6">
        <v>968</v>
      </c>
      <c r="H971" s="6">
        <f t="shared" si="301"/>
        <v>139</v>
      </c>
      <c r="I971" s="7">
        <f t="shared" si="302"/>
        <v>10</v>
      </c>
      <c r="J971" s="7">
        <f t="shared" si="303"/>
        <v>4</v>
      </c>
      <c r="K971" s="7">
        <f t="shared" si="304"/>
        <v>2014</v>
      </c>
      <c r="L971" s="8"/>
      <c r="M971" s="8"/>
      <c r="N971" s="2"/>
      <c r="AA971" s="2"/>
      <c r="AB971" s="2"/>
      <c r="AC971" s="2"/>
      <c r="AD971" s="2"/>
      <c r="AE971" s="2"/>
      <c r="AF971" s="2"/>
      <c r="AN971" s="5"/>
    </row>
    <row r="972" spans="2:40" outlineLevel="1" x14ac:dyDescent="0.25">
      <c r="B972" s="15">
        <v>41937</v>
      </c>
      <c r="C972" s="121">
        <v>2316.3932052924774</v>
      </c>
      <c r="D972" s="121">
        <v>933.58516654276536</v>
      </c>
      <c r="E972" s="121">
        <v>193.35698511098235</v>
      </c>
      <c r="F972" s="122">
        <f t="shared" si="300"/>
        <v>3443.3353569462251</v>
      </c>
      <c r="G972" s="6">
        <v>969</v>
      </c>
      <c r="H972" s="6">
        <f t="shared" si="301"/>
        <v>139</v>
      </c>
      <c r="I972" s="7">
        <f t="shared" si="302"/>
        <v>10</v>
      </c>
      <c r="J972" s="7">
        <f t="shared" si="303"/>
        <v>4</v>
      </c>
      <c r="K972" s="7">
        <f t="shared" si="304"/>
        <v>2014</v>
      </c>
      <c r="L972" s="8"/>
      <c r="M972" s="8"/>
      <c r="N972" s="2"/>
      <c r="AA972" s="2"/>
      <c r="AB972" s="2"/>
      <c r="AC972" s="2"/>
      <c r="AD972" s="2"/>
      <c r="AE972" s="2"/>
      <c r="AF972" s="2"/>
      <c r="AN972" s="5"/>
    </row>
    <row r="973" spans="2:40" outlineLevel="1" x14ac:dyDescent="0.25">
      <c r="B973" s="15">
        <v>41938</v>
      </c>
      <c r="C973" s="121">
        <v>2295.1485726350675</v>
      </c>
      <c r="D973" s="121">
        <v>1148.0623214682369</v>
      </c>
      <c r="E973" s="121">
        <v>193.30177455319244</v>
      </c>
      <c r="F973" s="122">
        <f t="shared" si="300"/>
        <v>3636.5126686564968</v>
      </c>
      <c r="G973" s="6">
        <v>970</v>
      </c>
      <c r="H973" s="6">
        <f t="shared" si="301"/>
        <v>139</v>
      </c>
      <c r="I973" s="7">
        <f t="shared" si="302"/>
        <v>10</v>
      </c>
      <c r="J973" s="7">
        <f t="shared" si="303"/>
        <v>4</v>
      </c>
      <c r="K973" s="7">
        <f t="shared" si="304"/>
        <v>2014</v>
      </c>
      <c r="L973" s="8"/>
      <c r="M973" s="8"/>
      <c r="N973" s="2"/>
      <c r="AA973" s="2"/>
      <c r="AB973" s="2"/>
      <c r="AC973" s="2"/>
      <c r="AD973" s="2"/>
      <c r="AE973" s="2"/>
      <c r="AF973" s="2"/>
      <c r="AN973" s="5"/>
    </row>
    <row r="974" spans="2:40" outlineLevel="1" x14ac:dyDescent="0.25">
      <c r="B974" s="15">
        <v>41939</v>
      </c>
      <c r="C974" s="121">
        <v>2297.5670017118796</v>
      </c>
      <c r="D974" s="121">
        <v>979.68974387972958</v>
      </c>
      <c r="E974" s="121">
        <v>193.19196216586471</v>
      </c>
      <c r="F974" s="122">
        <f t="shared" si="300"/>
        <v>3470.448707757474</v>
      </c>
      <c r="G974" s="6">
        <v>971</v>
      </c>
      <c r="H974" s="6">
        <f t="shared" si="301"/>
        <v>139</v>
      </c>
      <c r="I974" s="7">
        <f t="shared" si="302"/>
        <v>10</v>
      </c>
      <c r="J974" s="7">
        <f t="shared" si="303"/>
        <v>4</v>
      </c>
      <c r="K974" s="7">
        <f t="shared" si="304"/>
        <v>2014</v>
      </c>
      <c r="L974" s="8"/>
      <c r="M974" s="8"/>
      <c r="N974" s="2"/>
      <c r="AA974" s="2"/>
      <c r="AB974" s="2"/>
      <c r="AC974" s="2"/>
      <c r="AD974" s="2"/>
      <c r="AE974" s="2"/>
      <c r="AF974" s="2"/>
      <c r="AN974" s="5"/>
    </row>
    <row r="975" spans="2:40" outlineLevel="1" x14ac:dyDescent="0.25">
      <c r="B975" s="15">
        <v>41940</v>
      </c>
      <c r="C975" s="121">
        <v>2304.8802841870497</v>
      </c>
      <c r="D975" s="121">
        <v>1144.3028202637402</v>
      </c>
      <c r="E975" s="121">
        <v>193.10369657281586</v>
      </c>
      <c r="F975" s="122">
        <f t="shared" si="300"/>
        <v>3642.2868010236057</v>
      </c>
      <c r="G975" s="6">
        <v>972</v>
      </c>
      <c r="H975" s="6">
        <f t="shared" si="301"/>
        <v>139</v>
      </c>
      <c r="I975" s="7">
        <f t="shared" si="302"/>
        <v>10</v>
      </c>
      <c r="J975" s="7">
        <f t="shared" si="303"/>
        <v>4</v>
      </c>
      <c r="K975" s="7">
        <f t="shared" si="304"/>
        <v>2014</v>
      </c>
      <c r="L975" s="8"/>
      <c r="M975" s="8"/>
      <c r="N975" s="2"/>
      <c r="AA975" s="2"/>
      <c r="AB975" s="2"/>
      <c r="AC975" s="2"/>
      <c r="AD975" s="2"/>
      <c r="AE975" s="2"/>
      <c r="AF975" s="2"/>
      <c r="AN975" s="5"/>
    </row>
    <row r="976" spans="2:40" outlineLevel="1" x14ac:dyDescent="0.25">
      <c r="B976" s="15">
        <v>41941</v>
      </c>
      <c r="C976" s="121">
        <v>2318.7712168131479</v>
      </c>
      <c r="D976" s="121">
        <v>1142.9384172084758</v>
      </c>
      <c r="E976" s="121">
        <v>193.28732703017889</v>
      </c>
      <c r="F976" s="122">
        <f t="shared" si="300"/>
        <v>3654.9969610518028</v>
      </c>
      <c r="G976" s="6">
        <v>973</v>
      </c>
      <c r="H976" s="6">
        <f t="shared" si="301"/>
        <v>139</v>
      </c>
      <c r="I976" s="7">
        <f t="shared" si="302"/>
        <v>10</v>
      </c>
      <c r="J976" s="7">
        <f t="shared" si="303"/>
        <v>4</v>
      </c>
      <c r="K976" s="7">
        <f t="shared" si="304"/>
        <v>2014</v>
      </c>
      <c r="L976" s="8"/>
      <c r="M976" s="8"/>
      <c r="N976" s="2"/>
      <c r="AA976" s="2"/>
      <c r="AB976" s="2"/>
      <c r="AC976" s="2"/>
      <c r="AD976" s="2"/>
      <c r="AE976" s="2"/>
      <c r="AF976" s="2"/>
      <c r="AN976" s="5"/>
    </row>
    <row r="977" spans="2:40" outlineLevel="1" x14ac:dyDescent="0.25">
      <c r="B977" s="15">
        <v>41942</v>
      </c>
      <c r="C977" s="121">
        <v>2301.8333829608478</v>
      </c>
      <c r="D977" s="121">
        <v>1207.5768111453815</v>
      </c>
      <c r="E977" s="121">
        <v>193.28897281255834</v>
      </c>
      <c r="F977" s="122">
        <f t="shared" si="300"/>
        <v>3702.6991669187873</v>
      </c>
      <c r="G977" s="6">
        <v>974</v>
      </c>
      <c r="H977" s="6">
        <f t="shared" si="301"/>
        <v>140</v>
      </c>
      <c r="I977" s="7">
        <f t="shared" si="302"/>
        <v>10</v>
      </c>
      <c r="J977" s="7">
        <f t="shared" si="303"/>
        <v>4</v>
      </c>
      <c r="K977" s="7">
        <f t="shared" si="304"/>
        <v>2014</v>
      </c>
      <c r="L977" s="8"/>
      <c r="M977" s="8"/>
      <c r="N977" s="2"/>
      <c r="AA977" s="2"/>
      <c r="AB977" s="2"/>
      <c r="AC977" s="2"/>
      <c r="AD977" s="2"/>
      <c r="AE977" s="2"/>
      <c r="AF977" s="2"/>
      <c r="AN977" s="5"/>
    </row>
    <row r="978" spans="2:40" outlineLevel="1" x14ac:dyDescent="0.25">
      <c r="B978" s="15">
        <v>41943</v>
      </c>
      <c r="C978" s="121">
        <v>2299.1986814780735</v>
      </c>
      <c r="D978" s="121">
        <v>1055.5902405403599</v>
      </c>
      <c r="E978" s="121">
        <v>193.1042971052436</v>
      </c>
      <c r="F978" s="122">
        <f t="shared" si="300"/>
        <v>3547.8932191236768</v>
      </c>
      <c r="G978" s="6">
        <v>975</v>
      </c>
      <c r="H978" s="6">
        <f t="shared" si="301"/>
        <v>140</v>
      </c>
      <c r="I978" s="7">
        <f t="shared" si="302"/>
        <v>10</v>
      </c>
      <c r="J978" s="7">
        <f t="shared" si="303"/>
        <v>4</v>
      </c>
      <c r="K978" s="7">
        <f t="shared" si="304"/>
        <v>2014</v>
      </c>
      <c r="L978" s="8"/>
      <c r="M978" s="8"/>
      <c r="N978" s="2"/>
      <c r="AA978" s="2"/>
      <c r="AB978" s="2"/>
      <c r="AC978" s="2"/>
      <c r="AD978" s="2"/>
      <c r="AE978" s="2"/>
      <c r="AF978" s="2"/>
      <c r="AN978" s="5"/>
    </row>
    <row r="979" spans="2:40" outlineLevel="1" x14ac:dyDescent="0.25">
      <c r="B979" s="15">
        <v>41944</v>
      </c>
      <c r="C979" s="121">
        <v>2289.2936525578111</v>
      </c>
      <c r="D979" s="121">
        <v>1278.4212442411711</v>
      </c>
      <c r="E979" s="121">
        <v>193.17130446157924</v>
      </c>
      <c r="F979" s="122">
        <f t="shared" si="300"/>
        <v>3760.8862012605618</v>
      </c>
      <c r="G979" s="6">
        <v>976</v>
      </c>
      <c r="H979" s="6">
        <f t="shared" si="301"/>
        <v>140</v>
      </c>
      <c r="I979" s="7">
        <f t="shared" si="302"/>
        <v>11</v>
      </c>
      <c r="J979" s="7">
        <f t="shared" si="303"/>
        <v>4</v>
      </c>
      <c r="K979" s="7">
        <f t="shared" si="304"/>
        <v>2014</v>
      </c>
      <c r="L979" s="8"/>
      <c r="M979" s="8"/>
      <c r="N979" s="2"/>
      <c r="AA979" s="2"/>
      <c r="AB979" s="2"/>
      <c r="AC979" s="2"/>
      <c r="AD979" s="2"/>
      <c r="AE979" s="2"/>
      <c r="AF979" s="2"/>
      <c r="AN979" s="5"/>
    </row>
    <row r="980" spans="2:40" outlineLevel="1" x14ac:dyDescent="0.25">
      <c r="B980" s="15">
        <v>41945</v>
      </c>
      <c r="C980" s="121">
        <v>2293.317308761164</v>
      </c>
      <c r="D980" s="121">
        <v>1084.406377474676</v>
      </c>
      <c r="E980" s="121">
        <v>193.03762022498344</v>
      </c>
      <c r="F980" s="122">
        <f t="shared" si="300"/>
        <v>3570.7613064608236</v>
      </c>
      <c r="G980" s="6">
        <v>977</v>
      </c>
      <c r="H980" s="6">
        <f t="shared" si="301"/>
        <v>140</v>
      </c>
      <c r="I980" s="7">
        <f t="shared" si="302"/>
        <v>11</v>
      </c>
      <c r="J980" s="7">
        <f t="shared" si="303"/>
        <v>4</v>
      </c>
      <c r="K980" s="7">
        <f t="shared" si="304"/>
        <v>2014</v>
      </c>
      <c r="L980" s="8"/>
      <c r="M980" s="8"/>
      <c r="N980" s="2"/>
      <c r="AA980" s="2"/>
      <c r="AB980" s="2"/>
      <c r="AC980" s="2"/>
      <c r="AD980" s="2"/>
      <c r="AE980" s="2"/>
      <c r="AF980" s="2"/>
      <c r="AN980" s="5"/>
    </row>
    <row r="981" spans="2:40" outlineLevel="1" x14ac:dyDescent="0.25">
      <c r="B981" s="15">
        <v>41946</v>
      </c>
      <c r="C981" s="121">
        <v>2313.1537590248008</v>
      </c>
      <c r="D981" s="121">
        <v>1164.6790157233668</v>
      </c>
      <c r="E981" s="121">
        <v>192.8802752932404</v>
      </c>
      <c r="F981" s="122">
        <f t="shared" ref="F981:F996" si="305">SUM(C981:E981)</f>
        <v>3670.7130500414078</v>
      </c>
      <c r="G981" s="6">
        <v>978</v>
      </c>
      <c r="H981" s="6">
        <f t="shared" ref="H981:H996" si="306">ROUNDUP(G981/7,0)</f>
        <v>140</v>
      </c>
      <c r="I981" s="7">
        <f t="shared" ref="I981:I996" si="307">MONTH(B981)</f>
        <v>11</v>
      </c>
      <c r="J981" s="7">
        <f t="shared" ref="J981:J996" si="308">ROUNDUP(I981/3,0)</f>
        <v>4</v>
      </c>
      <c r="K981" s="7">
        <f t="shared" ref="K981:K996" si="309">YEAR(B981)</f>
        <v>2014</v>
      </c>
      <c r="L981" s="8"/>
      <c r="M981" s="8"/>
      <c r="N981" s="2"/>
      <c r="AA981" s="2"/>
      <c r="AB981" s="2"/>
      <c r="AC981" s="2"/>
      <c r="AD981" s="2"/>
      <c r="AE981" s="2"/>
      <c r="AF981" s="2"/>
      <c r="AN981" s="5"/>
    </row>
    <row r="982" spans="2:40" outlineLevel="1" x14ac:dyDescent="0.25">
      <c r="B982" s="15">
        <v>41947</v>
      </c>
      <c r="C982" s="121">
        <v>2334.008806929709</v>
      </c>
      <c r="D982" s="121">
        <v>1019.8955262274128</v>
      </c>
      <c r="E982" s="121">
        <v>193.02819436706488</v>
      </c>
      <c r="F982" s="122">
        <f t="shared" si="305"/>
        <v>3546.9325275241868</v>
      </c>
      <c r="G982" s="6">
        <v>979</v>
      </c>
      <c r="H982" s="6">
        <f t="shared" si="306"/>
        <v>140</v>
      </c>
      <c r="I982" s="7">
        <f t="shared" si="307"/>
        <v>11</v>
      </c>
      <c r="J982" s="7">
        <f t="shared" si="308"/>
        <v>4</v>
      </c>
      <c r="K982" s="7">
        <f t="shared" si="309"/>
        <v>2014</v>
      </c>
      <c r="L982" s="8"/>
      <c r="M982" s="8"/>
      <c r="N982" s="2"/>
      <c r="AA982" s="2"/>
      <c r="AB982" s="2"/>
      <c r="AC982" s="2"/>
      <c r="AD982" s="2"/>
      <c r="AE982" s="2"/>
      <c r="AF982" s="2"/>
      <c r="AN982" s="5"/>
    </row>
    <row r="983" spans="2:40" outlineLevel="1" x14ac:dyDescent="0.25">
      <c r="B983" s="15">
        <v>41948</v>
      </c>
      <c r="C983" s="121">
        <v>2309.6602917232094</v>
      </c>
      <c r="D983" s="121">
        <v>1136.738399860915</v>
      </c>
      <c r="E983" s="121">
        <v>193.27668236569579</v>
      </c>
      <c r="F983" s="122">
        <f t="shared" si="305"/>
        <v>3639.6753739498199</v>
      </c>
      <c r="G983" s="6">
        <v>980</v>
      </c>
      <c r="H983" s="6">
        <f t="shared" si="306"/>
        <v>140</v>
      </c>
      <c r="I983" s="7">
        <f t="shared" si="307"/>
        <v>11</v>
      </c>
      <c r="J983" s="7">
        <f t="shared" si="308"/>
        <v>4</v>
      </c>
      <c r="K983" s="7">
        <f t="shared" si="309"/>
        <v>2014</v>
      </c>
      <c r="L983" s="8"/>
      <c r="M983" s="8"/>
      <c r="N983" s="2"/>
      <c r="AA983" s="2"/>
      <c r="AB983" s="2"/>
      <c r="AC983" s="2"/>
      <c r="AD983" s="2"/>
      <c r="AE983" s="2"/>
      <c r="AF983" s="2"/>
      <c r="AN983" s="5"/>
    </row>
    <row r="984" spans="2:40" outlineLevel="1" x14ac:dyDescent="0.25">
      <c r="B984" s="15">
        <v>41949</v>
      </c>
      <c r="C984" s="121">
        <v>2320.1738008536586</v>
      </c>
      <c r="D984" s="121">
        <v>1185.7743781663407</v>
      </c>
      <c r="E984" s="121">
        <v>193.16764644697756</v>
      </c>
      <c r="F984" s="122">
        <f t="shared" si="305"/>
        <v>3699.1158254669767</v>
      </c>
      <c r="G984" s="6">
        <v>981</v>
      </c>
      <c r="H984" s="6">
        <f t="shared" si="306"/>
        <v>141</v>
      </c>
      <c r="I984" s="7">
        <f t="shared" si="307"/>
        <v>11</v>
      </c>
      <c r="J984" s="7">
        <f t="shared" si="308"/>
        <v>4</v>
      </c>
      <c r="K984" s="7">
        <f t="shared" si="309"/>
        <v>2014</v>
      </c>
      <c r="L984" s="8"/>
      <c r="M984" s="8"/>
      <c r="N984" s="2"/>
      <c r="AA984" s="2"/>
      <c r="AB984" s="2"/>
      <c r="AC984" s="2"/>
      <c r="AD984" s="2"/>
      <c r="AE984" s="2"/>
      <c r="AF984" s="2"/>
      <c r="AN984" s="5"/>
    </row>
    <row r="985" spans="2:40" outlineLevel="1" x14ac:dyDescent="0.25">
      <c r="B985" s="15">
        <v>41950</v>
      </c>
      <c r="C985" s="121">
        <v>2314.6349407787243</v>
      </c>
      <c r="D985" s="121">
        <v>885.13168229624034</v>
      </c>
      <c r="E985" s="121">
        <v>192.89790559595318</v>
      </c>
      <c r="F985" s="122">
        <f t="shared" si="305"/>
        <v>3392.6645286709177</v>
      </c>
      <c r="G985" s="6">
        <v>982</v>
      </c>
      <c r="H985" s="6">
        <f t="shared" si="306"/>
        <v>141</v>
      </c>
      <c r="I985" s="7">
        <f t="shared" si="307"/>
        <v>11</v>
      </c>
      <c r="J985" s="7">
        <f t="shared" si="308"/>
        <v>4</v>
      </c>
      <c r="K985" s="7">
        <f t="shared" si="309"/>
        <v>2014</v>
      </c>
      <c r="L985" s="8"/>
      <c r="M985" s="8"/>
      <c r="N985" s="2"/>
      <c r="AA985" s="2"/>
      <c r="AB985" s="2"/>
      <c r="AC985" s="2"/>
      <c r="AD985" s="2"/>
      <c r="AE985" s="2"/>
      <c r="AF985" s="2"/>
      <c r="AN985" s="5"/>
    </row>
    <row r="986" spans="2:40" outlineLevel="1" x14ac:dyDescent="0.25">
      <c r="B986" s="15">
        <v>41951</v>
      </c>
      <c r="C986" s="121">
        <v>2329.0981201018503</v>
      </c>
      <c r="D986" s="121">
        <v>1208.2951663433273</v>
      </c>
      <c r="E986" s="121">
        <v>192.87328897873149</v>
      </c>
      <c r="F986" s="122">
        <f t="shared" si="305"/>
        <v>3730.2665754239092</v>
      </c>
      <c r="G986" s="6">
        <v>983</v>
      </c>
      <c r="H986" s="6">
        <f t="shared" si="306"/>
        <v>141</v>
      </c>
      <c r="I986" s="7">
        <f t="shared" si="307"/>
        <v>11</v>
      </c>
      <c r="J986" s="7">
        <f t="shared" si="308"/>
        <v>4</v>
      </c>
      <c r="K986" s="7">
        <f t="shared" si="309"/>
        <v>2014</v>
      </c>
      <c r="L986" s="8"/>
      <c r="M986" s="8"/>
      <c r="N986" s="2"/>
      <c r="AA986" s="2"/>
      <c r="AB986" s="2"/>
      <c r="AC986" s="2"/>
      <c r="AD986" s="2"/>
      <c r="AE986" s="2"/>
      <c r="AF986" s="2"/>
      <c r="AN986" s="5"/>
    </row>
    <row r="987" spans="2:40" outlineLevel="1" x14ac:dyDescent="0.25">
      <c r="B987" s="15">
        <v>41952</v>
      </c>
      <c r="C987" s="121">
        <v>2337.4019218724784</v>
      </c>
      <c r="D987" s="121">
        <v>941.46599183609464</v>
      </c>
      <c r="E987" s="121">
        <v>192.95603809169742</v>
      </c>
      <c r="F987" s="122">
        <f t="shared" si="305"/>
        <v>3471.8239518002702</v>
      </c>
      <c r="G987" s="6">
        <v>984</v>
      </c>
      <c r="H987" s="6">
        <f t="shared" si="306"/>
        <v>141</v>
      </c>
      <c r="I987" s="7">
        <f t="shared" si="307"/>
        <v>11</v>
      </c>
      <c r="J987" s="7">
        <f t="shared" si="308"/>
        <v>4</v>
      </c>
      <c r="K987" s="7">
        <f t="shared" si="309"/>
        <v>2014</v>
      </c>
      <c r="L987" s="8"/>
      <c r="M987" s="8"/>
      <c r="N987" s="2"/>
      <c r="AA987" s="2"/>
      <c r="AB987" s="2"/>
      <c r="AC987" s="2"/>
      <c r="AD987" s="2"/>
      <c r="AE987" s="2"/>
      <c r="AF987" s="2"/>
      <c r="AN987" s="5"/>
    </row>
    <row r="988" spans="2:40" outlineLevel="1" x14ac:dyDescent="0.25">
      <c r="B988" s="15">
        <v>41953</v>
      </c>
      <c r="C988" s="121">
        <v>2331.4557383527685</v>
      </c>
      <c r="D988" s="121">
        <v>1058.1954860646738</v>
      </c>
      <c r="E988" s="121">
        <v>192.78602069186931</v>
      </c>
      <c r="F988" s="122">
        <f t="shared" si="305"/>
        <v>3582.4372451093118</v>
      </c>
      <c r="G988" s="6">
        <v>985</v>
      </c>
      <c r="H988" s="6">
        <f t="shared" si="306"/>
        <v>141</v>
      </c>
      <c r="I988" s="7">
        <f t="shared" si="307"/>
        <v>11</v>
      </c>
      <c r="J988" s="7">
        <f t="shared" si="308"/>
        <v>4</v>
      </c>
      <c r="K988" s="7">
        <f t="shared" si="309"/>
        <v>2014</v>
      </c>
      <c r="L988" s="8"/>
      <c r="M988" s="8"/>
      <c r="N988" s="2"/>
      <c r="AA988" s="2"/>
      <c r="AB988" s="2"/>
      <c r="AC988" s="2"/>
      <c r="AD988" s="2"/>
      <c r="AE988" s="2"/>
      <c r="AF988" s="2"/>
      <c r="AN988" s="5"/>
    </row>
    <row r="989" spans="2:40" outlineLevel="1" x14ac:dyDescent="0.25">
      <c r="B989" s="15">
        <v>41954</v>
      </c>
      <c r="C989" s="121">
        <v>2332.8302386757623</v>
      </c>
      <c r="D989" s="121">
        <v>1077.2261610272219</v>
      </c>
      <c r="E989" s="121">
        <v>192.65907493338293</v>
      </c>
      <c r="F989" s="122">
        <f t="shared" si="305"/>
        <v>3602.7154746363667</v>
      </c>
      <c r="G989" s="6">
        <v>986</v>
      </c>
      <c r="H989" s="6">
        <f t="shared" si="306"/>
        <v>141</v>
      </c>
      <c r="I989" s="7">
        <f t="shared" si="307"/>
        <v>11</v>
      </c>
      <c r="J989" s="7">
        <f t="shared" si="308"/>
        <v>4</v>
      </c>
      <c r="K989" s="7">
        <f t="shared" si="309"/>
        <v>2014</v>
      </c>
      <c r="L989" s="8"/>
      <c r="M989" s="8"/>
      <c r="N989" s="2"/>
      <c r="AA989" s="2"/>
      <c r="AB989" s="2"/>
      <c r="AC989" s="2"/>
      <c r="AD989" s="2"/>
      <c r="AE989" s="2"/>
      <c r="AF989" s="2"/>
      <c r="AN989" s="5"/>
    </row>
    <row r="990" spans="2:40" outlineLevel="1" x14ac:dyDescent="0.25">
      <c r="B990" s="15">
        <v>41955</v>
      </c>
      <c r="C990" s="121">
        <v>2333.6214848973937</v>
      </c>
      <c r="D990" s="121">
        <v>1044.6528784346406</v>
      </c>
      <c r="E990" s="121">
        <v>192.63865307078001</v>
      </c>
      <c r="F990" s="122">
        <f t="shared" si="305"/>
        <v>3570.9130164028143</v>
      </c>
      <c r="G990" s="6">
        <v>987</v>
      </c>
      <c r="H990" s="6">
        <f t="shared" si="306"/>
        <v>141</v>
      </c>
      <c r="I990" s="7">
        <f t="shared" si="307"/>
        <v>11</v>
      </c>
      <c r="J990" s="7">
        <f t="shared" si="308"/>
        <v>4</v>
      </c>
      <c r="K990" s="7">
        <f t="shared" si="309"/>
        <v>2014</v>
      </c>
      <c r="L990" s="8"/>
      <c r="M990" s="8"/>
      <c r="N990" s="2"/>
      <c r="AA990" s="2"/>
      <c r="AB990" s="2"/>
      <c r="AC990" s="2"/>
      <c r="AD990" s="2"/>
      <c r="AE990" s="2"/>
      <c r="AF990" s="2"/>
      <c r="AN990" s="5"/>
    </row>
    <row r="991" spans="2:40" outlineLevel="1" x14ac:dyDescent="0.25">
      <c r="B991" s="15">
        <v>41956</v>
      </c>
      <c r="C991" s="121">
        <v>2351.5742770816423</v>
      </c>
      <c r="D991" s="121">
        <v>878.79886601909732</v>
      </c>
      <c r="E991" s="121">
        <v>192.57816775141566</v>
      </c>
      <c r="F991" s="122">
        <f t="shared" si="305"/>
        <v>3422.9513108521551</v>
      </c>
      <c r="G991" s="6">
        <v>988</v>
      </c>
      <c r="H991" s="6">
        <f t="shared" si="306"/>
        <v>142</v>
      </c>
      <c r="I991" s="7">
        <f t="shared" si="307"/>
        <v>11</v>
      </c>
      <c r="J991" s="7">
        <f t="shared" si="308"/>
        <v>4</v>
      </c>
      <c r="K991" s="7">
        <f t="shared" si="309"/>
        <v>2014</v>
      </c>
      <c r="L991" s="8"/>
      <c r="M991" s="8"/>
      <c r="N991" s="2"/>
      <c r="AA991" s="2"/>
      <c r="AB991" s="2"/>
      <c r="AC991" s="2"/>
      <c r="AD991" s="2"/>
      <c r="AE991" s="2"/>
      <c r="AF991" s="2"/>
      <c r="AN991" s="5"/>
    </row>
    <row r="992" spans="2:40" outlineLevel="1" x14ac:dyDescent="0.25">
      <c r="B992" s="15">
        <v>41957</v>
      </c>
      <c r="C992" s="121">
        <v>2365.6421378941168</v>
      </c>
      <c r="D992" s="121">
        <v>1052.9093299549918</v>
      </c>
      <c r="E992" s="121">
        <v>193.12139478102122</v>
      </c>
      <c r="F992" s="122">
        <f t="shared" si="305"/>
        <v>3611.6728626301297</v>
      </c>
      <c r="G992" s="6">
        <v>989</v>
      </c>
      <c r="H992" s="6">
        <f t="shared" si="306"/>
        <v>142</v>
      </c>
      <c r="I992" s="7">
        <f t="shared" si="307"/>
        <v>11</v>
      </c>
      <c r="J992" s="7">
        <f t="shared" si="308"/>
        <v>4</v>
      </c>
      <c r="K992" s="7">
        <f t="shared" si="309"/>
        <v>2014</v>
      </c>
      <c r="L992" s="8"/>
      <c r="M992" s="8"/>
      <c r="N992" s="2"/>
      <c r="AA992" s="2"/>
      <c r="AB992" s="2"/>
      <c r="AC992" s="2"/>
      <c r="AD992" s="2"/>
      <c r="AE992" s="2"/>
      <c r="AF992" s="2"/>
      <c r="AN992" s="5"/>
    </row>
    <row r="993" spans="2:40" outlineLevel="1" x14ac:dyDescent="0.25">
      <c r="B993" s="15">
        <v>41958</v>
      </c>
      <c r="C993" s="121">
        <v>2366.8640596435775</v>
      </c>
      <c r="D993" s="121">
        <v>998.38230761423233</v>
      </c>
      <c r="E993" s="121">
        <v>192.63347756458967</v>
      </c>
      <c r="F993" s="122">
        <f t="shared" si="305"/>
        <v>3557.8798448223993</v>
      </c>
      <c r="G993" s="6">
        <v>990</v>
      </c>
      <c r="H993" s="6">
        <f t="shared" si="306"/>
        <v>142</v>
      </c>
      <c r="I993" s="7">
        <f t="shared" si="307"/>
        <v>11</v>
      </c>
      <c r="J993" s="7">
        <f t="shared" si="308"/>
        <v>4</v>
      </c>
      <c r="K993" s="7">
        <f t="shared" si="309"/>
        <v>2014</v>
      </c>
      <c r="L993" s="8"/>
      <c r="M993" s="8"/>
      <c r="N993" s="2"/>
      <c r="AA993" s="2"/>
      <c r="AB993" s="2"/>
      <c r="AC993" s="2"/>
      <c r="AD993" s="2"/>
      <c r="AE993" s="2"/>
      <c r="AF993" s="2"/>
      <c r="AN993" s="5"/>
    </row>
    <row r="994" spans="2:40" outlineLevel="1" x14ac:dyDescent="0.25">
      <c r="B994" s="15">
        <v>41959</v>
      </c>
      <c r="C994" s="121">
        <v>2397.7724544160837</v>
      </c>
      <c r="D994" s="121">
        <v>950.23499864372798</v>
      </c>
      <c r="E994" s="121">
        <v>192.64439280685687</v>
      </c>
      <c r="F994" s="122">
        <f t="shared" si="305"/>
        <v>3540.6518458666687</v>
      </c>
      <c r="G994" s="6">
        <v>991</v>
      </c>
      <c r="H994" s="6">
        <f t="shared" si="306"/>
        <v>142</v>
      </c>
      <c r="I994" s="7">
        <f t="shared" si="307"/>
        <v>11</v>
      </c>
      <c r="J994" s="7">
        <f t="shared" si="308"/>
        <v>4</v>
      </c>
      <c r="K994" s="7">
        <f t="shared" si="309"/>
        <v>2014</v>
      </c>
      <c r="L994" s="8"/>
      <c r="M994" s="8"/>
      <c r="N994" s="2"/>
      <c r="AA994" s="2"/>
      <c r="AB994" s="2"/>
      <c r="AC994" s="2"/>
      <c r="AD994" s="2"/>
      <c r="AE994" s="2"/>
      <c r="AF994" s="2"/>
      <c r="AN994" s="5"/>
    </row>
    <row r="995" spans="2:40" outlineLevel="1" x14ac:dyDescent="0.25">
      <c r="B995" s="15">
        <v>41960</v>
      </c>
      <c r="C995" s="121">
        <v>2385.4066568344992</v>
      </c>
      <c r="D995" s="121">
        <v>1113.9003333748954</v>
      </c>
      <c r="E995" s="121">
        <v>192.49983355718109</v>
      </c>
      <c r="F995" s="122">
        <f t="shared" si="305"/>
        <v>3691.8068237665757</v>
      </c>
      <c r="G995" s="6">
        <v>992</v>
      </c>
      <c r="H995" s="6">
        <f t="shared" si="306"/>
        <v>142</v>
      </c>
      <c r="I995" s="7">
        <f t="shared" si="307"/>
        <v>11</v>
      </c>
      <c r="J995" s="7">
        <f t="shared" si="308"/>
        <v>4</v>
      </c>
      <c r="K995" s="7">
        <f t="shared" si="309"/>
        <v>2014</v>
      </c>
      <c r="L995" s="8"/>
      <c r="M995" s="8"/>
      <c r="N995" s="2"/>
      <c r="AA995" s="2"/>
      <c r="AB995" s="2"/>
      <c r="AC995" s="2"/>
      <c r="AD995" s="2"/>
      <c r="AE995" s="2"/>
      <c r="AF995" s="2"/>
      <c r="AN995" s="5"/>
    </row>
    <row r="996" spans="2:40" outlineLevel="1" x14ac:dyDescent="0.25">
      <c r="B996" s="15">
        <v>41961</v>
      </c>
      <c r="C996" s="121">
        <v>2365.8551149608993</v>
      </c>
      <c r="D996" s="121">
        <v>942.60164704943395</v>
      </c>
      <c r="E996" s="121">
        <v>192.45149205113748</v>
      </c>
      <c r="F996" s="122">
        <f t="shared" si="305"/>
        <v>3500.9082540614709</v>
      </c>
      <c r="G996" s="6">
        <v>993</v>
      </c>
      <c r="H996" s="6">
        <f t="shared" si="306"/>
        <v>142</v>
      </c>
      <c r="I996" s="7">
        <f t="shared" si="307"/>
        <v>11</v>
      </c>
      <c r="J996" s="7">
        <f t="shared" si="308"/>
        <v>4</v>
      </c>
      <c r="K996" s="7">
        <f t="shared" si="309"/>
        <v>2014</v>
      </c>
      <c r="L996" s="8"/>
      <c r="M996" s="8"/>
      <c r="N996" s="2"/>
      <c r="AA996" s="2"/>
      <c r="AB996" s="2"/>
      <c r="AC996" s="2"/>
      <c r="AD996" s="2"/>
      <c r="AE996" s="2"/>
      <c r="AF996" s="2"/>
      <c r="AN996" s="5"/>
    </row>
    <row r="997" spans="2:40" outlineLevel="1" x14ac:dyDescent="0.25">
      <c r="B997" s="15">
        <v>41962</v>
      </c>
      <c r="C997" s="121">
        <v>2358.1785241898315</v>
      </c>
      <c r="D997" s="121">
        <v>978.66954773367354</v>
      </c>
      <c r="E997" s="121">
        <v>192.6363685734008</v>
      </c>
      <c r="F997" s="122">
        <f t="shared" ref="F997:F1012" si="310">SUM(C997:E997)</f>
        <v>3529.4844404969058</v>
      </c>
      <c r="G997" s="6">
        <v>994</v>
      </c>
      <c r="H997" s="6">
        <f t="shared" ref="H997:H1012" si="311">ROUNDUP(G997/7,0)</f>
        <v>142</v>
      </c>
      <c r="I997" s="7">
        <f t="shared" ref="I997:I1012" si="312">MONTH(B997)</f>
        <v>11</v>
      </c>
      <c r="J997" s="7">
        <f t="shared" ref="J997:J1012" si="313">ROUNDUP(I997/3,0)</f>
        <v>4</v>
      </c>
      <c r="K997" s="7">
        <f t="shared" ref="K997:K1012" si="314">YEAR(B997)</f>
        <v>2014</v>
      </c>
      <c r="L997" s="8"/>
      <c r="M997" s="8"/>
      <c r="N997" s="2"/>
      <c r="AA997" s="2"/>
      <c r="AB997" s="2"/>
      <c r="AC997" s="2"/>
      <c r="AD997" s="2"/>
      <c r="AE997" s="2"/>
      <c r="AF997" s="2"/>
      <c r="AN997" s="5"/>
    </row>
    <row r="998" spans="2:40" outlineLevel="1" x14ac:dyDescent="0.25">
      <c r="B998" s="15">
        <v>41963</v>
      </c>
      <c r="C998" s="121">
        <v>2377.7479946025705</v>
      </c>
      <c r="D998" s="121">
        <v>943.35256002349513</v>
      </c>
      <c r="E998" s="121">
        <v>192.66005371014919</v>
      </c>
      <c r="F998" s="122">
        <f t="shared" si="310"/>
        <v>3513.7606083362148</v>
      </c>
      <c r="G998" s="6">
        <v>995</v>
      </c>
      <c r="H998" s="6">
        <f t="shared" si="311"/>
        <v>143</v>
      </c>
      <c r="I998" s="7">
        <f t="shared" si="312"/>
        <v>11</v>
      </c>
      <c r="J998" s="7">
        <f t="shared" si="313"/>
        <v>4</v>
      </c>
      <c r="K998" s="7">
        <f t="shared" si="314"/>
        <v>2014</v>
      </c>
      <c r="L998" s="8"/>
      <c r="M998" s="8"/>
      <c r="N998" s="2"/>
      <c r="AA998" s="2"/>
      <c r="AB998" s="2"/>
      <c r="AC998" s="2"/>
      <c r="AD998" s="2"/>
      <c r="AE998" s="2"/>
      <c r="AF998" s="2"/>
      <c r="AN998" s="5"/>
    </row>
    <row r="999" spans="2:40" outlineLevel="1" x14ac:dyDescent="0.25">
      <c r="B999" s="15">
        <v>41964</v>
      </c>
      <c r="C999" s="121">
        <v>2370.4842954395135</v>
      </c>
      <c r="D999" s="121">
        <v>925.33728989036047</v>
      </c>
      <c r="E999" s="121">
        <v>192.6154199054219</v>
      </c>
      <c r="F999" s="122">
        <f t="shared" si="310"/>
        <v>3488.4370052352956</v>
      </c>
      <c r="G999" s="6">
        <v>996</v>
      </c>
      <c r="H999" s="6">
        <f t="shared" si="311"/>
        <v>143</v>
      </c>
      <c r="I999" s="7">
        <f t="shared" si="312"/>
        <v>11</v>
      </c>
      <c r="J999" s="7">
        <f t="shared" si="313"/>
        <v>4</v>
      </c>
      <c r="K999" s="7">
        <f t="shared" si="314"/>
        <v>2014</v>
      </c>
      <c r="L999" s="8"/>
      <c r="M999" s="8"/>
      <c r="N999" s="2"/>
      <c r="AA999" s="2"/>
      <c r="AB999" s="2"/>
      <c r="AC999" s="2"/>
      <c r="AD999" s="2"/>
      <c r="AE999" s="2"/>
      <c r="AF999" s="2"/>
      <c r="AN999" s="5"/>
    </row>
    <row r="1000" spans="2:40" outlineLevel="1" x14ac:dyDescent="0.25">
      <c r="B1000" s="15">
        <v>41965</v>
      </c>
      <c r="C1000" s="121">
        <v>2368.750589977245</v>
      </c>
      <c r="D1000" s="121">
        <v>904.42825710396551</v>
      </c>
      <c r="E1000" s="121">
        <v>192.5550884633023</v>
      </c>
      <c r="F1000" s="122">
        <f t="shared" si="310"/>
        <v>3465.7339355445129</v>
      </c>
      <c r="G1000" s="6">
        <v>997</v>
      </c>
      <c r="H1000" s="6">
        <f t="shared" si="311"/>
        <v>143</v>
      </c>
      <c r="I1000" s="7">
        <f t="shared" si="312"/>
        <v>11</v>
      </c>
      <c r="J1000" s="7">
        <f t="shared" si="313"/>
        <v>4</v>
      </c>
      <c r="K1000" s="7">
        <f t="shared" si="314"/>
        <v>2014</v>
      </c>
      <c r="L1000" s="8"/>
      <c r="M1000" s="8"/>
      <c r="N1000" s="2"/>
      <c r="AA1000" s="2"/>
      <c r="AB1000" s="2"/>
      <c r="AC1000" s="2"/>
      <c r="AD1000" s="2"/>
      <c r="AE1000" s="2"/>
      <c r="AF1000" s="2"/>
      <c r="AN1000" s="5"/>
    </row>
    <row r="1001" spans="2:40" outlineLevel="1" x14ac:dyDescent="0.25">
      <c r="B1001" s="15">
        <v>41966</v>
      </c>
      <c r="C1001" s="121">
        <v>2378.2291556925329</v>
      </c>
      <c r="D1001" s="121">
        <v>878.10556251077992</v>
      </c>
      <c r="E1001" s="121">
        <v>192.69420447697465</v>
      </c>
      <c r="F1001" s="122">
        <f t="shared" si="310"/>
        <v>3449.0289226802879</v>
      </c>
      <c r="G1001" s="6">
        <v>998</v>
      </c>
      <c r="H1001" s="6">
        <f t="shared" si="311"/>
        <v>143</v>
      </c>
      <c r="I1001" s="7">
        <f t="shared" si="312"/>
        <v>11</v>
      </c>
      <c r="J1001" s="7">
        <f t="shared" si="313"/>
        <v>4</v>
      </c>
      <c r="K1001" s="7">
        <f t="shared" si="314"/>
        <v>2014</v>
      </c>
      <c r="L1001" s="8"/>
      <c r="M1001" s="8"/>
      <c r="N1001" s="2"/>
      <c r="AA1001" s="2"/>
      <c r="AB1001" s="2"/>
      <c r="AC1001" s="2"/>
      <c r="AD1001" s="2"/>
      <c r="AE1001" s="2"/>
      <c r="AF1001" s="2"/>
      <c r="AN1001" s="5"/>
    </row>
    <row r="1002" spans="2:40" outlineLevel="1" x14ac:dyDescent="0.25">
      <c r="B1002" s="15">
        <v>41967</v>
      </c>
      <c r="C1002" s="121">
        <v>2385.8972973817845</v>
      </c>
      <c r="D1002" s="121">
        <v>949.89678382557167</v>
      </c>
      <c r="E1002" s="121">
        <v>192.99992327549535</v>
      </c>
      <c r="F1002" s="122">
        <f t="shared" si="310"/>
        <v>3528.7940044828515</v>
      </c>
      <c r="G1002" s="6">
        <v>999</v>
      </c>
      <c r="H1002" s="6">
        <f t="shared" si="311"/>
        <v>143</v>
      </c>
      <c r="I1002" s="7">
        <f t="shared" si="312"/>
        <v>11</v>
      </c>
      <c r="J1002" s="7">
        <f t="shared" si="313"/>
        <v>4</v>
      </c>
      <c r="K1002" s="7">
        <f t="shared" si="314"/>
        <v>2014</v>
      </c>
      <c r="L1002" s="8"/>
      <c r="M1002" s="8"/>
      <c r="N1002" s="2"/>
      <c r="AA1002" s="2"/>
      <c r="AB1002" s="2"/>
      <c r="AC1002" s="2"/>
      <c r="AD1002" s="2"/>
      <c r="AE1002" s="2"/>
      <c r="AF1002" s="2"/>
      <c r="AN1002" s="5"/>
    </row>
    <row r="1003" spans="2:40" outlineLevel="1" x14ac:dyDescent="0.25">
      <c r="B1003" s="15">
        <v>41968</v>
      </c>
      <c r="C1003" s="121">
        <v>2377.3285349688322</v>
      </c>
      <c r="D1003" s="121">
        <v>893.48445581074259</v>
      </c>
      <c r="E1003" s="121">
        <v>192.56847942679107</v>
      </c>
      <c r="F1003" s="122">
        <f t="shared" si="310"/>
        <v>3463.3814702063655</v>
      </c>
      <c r="G1003" s="6">
        <v>1000</v>
      </c>
      <c r="H1003" s="6">
        <f t="shared" si="311"/>
        <v>143</v>
      </c>
      <c r="I1003" s="7">
        <f t="shared" si="312"/>
        <v>11</v>
      </c>
      <c r="J1003" s="7">
        <f t="shared" si="313"/>
        <v>4</v>
      </c>
      <c r="K1003" s="7">
        <f t="shared" si="314"/>
        <v>2014</v>
      </c>
      <c r="L1003" s="8"/>
      <c r="M1003" s="8"/>
      <c r="N1003" s="2"/>
      <c r="AA1003" s="2"/>
      <c r="AB1003" s="2"/>
      <c r="AC1003" s="2"/>
      <c r="AD1003" s="2"/>
      <c r="AE1003" s="2"/>
      <c r="AF1003" s="2"/>
      <c r="AN1003" s="5"/>
    </row>
    <row r="1004" spans="2:40" outlineLevel="1" x14ac:dyDescent="0.25">
      <c r="B1004" s="15">
        <v>41969</v>
      </c>
      <c r="C1004" s="121">
        <v>2354.0479839527834</v>
      </c>
      <c r="D1004" s="121">
        <v>772.26781964822931</v>
      </c>
      <c r="E1004" s="121">
        <v>193.55159509117482</v>
      </c>
      <c r="F1004" s="122">
        <f t="shared" si="310"/>
        <v>3319.8673986921876</v>
      </c>
      <c r="G1004" s="6">
        <v>1001</v>
      </c>
      <c r="H1004" s="6">
        <f t="shared" si="311"/>
        <v>143</v>
      </c>
      <c r="I1004" s="7">
        <f t="shared" si="312"/>
        <v>11</v>
      </c>
      <c r="J1004" s="7">
        <f t="shared" si="313"/>
        <v>4</v>
      </c>
      <c r="K1004" s="7">
        <f t="shared" si="314"/>
        <v>2014</v>
      </c>
      <c r="L1004" s="8"/>
      <c r="M1004" s="8"/>
      <c r="N1004" s="2"/>
      <c r="AA1004" s="2"/>
      <c r="AB1004" s="2"/>
      <c r="AC1004" s="2"/>
      <c r="AD1004" s="2"/>
      <c r="AE1004" s="2"/>
      <c r="AF1004" s="2"/>
      <c r="AN1004" s="5"/>
    </row>
    <row r="1005" spans="2:40" outlineLevel="1" x14ac:dyDescent="0.25">
      <c r="B1005" s="15">
        <v>41970</v>
      </c>
      <c r="C1005" s="121">
        <v>2351.7076934244169</v>
      </c>
      <c r="D1005" s="121">
        <v>1100.7700779212853</v>
      </c>
      <c r="E1005" s="121">
        <v>193.06573157922435</v>
      </c>
      <c r="F1005" s="122">
        <f t="shared" si="310"/>
        <v>3645.5435029249265</v>
      </c>
      <c r="G1005" s="6">
        <v>1002</v>
      </c>
      <c r="H1005" s="6">
        <f t="shared" si="311"/>
        <v>144</v>
      </c>
      <c r="I1005" s="7">
        <f t="shared" si="312"/>
        <v>11</v>
      </c>
      <c r="J1005" s="7">
        <f t="shared" si="313"/>
        <v>4</v>
      </c>
      <c r="K1005" s="7">
        <f t="shared" si="314"/>
        <v>2014</v>
      </c>
      <c r="L1005" s="8"/>
      <c r="M1005" s="8"/>
      <c r="N1005" s="2"/>
      <c r="AA1005" s="2"/>
      <c r="AB1005" s="2"/>
      <c r="AC1005" s="2"/>
      <c r="AD1005" s="2"/>
      <c r="AE1005" s="2"/>
      <c r="AF1005" s="2"/>
      <c r="AN1005" s="5"/>
    </row>
    <row r="1006" spans="2:40" outlineLevel="1" x14ac:dyDescent="0.25">
      <c r="B1006" s="15">
        <v>41971</v>
      </c>
      <c r="C1006" s="121">
        <v>2371.5446334599701</v>
      </c>
      <c r="D1006" s="121">
        <v>824.54369083507845</v>
      </c>
      <c r="E1006" s="121">
        <v>193.30893905206165</v>
      </c>
      <c r="F1006" s="122">
        <f t="shared" si="310"/>
        <v>3389.3972633471103</v>
      </c>
      <c r="G1006" s="6">
        <v>1003</v>
      </c>
      <c r="H1006" s="6">
        <f t="shared" si="311"/>
        <v>144</v>
      </c>
      <c r="I1006" s="7">
        <f t="shared" si="312"/>
        <v>11</v>
      </c>
      <c r="J1006" s="7">
        <f t="shared" si="313"/>
        <v>4</v>
      </c>
      <c r="K1006" s="7">
        <f t="shared" si="314"/>
        <v>2014</v>
      </c>
      <c r="L1006" s="8"/>
      <c r="M1006" s="8"/>
      <c r="N1006" s="2"/>
      <c r="AA1006" s="2"/>
      <c r="AB1006" s="2"/>
      <c r="AC1006" s="2"/>
      <c r="AD1006" s="2"/>
      <c r="AE1006" s="2"/>
      <c r="AF1006" s="2"/>
      <c r="AN1006" s="5"/>
    </row>
    <row r="1007" spans="2:40" outlineLevel="1" x14ac:dyDescent="0.25">
      <c r="B1007" s="15">
        <v>41972</v>
      </c>
      <c r="C1007" s="121">
        <v>2374.3191035954519</v>
      </c>
      <c r="D1007" s="121">
        <v>895.30034610871883</v>
      </c>
      <c r="E1007" s="121">
        <v>193.19216449514406</v>
      </c>
      <c r="F1007" s="122">
        <f t="shared" si="310"/>
        <v>3462.8116141993146</v>
      </c>
      <c r="G1007" s="6">
        <v>1004</v>
      </c>
      <c r="H1007" s="6">
        <f t="shared" si="311"/>
        <v>144</v>
      </c>
      <c r="I1007" s="7">
        <f t="shared" si="312"/>
        <v>11</v>
      </c>
      <c r="J1007" s="7">
        <f t="shared" si="313"/>
        <v>4</v>
      </c>
      <c r="K1007" s="7">
        <f t="shared" si="314"/>
        <v>2014</v>
      </c>
      <c r="L1007" s="8"/>
      <c r="M1007" s="8"/>
      <c r="N1007" s="2"/>
      <c r="AA1007" s="2"/>
      <c r="AB1007" s="2"/>
      <c r="AC1007" s="2"/>
      <c r="AD1007" s="2"/>
      <c r="AE1007" s="2"/>
      <c r="AF1007" s="2"/>
      <c r="AN1007" s="5"/>
    </row>
    <row r="1008" spans="2:40" outlineLevel="1" x14ac:dyDescent="0.25">
      <c r="B1008" s="15">
        <v>41973</v>
      </c>
      <c r="C1008" s="121">
        <v>2395.6103201333581</v>
      </c>
      <c r="D1008" s="121">
        <v>767.92632445195477</v>
      </c>
      <c r="E1008" s="121">
        <v>193.38726197533845</v>
      </c>
      <c r="F1008" s="122">
        <f t="shared" si="310"/>
        <v>3356.9239065606512</v>
      </c>
      <c r="G1008" s="6">
        <v>1005</v>
      </c>
      <c r="H1008" s="6">
        <f t="shared" si="311"/>
        <v>144</v>
      </c>
      <c r="I1008" s="7">
        <f t="shared" si="312"/>
        <v>11</v>
      </c>
      <c r="J1008" s="7">
        <f t="shared" si="313"/>
        <v>4</v>
      </c>
      <c r="K1008" s="7">
        <f t="shared" si="314"/>
        <v>2014</v>
      </c>
      <c r="L1008" s="8"/>
      <c r="M1008" s="8"/>
      <c r="N1008" s="2"/>
      <c r="AA1008" s="2"/>
      <c r="AB1008" s="2"/>
      <c r="AC1008" s="2"/>
      <c r="AD1008" s="2"/>
      <c r="AE1008" s="2"/>
      <c r="AF1008" s="2"/>
      <c r="AN1008" s="5"/>
    </row>
    <row r="1009" spans="2:40" outlineLevel="1" x14ac:dyDescent="0.25">
      <c r="B1009" s="15">
        <v>41974</v>
      </c>
      <c r="C1009" s="121">
        <v>2400.4187000669358</v>
      </c>
      <c r="D1009" s="121">
        <v>994.16529042206537</v>
      </c>
      <c r="E1009" s="121">
        <v>194.00248496987749</v>
      </c>
      <c r="F1009" s="122">
        <f t="shared" si="310"/>
        <v>3588.5864754588788</v>
      </c>
      <c r="G1009" s="6">
        <v>1006</v>
      </c>
      <c r="H1009" s="6">
        <f t="shared" si="311"/>
        <v>144</v>
      </c>
      <c r="I1009" s="7">
        <f t="shared" si="312"/>
        <v>12</v>
      </c>
      <c r="J1009" s="7">
        <f t="shared" si="313"/>
        <v>4</v>
      </c>
      <c r="K1009" s="7">
        <f t="shared" si="314"/>
        <v>2014</v>
      </c>
      <c r="L1009" s="8"/>
      <c r="M1009" s="8"/>
      <c r="N1009" s="2"/>
      <c r="AA1009" s="2"/>
      <c r="AB1009" s="2"/>
      <c r="AC1009" s="2"/>
      <c r="AD1009" s="2"/>
      <c r="AE1009" s="2"/>
      <c r="AF1009" s="2"/>
      <c r="AN1009" s="5"/>
    </row>
    <row r="1010" spans="2:40" outlineLevel="1" x14ac:dyDescent="0.25">
      <c r="B1010" s="15">
        <v>41975</v>
      </c>
      <c r="C1010" s="121">
        <v>2397.6581247036834</v>
      </c>
      <c r="D1010" s="121">
        <v>886.2481977233532</v>
      </c>
      <c r="E1010" s="121">
        <v>193.98013618350893</v>
      </c>
      <c r="F1010" s="122">
        <f t="shared" si="310"/>
        <v>3477.8864586105456</v>
      </c>
      <c r="G1010" s="6">
        <v>1007</v>
      </c>
      <c r="H1010" s="6">
        <f t="shared" si="311"/>
        <v>144</v>
      </c>
      <c r="I1010" s="7">
        <f t="shared" si="312"/>
        <v>12</v>
      </c>
      <c r="J1010" s="7">
        <f t="shared" si="313"/>
        <v>4</v>
      </c>
      <c r="K1010" s="7">
        <f t="shared" si="314"/>
        <v>2014</v>
      </c>
      <c r="L1010" s="8"/>
      <c r="M1010" s="8"/>
      <c r="N1010" s="2"/>
      <c r="AA1010" s="2"/>
      <c r="AB1010" s="2"/>
      <c r="AC1010" s="2"/>
      <c r="AD1010" s="2"/>
      <c r="AE1010" s="2"/>
      <c r="AF1010" s="2"/>
      <c r="AN1010" s="5"/>
    </row>
    <row r="1011" spans="2:40" outlineLevel="1" x14ac:dyDescent="0.25">
      <c r="B1011" s="15">
        <v>41976</v>
      </c>
      <c r="C1011" s="121">
        <v>2389.1560057413935</v>
      </c>
      <c r="D1011" s="121">
        <v>919.99146180303455</v>
      </c>
      <c r="E1011" s="121">
        <v>193.97968394181441</v>
      </c>
      <c r="F1011" s="122">
        <f t="shared" si="310"/>
        <v>3503.1271514862424</v>
      </c>
      <c r="G1011" s="6">
        <v>1008</v>
      </c>
      <c r="H1011" s="6">
        <f t="shared" si="311"/>
        <v>144</v>
      </c>
      <c r="I1011" s="7">
        <f t="shared" si="312"/>
        <v>12</v>
      </c>
      <c r="J1011" s="7">
        <f t="shared" si="313"/>
        <v>4</v>
      </c>
      <c r="K1011" s="7">
        <f t="shared" si="314"/>
        <v>2014</v>
      </c>
      <c r="L1011" s="8"/>
      <c r="M1011" s="8"/>
      <c r="N1011" s="2"/>
      <c r="AA1011" s="2"/>
      <c r="AB1011" s="2"/>
      <c r="AC1011" s="2"/>
      <c r="AD1011" s="2"/>
      <c r="AE1011" s="2"/>
      <c r="AF1011" s="2"/>
      <c r="AN1011" s="5"/>
    </row>
    <row r="1012" spans="2:40" outlineLevel="1" x14ac:dyDescent="0.25">
      <c r="B1012" s="15">
        <v>41977</v>
      </c>
      <c r="C1012" s="121">
        <v>2383.8207286831757</v>
      </c>
      <c r="D1012" s="121">
        <v>803.36410601692489</v>
      </c>
      <c r="E1012" s="121">
        <v>193.95971875231029</v>
      </c>
      <c r="F1012" s="122">
        <f t="shared" si="310"/>
        <v>3381.1445534524109</v>
      </c>
      <c r="G1012" s="6">
        <v>1009</v>
      </c>
      <c r="H1012" s="6">
        <f t="shared" si="311"/>
        <v>145</v>
      </c>
      <c r="I1012" s="7">
        <f t="shared" si="312"/>
        <v>12</v>
      </c>
      <c r="J1012" s="7">
        <f t="shared" si="313"/>
        <v>4</v>
      </c>
      <c r="K1012" s="7">
        <f t="shared" si="314"/>
        <v>2014</v>
      </c>
      <c r="L1012" s="8"/>
      <c r="M1012" s="8"/>
      <c r="N1012" s="2"/>
      <c r="AA1012" s="2"/>
      <c r="AB1012" s="2"/>
      <c r="AC1012" s="2"/>
      <c r="AD1012" s="2"/>
      <c r="AE1012" s="2"/>
      <c r="AF1012" s="2"/>
      <c r="AN1012" s="5"/>
    </row>
    <row r="1013" spans="2:40" outlineLevel="1" x14ac:dyDescent="0.25">
      <c r="B1013" s="15">
        <v>41978</v>
      </c>
      <c r="C1013" s="121">
        <v>2388.7749612786729</v>
      </c>
      <c r="D1013" s="121">
        <v>966.77847616882502</v>
      </c>
      <c r="E1013" s="121">
        <v>194.65480763699742</v>
      </c>
      <c r="F1013" s="122">
        <f t="shared" ref="F1013:F1028" si="315">SUM(C1013:E1013)</f>
        <v>3550.208245084495</v>
      </c>
      <c r="G1013" s="6">
        <v>1010</v>
      </c>
      <c r="H1013" s="6">
        <f t="shared" ref="H1013:H1028" si="316">ROUNDUP(G1013/7,0)</f>
        <v>145</v>
      </c>
      <c r="I1013" s="7">
        <f t="shared" ref="I1013:I1028" si="317">MONTH(B1013)</f>
        <v>12</v>
      </c>
      <c r="J1013" s="7">
        <f t="shared" ref="J1013:J1028" si="318">ROUNDUP(I1013/3,0)</f>
        <v>4</v>
      </c>
      <c r="K1013" s="7">
        <f t="shared" ref="K1013:K1028" si="319">YEAR(B1013)</f>
        <v>2014</v>
      </c>
      <c r="L1013" s="8"/>
      <c r="M1013" s="8"/>
      <c r="N1013" s="2"/>
      <c r="AA1013" s="2"/>
      <c r="AB1013" s="2"/>
      <c r="AC1013" s="2"/>
      <c r="AD1013" s="2"/>
      <c r="AE1013" s="2"/>
      <c r="AF1013" s="2"/>
      <c r="AN1013" s="5"/>
    </row>
    <row r="1014" spans="2:40" outlineLevel="1" x14ac:dyDescent="0.25">
      <c r="B1014" s="15">
        <v>41979</v>
      </c>
      <c r="C1014" s="121">
        <v>2385.290015802675</v>
      </c>
      <c r="D1014" s="121">
        <v>931.1407182123462</v>
      </c>
      <c r="E1014" s="121">
        <v>194.36144289827789</v>
      </c>
      <c r="F1014" s="122">
        <f t="shared" si="315"/>
        <v>3510.792176913299</v>
      </c>
      <c r="G1014" s="6">
        <v>1011</v>
      </c>
      <c r="H1014" s="6">
        <f t="shared" si="316"/>
        <v>145</v>
      </c>
      <c r="I1014" s="7">
        <f t="shared" si="317"/>
        <v>12</v>
      </c>
      <c r="J1014" s="7">
        <f t="shared" si="318"/>
        <v>4</v>
      </c>
      <c r="K1014" s="7">
        <f t="shared" si="319"/>
        <v>2014</v>
      </c>
      <c r="L1014" s="8"/>
      <c r="M1014" s="8"/>
      <c r="N1014" s="2"/>
      <c r="AA1014" s="2"/>
      <c r="AB1014" s="2"/>
      <c r="AC1014" s="2"/>
      <c r="AD1014" s="2"/>
      <c r="AE1014" s="2"/>
      <c r="AF1014" s="2"/>
      <c r="AN1014" s="5"/>
    </row>
    <row r="1015" spans="2:40" outlineLevel="1" x14ac:dyDescent="0.25">
      <c r="B1015" s="15">
        <v>41980</v>
      </c>
      <c r="C1015" s="121">
        <v>2392.3140235828755</v>
      </c>
      <c r="D1015" s="121">
        <v>859.08969459628167</v>
      </c>
      <c r="E1015" s="121">
        <v>194.03543527068024</v>
      </c>
      <c r="F1015" s="122">
        <f t="shared" si="315"/>
        <v>3445.4391534498377</v>
      </c>
      <c r="G1015" s="6">
        <v>1012</v>
      </c>
      <c r="H1015" s="6">
        <f t="shared" si="316"/>
        <v>145</v>
      </c>
      <c r="I1015" s="7">
        <f t="shared" si="317"/>
        <v>12</v>
      </c>
      <c r="J1015" s="7">
        <f t="shared" si="318"/>
        <v>4</v>
      </c>
      <c r="K1015" s="7">
        <f t="shared" si="319"/>
        <v>2014</v>
      </c>
      <c r="L1015" s="8"/>
      <c r="M1015" s="8"/>
      <c r="N1015" s="2"/>
      <c r="AA1015" s="2"/>
      <c r="AB1015" s="2"/>
      <c r="AC1015" s="2"/>
      <c r="AD1015" s="2"/>
      <c r="AE1015" s="2"/>
      <c r="AF1015" s="2"/>
      <c r="AN1015" s="5"/>
    </row>
    <row r="1016" spans="2:40" outlineLevel="1" x14ac:dyDescent="0.25">
      <c r="B1016" s="15">
        <v>41981</v>
      </c>
      <c r="C1016" s="121">
        <v>2403.8164604711646</v>
      </c>
      <c r="D1016" s="121">
        <v>963.26730682367202</v>
      </c>
      <c r="E1016" s="121">
        <v>194.66136000204256</v>
      </c>
      <c r="F1016" s="122">
        <f t="shared" si="315"/>
        <v>3561.7451272968792</v>
      </c>
      <c r="G1016" s="6">
        <v>1013</v>
      </c>
      <c r="H1016" s="6">
        <f t="shared" si="316"/>
        <v>145</v>
      </c>
      <c r="I1016" s="7">
        <f t="shared" si="317"/>
        <v>12</v>
      </c>
      <c r="J1016" s="7">
        <f t="shared" si="318"/>
        <v>4</v>
      </c>
      <c r="K1016" s="7">
        <f t="shared" si="319"/>
        <v>2014</v>
      </c>
      <c r="L1016" s="8"/>
      <c r="M1016" s="8"/>
      <c r="N1016" s="2"/>
      <c r="AA1016" s="2"/>
      <c r="AB1016" s="2"/>
      <c r="AC1016" s="2"/>
      <c r="AD1016" s="2"/>
      <c r="AE1016" s="2"/>
      <c r="AF1016" s="2"/>
      <c r="AN1016" s="5"/>
    </row>
    <row r="1017" spans="2:40" outlineLevel="1" x14ac:dyDescent="0.25">
      <c r="B1017" s="15">
        <v>41982</v>
      </c>
      <c r="C1017" s="121">
        <v>2408.3541677059347</v>
      </c>
      <c r="D1017" s="121">
        <v>896.67604424855881</v>
      </c>
      <c r="E1017" s="121">
        <v>194.26607107603985</v>
      </c>
      <c r="F1017" s="122">
        <f t="shared" si="315"/>
        <v>3499.2962830305332</v>
      </c>
      <c r="G1017" s="6">
        <v>1014</v>
      </c>
      <c r="H1017" s="6">
        <f t="shared" si="316"/>
        <v>145</v>
      </c>
      <c r="I1017" s="7">
        <f t="shared" si="317"/>
        <v>12</v>
      </c>
      <c r="J1017" s="7">
        <f t="shared" si="318"/>
        <v>4</v>
      </c>
      <c r="K1017" s="7">
        <f t="shared" si="319"/>
        <v>2014</v>
      </c>
      <c r="L1017" s="8"/>
      <c r="M1017" s="8"/>
      <c r="N1017" s="2"/>
      <c r="AA1017" s="2"/>
      <c r="AB1017" s="2"/>
      <c r="AC1017" s="2"/>
      <c r="AD1017" s="2"/>
      <c r="AE1017" s="2"/>
      <c r="AF1017" s="2"/>
      <c r="AN1017" s="5"/>
    </row>
    <row r="1018" spans="2:40" outlineLevel="1" x14ac:dyDescent="0.25">
      <c r="B1018" s="15">
        <v>41983</v>
      </c>
      <c r="C1018" s="121">
        <v>2382.4649038301786</v>
      </c>
      <c r="D1018" s="121">
        <v>1034.4163729484897</v>
      </c>
      <c r="E1018" s="121">
        <v>194.34955897338901</v>
      </c>
      <c r="F1018" s="122">
        <f t="shared" si="315"/>
        <v>3611.2308357520574</v>
      </c>
      <c r="G1018" s="6">
        <v>1015</v>
      </c>
      <c r="H1018" s="6">
        <f t="shared" si="316"/>
        <v>145</v>
      </c>
      <c r="I1018" s="7">
        <f t="shared" si="317"/>
        <v>12</v>
      </c>
      <c r="J1018" s="7">
        <f t="shared" si="318"/>
        <v>4</v>
      </c>
      <c r="K1018" s="7">
        <f t="shared" si="319"/>
        <v>2014</v>
      </c>
      <c r="L1018" s="8"/>
      <c r="M1018" s="8"/>
      <c r="N1018" s="2"/>
      <c r="AA1018" s="2"/>
      <c r="AB1018" s="2"/>
      <c r="AC1018" s="2"/>
      <c r="AD1018" s="2"/>
      <c r="AE1018" s="2"/>
      <c r="AF1018" s="2"/>
      <c r="AN1018" s="5"/>
    </row>
    <row r="1019" spans="2:40" outlineLevel="1" x14ac:dyDescent="0.25">
      <c r="B1019" s="15">
        <v>41984</v>
      </c>
      <c r="C1019" s="121">
        <v>2381.8912303728148</v>
      </c>
      <c r="D1019" s="121">
        <v>821.69324378776037</v>
      </c>
      <c r="E1019" s="121">
        <v>194.36648705200142</v>
      </c>
      <c r="F1019" s="122">
        <f t="shared" si="315"/>
        <v>3397.9509612125767</v>
      </c>
      <c r="G1019" s="6">
        <v>1016</v>
      </c>
      <c r="H1019" s="6">
        <f t="shared" si="316"/>
        <v>146</v>
      </c>
      <c r="I1019" s="7">
        <f t="shared" si="317"/>
        <v>12</v>
      </c>
      <c r="J1019" s="7">
        <f t="shared" si="318"/>
        <v>4</v>
      </c>
      <c r="K1019" s="7">
        <f t="shared" si="319"/>
        <v>2014</v>
      </c>
      <c r="L1019" s="8"/>
      <c r="M1019" s="8"/>
      <c r="N1019" s="2"/>
      <c r="AA1019" s="2"/>
      <c r="AB1019" s="2"/>
      <c r="AC1019" s="2"/>
      <c r="AD1019" s="2"/>
      <c r="AE1019" s="2"/>
      <c r="AF1019" s="2"/>
      <c r="AN1019" s="5"/>
    </row>
    <row r="1020" spans="2:40" outlineLevel="1" x14ac:dyDescent="0.25">
      <c r="B1020" s="15">
        <v>41985</v>
      </c>
      <c r="C1020" s="121">
        <v>2394.3795310208175</v>
      </c>
      <c r="D1020" s="121">
        <v>1163.1320461150167</v>
      </c>
      <c r="E1020" s="121">
        <v>194.64131134518988</v>
      </c>
      <c r="F1020" s="122">
        <f t="shared" si="315"/>
        <v>3752.1528884810241</v>
      </c>
      <c r="G1020" s="6">
        <v>1017</v>
      </c>
      <c r="H1020" s="6">
        <f t="shared" si="316"/>
        <v>146</v>
      </c>
      <c r="I1020" s="7">
        <f t="shared" si="317"/>
        <v>12</v>
      </c>
      <c r="J1020" s="7">
        <f t="shared" si="318"/>
        <v>4</v>
      </c>
      <c r="K1020" s="7">
        <f t="shared" si="319"/>
        <v>2014</v>
      </c>
      <c r="L1020" s="8"/>
      <c r="M1020" s="8"/>
      <c r="N1020" s="2"/>
      <c r="AA1020" s="2"/>
      <c r="AB1020" s="2"/>
      <c r="AC1020" s="2"/>
      <c r="AD1020" s="2"/>
      <c r="AE1020" s="2"/>
      <c r="AF1020" s="2"/>
      <c r="AN1020" s="5"/>
    </row>
    <row r="1021" spans="2:40" outlineLevel="1" x14ac:dyDescent="0.25">
      <c r="B1021" s="15">
        <v>41986</v>
      </c>
      <c r="C1021" s="121">
        <v>2395.801284516398</v>
      </c>
      <c r="D1021" s="121">
        <v>1062.2061943579674</v>
      </c>
      <c r="E1021" s="121">
        <v>194.30791105038395</v>
      </c>
      <c r="F1021" s="122">
        <f t="shared" si="315"/>
        <v>3652.3153899247495</v>
      </c>
      <c r="G1021" s="6">
        <v>1018</v>
      </c>
      <c r="H1021" s="6">
        <f t="shared" si="316"/>
        <v>146</v>
      </c>
      <c r="I1021" s="7">
        <f t="shared" si="317"/>
        <v>12</v>
      </c>
      <c r="J1021" s="7">
        <f t="shared" si="318"/>
        <v>4</v>
      </c>
      <c r="K1021" s="7">
        <f t="shared" si="319"/>
        <v>2014</v>
      </c>
      <c r="L1021" s="8"/>
      <c r="M1021" s="8"/>
      <c r="N1021" s="2"/>
      <c r="AA1021" s="2"/>
      <c r="AB1021" s="2"/>
      <c r="AC1021" s="2"/>
      <c r="AD1021" s="2"/>
      <c r="AE1021" s="2"/>
      <c r="AF1021" s="2"/>
      <c r="AN1021" s="5"/>
    </row>
    <row r="1022" spans="2:40" outlineLevel="1" x14ac:dyDescent="0.25">
      <c r="B1022" s="15">
        <v>41987</v>
      </c>
      <c r="C1022" s="121">
        <v>2395.1288032778912</v>
      </c>
      <c r="D1022" s="121">
        <v>1139.0444694003938</v>
      </c>
      <c r="E1022" s="121">
        <v>194.56280756601512</v>
      </c>
      <c r="F1022" s="122">
        <f t="shared" si="315"/>
        <v>3728.7360802443</v>
      </c>
      <c r="G1022" s="6">
        <v>1019</v>
      </c>
      <c r="H1022" s="6">
        <f t="shared" si="316"/>
        <v>146</v>
      </c>
      <c r="I1022" s="7">
        <f t="shared" si="317"/>
        <v>12</v>
      </c>
      <c r="J1022" s="7">
        <f t="shared" si="318"/>
        <v>4</v>
      </c>
      <c r="K1022" s="7">
        <f t="shared" si="319"/>
        <v>2014</v>
      </c>
      <c r="L1022" s="8"/>
      <c r="M1022" s="8"/>
      <c r="N1022" s="2"/>
      <c r="AA1022" s="2"/>
      <c r="AB1022" s="2"/>
      <c r="AC1022" s="2"/>
      <c r="AD1022" s="2"/>
      <c r="AE1022" s="2"/>
      <c r="AF1022" s="2"/>
      <c r="AN1022" s="5"/>
    </row>
    <row r="1023" spans="2:40" outlineLevel="1" x14ac:dyDescent="0.25">
      <c r="B1023" s="15">
        <v>41988</v>
      </c>
      <c r="C1023" s="121">
        <v>2393.2076867686574</v>
      </c>
      <c r="D1023" s="121">
        <v>1110.4362754757569</v>
      </c>
      <c r="E1023" s="121">
        <v>194.66532753486109</v>
      </c>
      <c r="F1023" s="122">
        <f t="shared" si="315"/>
        <v>3698.3092897792753</v>
      </c>
      <c r="G1023" s="6">
        <v>1020</v>
      </c>
      <c r="H1023" s="6">
        <f t="shared" si="316"/>
        <v>146</v>
      </c>
      <c r="I1023" s="7">
        <f t="shared" si="317"/>
        <v>12</v>
      </c>
      <c r="J1023" s="7">
        <f t="shared" si="318"/>
        <v>4</v>
      </c>
      <c r="K1023" s="7">
        <f t="shared" si="319"/>
        <v>2014</v>
      </c>
      <c r="L1023" s="8"/>
      <c r="M1023" s="8"/>
      <c r="N1023" s="2"/>
      <c r="AA1023" s="2"/>
      <c r="AB1023" s="2"/>
      <c r="AC1023" s="2"/>
      <c r="AD1023" s="2"/>
      <c r="AE1023" s="2"/>
      <c r="AF1023" s="2"/>
      <c r="AN1023" s="5"/>
    </row>
    <row r="1024" spans="2:40" outlineLevel="1" x14ac:dyDescent="0.25">
      <c r="B1024" s="15">
        <v>41989</v>
      </c>
      <c r="C1024" s="121">
        <v>2373.1921817827547</v>
      </c>
      <c r="D1024" s="121">
        <v>1138.5420539468887</v>
      </c>
      <c r="E1024" s="121">
        <v>194.46864648357507</v>
      </c>
      <c r="F1024" s="122">
        <f t="shared" si="315"/>
        <v>3706.2028822132183</v>
      </c>
      <c r="G1024" s="6">
        <v>1021</v>
      </c>
      <c r="H1024" s="6">
        <f t="shared" si="316"/>
        <v>146</v>
      </c>
      <c r="I1024" s="7">
        <f t="shared" si="317"/>
        <v>12</v>
      </c>
      <c r="J1024" s="7">
        <f t="shared" si="318"/>
        <v>4</v>
      </c>
      <c r="K1024" s="7">
        <f t="shared" si="319"/>
        <v>2014</v>
      </c>
      <c r="L1024" s="8"/>
      <c r="M1024" s="8"/>
      <c r="N1024" s="2"/>
      <c r="AA1024" s="2"/>
      <c r="AB1024" s="2"/>
      <c r="AC1024" s="2"/>
      <c r="AD1024" s="2"/>
      <c r="AE1024" s="2"/>
      <c r="AF1024" s="2"/>
      <c r="AN1024" s="5"/>
    </row>
    <row r="1025" spans="2:40" outlineLevel="1" x14ac:dyDescent="0.25">
      <c r="B1025" s="15">
        <v>41990</v>
      </c>
      <c r="C1025" s="121">
        <v>2382.2147525126002</v>
      </c>
      <c r="D1025" s="121">
        <v>1089.6612653405368</v>
      </c>
      <c r="E1025" s="121">
        <v>194.68653880921036</v>
      </c>
      <c r="F1025" s="122">
        <f t="shared" si="315"/>
        <v>3666.5625566623476</v>
      </c>
      <c r="G1025" s="6">
        <v>1022</v>
      </c>
      <c r="H1025" s="6">
        <f t="shared" si="316"/>
        <v>146</v>
      </c>
      <c r="I1025" s="7">
        <f t="shared" si="317"/>
        <v>12</v>
      </c>
      <c r="J1025" s="7">
        <f t="shared" si="318"/>
        <v>4</v>
      </c>
      <c r="K1025" s="7">
        <f t="shared" si="319"/>
        <v>2014</v>
      </c>
      <c r="L1025" s="8"/>
      <c r="M1025" s="8"/>
      <c r="N1025" s="2"/>
      <c r="AA1025" s="2"/>
      <c r="AB1025" s="2"/>
      <c r="AC1025" s="2"/>
      <c r="AD1025" s="2"/>
      <c r="AE1025" s="2"/>
      <c r="AF1025" s="2"/>
      <c r="AN1025" s="5"/>
    </row>
    <row r="1026" spans="2:40" outlineLevel="1" x14ac:dyDescent="0.25">
      <c r="B1026" s="15">
        <v>41991</v>
      </c>
      <c r="C1026" s="121">
        <v>2397.9174327004844</v>
      </c>
      <c r="D1026" s="121">
        <v>1043.0770485268954</v>
      </c>
      <c r="E1026" s="121">
        <v>195.11562149612891</v>
      </c>
      <c r="F1026" s="122">
        <f t="shared" si="315"/>
        <v>3636.1101027235086</v>
      </c>
      <c r="G1026" s="6">
        <v>1023</v>
      </c>
      <c r="H1026" s="6">
        <f t="shared" si="316"/>
        <v>147</v>
      </c>
      <c r="I1026" s="7">
        <f t="shared" si="317"/>
        <v>12</v>
      </c>
      <c r="J1026" s="7">
        <f t="shared" si="318"/>
        <v>4</v>
      </c>
      <c r="K1026" s="7">
        <f t="shared" si="319"/>
        <v>2014</v>
      </c>
      <c r="L1026" s="8"/>
      <c r="M1026" s="8"/>
      <c r="N1026" s="2"/>
      <c r="AA1026" s="2"/>
      <c r="AB1026" s="2"/>
      <c r="AC1026" s="2"/>
      <c r="AD1026" s="2"/>
      <c r="AE1026" s="2"/>
      <c r="AF1026" s="2"/>
      <c r="AN1026" s="5"/>
    </row>
    <row r="1027" spans="2:40" outlineLevel="1" x14ac:dyDescent="0.25">
      <c r="B1027" s="15">
        <v>41992</v>
      </c>
      <c r="C1027" s="121">
        <v>2400.4554246006751</v>
      </c>
      <c r="D1027" s="121">
        <v>1164.9518476907479</v>
      </c>
      <c r="E1027" s="121">
        <v>194.65401396535214</v>
      </c>
      <c r="F1027" s="122">
        <f t="shared" si="315"/>
        <v>3760.061286256775</v>
      </c>
      <c r="G1027" s="6">
        <v>1024</v>
      </c>
      <c r="H1027" s="6">
        <f t="shared" si="316"/>
        <v>147</v>
      </c>
      <c r="I1027" s="7">
        <f t="shared" si="317"/>
        <v>12</v>
      </c>
      <c r="J1027" s="7">
        <f t="shared" si="318"/>
        <v>4</v>
      </c>
      <c r="K1027" s="7">
        <f t="shared" si="319"/>
        <v>2014</v>
      </c>
      <c r="L1027" s="8"/>
      <c r="M1027" s="8"/>
      <c r="N1027" s="2"/>
      <c r="AA1027" s="2"/>
      <c r="AB1027" s="2"/>
      <c r="AC1027" s="2"/>
      <c r="AD1027" s="2"/>
      <c r="AE1027" s="2"/>
      <c r="AF1027" s="2"/>
      <c r="AN1027" s="5"/>
    </row>
    <row r="1028" spans="2:40" outlineLevel="1" x14ac:dyDescent="0.25">
      <c r="B1028" s="15">
        <v>41993</v>
      </c>
      <c r="C1028" s="121">
        <v>2415.6212188056629</v>
      </c>
      <c r="D1028" s="121">
        <v>1170.8201352187659</v>
      </c>
      <c r="E1028" s="121">
        <v>194.83864304027372</v>
      </c>
      <c r="F1028" s="122">
        <f t="shared" si="315"/>
        <v>3781.2799970647025</v>
      </c>
      <c r="G1028" s="6">
        <v>1025</v>
      </c>
      <c r="H1028" s="6">
        <f t="shared" si="316"/>
        <v>147</v>
      </c>
      <c r="I1028" s="7">
        <f t="shared" si="317"/>
        <v>12</v>
      </c>
      <c r="J1028" s="7">
        <f t="shared" si="318"/>
        <v>4</v>
      </c>
      <c r="K1028" s="7">
        <f t="shared" si="319"/>
        <v>2014</v>
      </c>
      <c r="L1028" s="8"/>
      <c r="M1028" s="8"/>
      <c r="N1028" s="2"/>
      <c r="AA1028" s="2"/>
      <c r="AB1028" s="2"/>
      <c r="AC1028" s="2"/>
      <c r="AD1028" s="2"/>
      <c r="AE1028" s="2"/>
      <c r="AF1028" s="2"/>
      <c r="AN1028" s="5"/>
    </row>
    <row r="1029" spans="2:40" outlineLevel="1" x14ac:dyDescent="0.25">
      <c r="B1029" s="15">
        <v>41994</v>
      </c>
      <c r="C1029" s="121">
        <v>2409.6284817260821</v>
      </c>
      <c r="D1029" s="121">
        <v>1116.0148812598898</v>
      </c>
      <c r="E1029" s="121">
        <v>194.55628673878695</v>
      </c>
      <c r="F1029" s="122">
        <f t="shared" ref="F1029:F1044" si="320">SUM(C1029:E1029)</f>
        <v>3720.1996497247592</v>
      </c>
      <c r="G1029" s="6">
        <v>1026</v>
      </c>
      <c r="H1029" s="6">
        <f t="shared" ref="H1029:H1044" si="321">ROUNDUP(G1029/7,0)</f>
        <v>147</v>
      </c>
      <c r="I1029" s="7">
        <f t="shared" ref="I1029:I1044" si="322">MONTH(B1029)</f>
        <v>12</v>
      </c>
      <c r="J1029" s="7">
        <f t="shared" ref="J1029:J1044" si="323">ROUNDUP(I1029/3,0)</f>
        <v>4</v>
      </c>
      <c r="K1029" s="7">
        <f t="shared" ref="K1029:K1044" si="324">YEAR(B1029)</f>
        <v>2014</v>
      </c>
      <c r="L1029" s="8"/>
      <c r="M1029" s="8"/>
      <c r="N1029" s="2"/>
      <c r="AA1029" s="2"/>
      <c r="AB1029" s="2"/>
      <c r="AC1029" s="2"/>
      <c r="AD1029" s="2"/>
      <c r="AE1029" s="2"/>
      <c r="AF1029" s="2"/>
      <c r="AN1029" s="5"/>
    </row>
    <row r="1030" spans="2:40" outlineLevel="1" x14ac:dyDescent="0.25">
      <c r="B1030" s="15">
        <v>41995</v>
      </c>
      <c r="C1030" s="121">
        <v>2406.7598402795893</v>
      </c>
      <c r="D1030" s="121">
        <v>1318.1367023100404</v>
      </c>
      <c r="E1030" s="121">
        <v>194.5643076193638</v>
      </c>
      <c r="F1030" s="122">
        <f t="shared" si="320"/>
        <v>3919.4608502089932</v>
      </c>
      <c r="G1030" s="6">
        <v>1027</v>
      </c>
      <c r="H1030" s="6">
        <f t="shared" si="321"/>
        <v>147</v>
      </c>
      <c r="I1030" s="7">
        <f t="shared" si="322"/>
        <v>12</v>
      </c>
      <c r="J1030" s="7">
        <f t="shared" si="323"/>
        <v>4</v>
      </c>
      <c r="K1030" s="7">
        <f t="shared" si="324"/>
        <v>2014</v>
      </c>
      <c r="L1030" s="8"/>
      <c r="M1030" s="8"/>
      <c r="N1030" s="2"/>
      <c r="AA1030" s="2"/>
      <c r="AB1030" s="2"/>
      <c r="AC1030" s="2"/>
      <c r="AD1030" s="2"/>
      <c r="AE1030" s="2"/>
      <c r="AF1030" s="2"/>
      <c r="AN1030" s="5"/>
    </row>
    <row r="1031" spans="2:40" outlineLevel="1" x14ac:dyDescent="0.25">
      <c r="B1031" s="15">
        <v>41996</v>
      </c>
      <c r="C1031" s="121">
        <v>2403.3993540440188</v>
      </c>
      <c r="D1031" s="121">
        <v>1273.6636513060603</v>
      </c>
      <c r="E1031" s="121">
        <v>194.7112320632863</v>
      </c>
      <c r="F1031" s="122">
        <f t="shared" si="320"/>
        <v>3871.7742374133654</v>
      </c>
      <c r="G1031" s="6">
        <v>1028</v>
      </c>
      <c r="H1031" s="6">
        <f t="shared" si="321"/>
        <v>147</v>
      </c>
      <c r="I1031" s="7">
        <f t="shared" si="322"/>
        <v>12</v>
      </c>
      <c r="J1031" s="7">
        <f t="shared" si="323"/>
        <v>4</v>
      </c>
      <c r="K1031" s="7">
        <f t="shared" si="324"/>
        <v>2014</v>
      </c>
      <c r="L1031" s="8"/>
      <c r="M1031" s="8"/>
      <c r="N1031" s="2"/>
      <c r="AA1031" s="2"/>
      <c r="AB1031" s="2"/>
      <c r="AC1031" s="2"/>
      <c r="AD1031" s="2"/>
      <c r="AE1031" s="2"/>
      <c r="AF1031" s="2"/>
      <c r="AN1031" s="5"/>
    </row>
    <row r="1032" spans="2:40" outlineLevel="1" x14ac:dyDescent="0.25">
      <c r="B1032" s="15">
        <v>41997</v>
      </c>
      <c r="C1032" s="121">
        <v>2405.4211079059587</v>
      </c>
      <c r="D1032" s="121">
        <v>1112.5679086070934</v>
      </c>
      <c r="E1032" s="121">
        <v>194.73083558655395</v>
      </c>
      <c r="F1032" s="122">
        <f t="shared" si="320"/>
        <v>3712.7198520996058</v>
      </c>
      <c r="G1032" s="6">
        <v>1029</v>
      </c>
      <c r="H1032" s="6">
        <f t="shared" si="321"/>
        <v>147</v>
      </c>
      <c r="I1032" s="7">
        <f t="shared" si="322"/>
        <v>12</v>
      </c>
      <c r="J1032" s="7">
        <f t="shared" si="323"/>
        <v>4</v>
      </c>
      <c r="K1032" s="7">
        <f t="shared" si="324"/>
        <v>2014</v>
      </c>
      <c r="L1032" s="8"/>
      <c r="M1032" s="8"/>
      <c r="N1032" s="2"/>
      <c r="AA1032" s="2"/>
      <c r="AB1032" s="2"/>
      <c r="AC1032" s="2"/>
      <c r="AD1032" s="2"/>
      <c r="AE1032" s="2"/>
      <c r="AF1032" s="2"/>
      <c r="AN1032" s="5"/>
    </row>
    <row r="1033" spans="2:40" outlineLevel="1" x14ac:dyDescent="0.25">
      <c r="B1033" s="15">
        <v>41998</v>
      </c>
      <c r="C1033" s="121">
        <v>2418.6980044649531</v>
      </c>
      <c r="D1033" s="121">
        <v>968.24694022810763</v>
      </c>
      <c r="E1033" s="121">
        <v>195.16780381568108</v>
      </c>
      <c r="F1033" s="122">
        <f t="shared" si="320"/>
        <v>3582.1127485087418</v>
      </c>
      <c r="G1033" s="6">
        <v>1030</v>
      </c>
      <c r="H1033" s="6">
        <f t="shared" si="321"/>
        <v>148</v>
      </c>
      <c r="I1033" s="7">
        <f t="shared" si="322"/>
        <v>12</v>
      </c>
      <c r="J1033" s="7">
        <f t="shared" si="323"/>
        <v>4</v>
      </c>
      <c r="K1033" s="7">
        <f t="shared" si="324"/>
        <v>2014</v>
      </c>
      <c r="L1033" s="8"/>
      <c r="M1033" s="8"/>
      <c r="N1033" s="2"/>
      <c r="AA1033" s="2"/>
      <c r="AB1033" s="2"/>
      <c r="AC1033" s="2"/>
      <c r="AD1033" s="2"/>
      <c r="AE1033" s="2"/>
      <c r="AF1033" s="2"/>
      <c r="AN1033" s="5"/>
    </row>
    <row r="1034" spans="2:40" outlineLevel="1" x14ac:dyDescent="0.25">
      <c r="B1034" s="15">
        <v>41999</v>
      </c>
      <c r="C1034" s="121">
        <v>2428.0725668159903</v>
      </c>
      <c r="D1034" s="121">
        <v>1184.4814549366058</v>
      </c>
      <c r="E1034" s="121">
        <v>195.29080069631362</v>
      </c>
      <c r="F1034" s="122">
        <f t="shared" si="320"/>
        <v>3807.8448224489093</v>
      </c>
      <c r="G1034" s="6">
        <v>1031</v>
      </c>
      <c r="H1034" s="6">
        <f t="shared" si="321"/>
        <v>148</v>
      </c>
      <c r="I1034" s="7">
        <f t="shared" si="322"/>
        <v>12</v>
      </c>
      <c r="J1034" s="7">
        <f t="shared" si="323"/>
        <v>4</v>
      </c>
      <c r="K1034" s="7">
        <f t="shared" si="324"/>
        <v>2014</v>
      </c>
      <c r="L1034" s="8"/>
      <c r="M1034" s="8"/>
      <c r="N1034" s="2"/>
      <c r="AA1034" s="2"/>
      <c r="AB1034" s="2"/>
      <c r="AC1034" s="2"/>
      <c r="AD1034" s="2"/>
      <c r="AE1034" s="2"/>
      <c r="AF1034" s="2"/>
      <c r="AN1034" s="5"/>
    </row>
    <row r="1035" spans="2:40" outlineLevel="1" x14ac:dyDescent="0.25">
      <c r="B1035" s="15">
        <v>42000</v>
      </c>
      <c r="C1035" s="121">
        <v>2429.2288703359</v>
      </c>
      <c r="D1035" s="121">
        <v>1221.4549046976335</v>
      </c>
      <c r="E1035" s="121">
        <v>195.49924097573469</v>
      </c>
      <c r="F1035" s="122">
        <f t="shared" si="320"/>
        <v>3846.1830160092682</v>
      </c>
      <c r="G1035" s="6">
        <v>1032</v>
      </c>
      <c r="H1035" s="6">
        <f t="shared" si="321"/>
        <v>148</v>
      </c>
      <c r="I1035" s="7">
        <f t="shared" si="322"/>
        <v>12</v>
      </c>
      <c r="J1035" s="7">
        <f t="shared" si="323"/>
        <v>4</v>
      </c>
      <c r="K1035" s="7">
        <f t="shared" si="324"/>
        <v>2014</v>
      </c>
      <c r="L1035" s="8"/>
      <c r="M1035" s="8"/>
      <c r="N1035" s="2"/>
      <c r="AA1035" s="2"/>
      <c r="AB1035" s="2"/>
      <c r="AC1035" s="2"/>
      <c r="AD1035" s="2"/>
      <c r="AE1035" s="2"/>
      <c r="AF1035" s="2"/>
      <c r="AN1035" s="5"/>
    </row>
    <row r="1036" spans="2:40" outlineLevel="1" x14ac:dyDescent="0.25">
      <c r="B1036" s="15">
        <v>42001</v>
      </c>
      <c r="C1036" s="121">
        <v>2440.4304021352955</v>
      </c>
      <c r="D1036" s="121">
        <v>1104.9773738789204</v>
      </c>
      <c r="E1036" s="121">
        <v>195.54012492059053</v>
      </c>
      <c r="F1036" s="122">
        <f t="shared" si="320"/>
        <v>3740.9479009348065</v>
      </c>
      <c r="G1036" s="6">
        <v>1033</v>
      </c>
      <c r="H1036" s="6">
        <f t="shared" si="321"/>
        <v>148</v>
      </c>
      <c r="I1036" s="7">
        <f t="shared" si="322"/>
        <v>12</v>
      </c>
      <c r="J1036" s="7">
        <f t="shared" si="323"/>
        <v>4</v>
      </c>
      <c r="K1036" s="7">
        <f t="shared" si="324"/>
        <v>2014</v>
      </c>
      <c r="L1036" s="8"/>
      <c r="M1036" s="8"/>
      <c r="N1036" s="2"/>
      <c r="AA1036" s="2"/>
      <c r="AB1036" s="2"/>
      <c r="AC1036" s="2"/>
      <c r="AD1036" s="2"/>
      <c r="AE1036" s="2"/>
      <c r="AF1036" s="2"/>
      <c r="AN1036" s="5"/>
    </row>
    <row r="1037" spans="2:40" outlineLevel="1" x14ac:dyDescent="0.25">
      <c r="B1037" s="15">
        <v>42002</v>
      </c>
      <c r="C1037" s="121">
        <v>2451.9021688694729</v>
      </c>
      <c r="D1037" s="121">
        <v>1263.8252612769488</v>
      </c>
      <c r="E1037" s="121">
        <v>195.34735877837767</v>
      </c>
      <c r="F1037" s="122">
        <f t="shared" si="320"/>
        <v>3911.0747889247996</v>
      </c>
      <c r="G1037" s="6">
        <v>1034</v>
      </c>
      <c r="H1037" s="6">
        <f t="shared" si="321"/>
        <v>148</v>
      </c>
      <c r="I1037" s="7">
        <f t="shared" si="322"/>
        <v>12</v>
      </c>
      <c r="J1037" s="7">
        <f t="shared" si="323"/>
        <v>4</v>
      </c>
      <c r="K1037" s="7">
        <f t="shared" si="324"/>
        <v>2014</v>
      </c>
      <c r="L1037" s="8"/>
      <c r="M1037" s="8"/>
      <c r="N1037" s="2"/>
      <c r="AA1037" s="2"/>
      <c r="AB1037" s="2"/>
      <c r="AC1037" s="2"/>
      <c r="AD1037" s="2"/>
      <c r="AE1037" s="2"/>
      <c r="AF1037" s="2"/>
      <c r="AN1037" s="5"/>
    </row>
    <row r="1038" spans="2:40" outlineLevel="1" x14ac:dyDescent="0.25">
      <c r="B1038" s="15">
        <v>42003</v>
      </c>
      <c r="C1038" s="121">
        <v>2446.8046991394376</v>
      </c>
      <c r="D1038" s="121">
        <v>1014.568955341373</v>
      </c>
      <c r="E1038" s="121">
        <v>195.42669473369548</v>
      </c>
      <c r="F1038" s="122">
        <f t="shared" si="320"/>
        <v>3656.8003492145062</v>
      </c>
      <c r="G1038" s="6">
        <v>1035</v>
      </c>
      <c r="H1038" s="6">
        <f t="shared" si="321"/>
        <v>148</v>
      </c>
      <c r="I1038" s="7">
        <f t="shared" si="322"/>
        <v>12</v>
      </c>
      <c r="J1038" s="7">
        <f t="shared" si="323"/>
        <v>4</v>
      </c>
      <c r="K1038" s="7">
        <f t="shared" si="324"/>
        <v>2014</v>
      </c>
      <c r="L1038" s="8"/>
      <c r="M1038" s="8"/>
      <c r="N1038" s="2"/>
      <c r="AA1038" s="2"/>
      <c r="AB1038" s="2"/>
      <c r="AC1038" s="2"/>
      <c r="AD1038" s="2"/>
      <c r="AE1038" s="2"/>
      <c r="AF1038" s="2"/>
      <c r="AN1038" s="5"/>
    </row>
    <row r="1039" spans="2:40" outlineLevel="1" x14ac:dyDescent="0.25">
      <c r="B1039" s="15">
        <v>42004</v>
      </c>
      <c r="C1039" s="121">
        <v>2461.3667844312536</v>
      </c>
      <c r="D1039" s="121">
        <v>1071.9835682821956</v>
      </c>
      <c r="E1039" s="121">
        <v>195.65368698757663</v>
      </c>
      <c r="F1039" s="122">
        <f t="shared" si="320"/>
        <v>3729.0040397010257</v>
      </c>
      <c r="G1039" s="6">
        <v>1036</v>
      </c>
      <c r="H1039" s="6">
        <f t="shared" si="321"/>
        <v>148</v>
      </c>
      <c r="I1039" s="7">
        <f t="shared" si="322"/>
        <v>12</v>
      </c>
      <c r="J1039" s="7">
        <f t="shared" si="323"/>
        <v>4</v>
      </c>
      <c r="K1039" s="7">
        <f t="shared" si="324"/>
        <v>2014</v>
      </c>
      <c r="L1039" s="8"/>
      <c r="M1039" s="8"/>
      <c r="N1039" s="2"/>
      <c r="AA1039" s="2"/>
      <c r="AB1039" s="2"/>
      <c r="AC1039" s="2"/>
      <c r="AD1039" s="2"/>
      <c r="AE1039" s="2"/>
      <c r="AF1039" s="2"/>
      <c r="AN1039" s="5"/>
    </row>
    <row r="1040" spans="2:40" outlineLevel="1" x14ac:dyDescent="0.25">
      <c r="B1040" s="15">
        <v>42005</v>
      </c>
      <c r="C1040" s="121">
        <v>2457.4941804785844</v>
      </c>
      <c r="D1040" s="121">
        <v>1251.3316099247079</v>
      </c>
      <c r="E1040" s="121">
        <v>195.85312580125841</v>
      </c>
      <c r="F1040" s="122">
        <f t="shared" si="320"/>
        <v>3904.6789162045511</v>
      </c>
      <c r="G1040" s="6">
        <v>1037</v>
      </c>
      <c r="H1040" s="6">
        <f t="shared" si="321"/>
        <v>149</v>
      </c>
      <c r="I1040" s="7">
        <f t="shared" si="322"/>
        <v>1</v>
      </c>
      <c r="J1040" s="7">
        <f t="shared" si="323"/>
        <v>1</v>
      </c>
      <c r="K1040" s="7">
        <f t="shared" si="324"/>
        <v>2015</v>
      </c>
      <c r="L1040" s="8"/>
      <c r="M1040" s="8"/>
      <c r="N1040" s="2"/>
      <c r="AA1040" s="2"/>
      <c r="AB1040" s="2"/>
      <c r="AC1040" s="2"/>
      <c r="AD1040" s="2"/>
      <c r="AE1040" s="2"/>
      <c r="AF1040" s="2"/>
      <c r="AN1040" s="5"/>
    </row>
    <row r="1041" spans="2:40" outlineLevel="1" x14ac:dyDescent="0.25">
      <c r="B1041" s="15">
        <v>42006</v>
      </c>
      <c r="C1041" s="121">
        <v>2449.9357932268663</v>
      </c>
      <c r="D1041" s="121">
        <v>1031.2700851210161</v>
      </c>
      <c r="E1041" s="121">
        <v>195.92843910392281</v>
      </c>
      <c r="F1041" s="122">
        <f t="shared" si="320"/>
        <v>3677.1343174518051</v>
      </c>
      <c r="G1041" s="6">
        <v>1038</v>
      </c>
      <c r="H1041" s="6">
        <f t="shared" si="321"/>
        <v>149</v>
      </c>
      <c r="I1041" s="7">
        <f t="shared" si="322"/>
        <v>1</v>
      </c>
      <c r="J1041" s="7">
        <f t="shared" si="323"/>
        <v>1</v>
      </c>
      <c r="K1041" s="7">
        <f t="shared" si="324"/>
        <v>2015</v>
      </c>
      <c r="L1041" s="8"/>
      <c r="M1041" s="8"/>
      <c r="N1041" s="2"/>
      <c r="AA1041" s="2"/>
      <c r="AB1041" s="2"/>
      <c r="AC1041" s="2"/>
      <c r="AD1041" s="2"/>
      <c r="AE1041" s="2"/>
      <c r="AF1041" s="2"/>
      <c r="AN1041" s="5"/>
    </row>
    <row r="1042" spans="2:40" outlineLevel="1" x14ac:dyDescent="0.25">
      <c r="B1042" s="15">
        <v>42007</v>
      </c>
      <c r="C1042" s="121">
        <v>2438.2853845757209</v>
      </c>
      <c r="D1042" s="121">
        <v>1134.955836121545</v>
      </c>
      <c r="E1042" s="121">
        <v>195.90354075502441</v>
      </c>
      <c r="F1042" s="122">
        <f t="shared" si="320"/>
        <v>3769.1447614522904</v>
      </c>
      <c r="G1042" s="6">
        <v>1039</v>
      </c>
      <c r="H1042" s="6">
        <f t="shared" si="321"/>
        <v>149</v>
      </c>
      <c r="I1042" s="7">
        <f t="shared" si="322"/>
        <v>1</v>
      </c>
      <c r="J1042" s="7">
        <f t="shared" si="323"/>
        <v>1</v>
      </c>
      <c r="K1042" s="7">
        <f t="shared" si="324"/>
        <v>2015</v>
      </c>
      <c r="L1042" s="8"/>
      <c r="M1042" s="8"/>
      <c r="N1042" s="2"/>
      <c r="AA1042" s="2"/>
      <c r="AB1042" s="2"/>
      <c r="AC1042" s="2"/>
      <c r="AD1042" s="2"/>
      <c r="AE1042" s="2"/>
      <c r="AF1042" s="2"/>
      <c r="AN1042" s="5"/>
    </row>
    <row r="1043" spans="2:40" outlineLevel="1" x14ac:dyDescent="0.25">
      <c r="B1043" s="15">
        <v>42008</v>
      </c>
      <c r="C1043" s="121">
        <v>2440.6817887928651</v>
      </c>
      <c r="D1043" s="121">
        <v>1219.4651224934501</v>
      </c>
      <c r="E1043" s="121">
        <v>195.70756663491395</v>
      </c>
      <c r="F1043" s="122">
        <f t="shared" si="320"/>
        <v>3855.8544779212289</v>
      </c>
      <c r="G1043" s="6">
        <v>1040</v>
      </c>
      <c r="H1043" s="6">
        <f t="shared" si="321"/>
        <v>149</v>
      </c>
      <c r="I1043" s="7">
        <f t="shared" si="322"/>
        <v>1</v>
      </c>
      <c r="J1043" s="7">
        <f t="shared" si="323"/>
        <v>1</v>
      </c>
      <c r="K1043" s="7">
        <f t="shared" si="324"/>
        <v>2015</v>
      </c>
      <c r="L1043" s="8"/>
      <c r="M1043" s="8"/>
      <c r="N1043" s="2"/>
      <c r="AA1043" s="2"/>
      <c r="AB1043" s="2"/>
      <c r="AC1043" s="2"/>
      <c r="AD1043" s="2"/>
      <c r="AE1043" s="2"/>
      <c r="AF1043" s="2"/>
      <c r="AN1043" s="5"/>
    </row>
    <row r="1044" spans="2:40" outlineLevel="1" x14ac:dyDescent="0.25">
      <c r="B1044" s="15">
        <v>42009</v>
      </c>
      <c r="C1044" s="121">
        <v>2445.1423515823208</v>
      </c>
      <c r="D1044" s="121">
        <v>1285.8811502271192</v>
      </c>
      <c r="E1044" s="121">
        <v>196.19993644077886</v>
      </c>
      <c r="F1044" s="122">
        <f t="shared" si="320"/>
        <v>3927.2234382502188</v>
      </c>
      <c r="G1044" s="6">
        <v>1041</v>
      </c>
      <c r="H1044" s="6">
        <f t="shared" si="321"/>
        <v>149</v>
      </c>
      <c r="I1044" s="7">
        <f t="shared" si="322"/>
        <v>1</v>
      </c>
      <c r="J1044" s="7">
        <f t="shared" si="323"/>
        <v>1</v>
      </c>
      <c r="K1044" s="7">
        <f t="shared" si="324"/>
        <v>2015</v>
      </c>
      <c r="L1044" s="8"/>
      <c r="M1044" s="8"/>
      <c r="N1044" s="2"/>
      <c r="AA1044" s="2"/>
      <c r="AB1044" s="2"/>
      <c r="AC1044" s="2"/>
      <c r="AD1044" s="2"/>
      <c r="AE1044" s="2"/>
      <c r="AF1044" s="2"/>
      <c r="AN1044" s="5"/>
    </row>
    <row r="1045" spans="2:40" outlineLevel="1" x14ac:dyDescent="0.25">
      <c r="B1045" s="15">
        <v>42010</v>
      </c>
      <c r="C1045" s="121">
        <v>2440.5264485695066</v>
      </c>
      <c r="D1045" s="121">
        <v>1204.4864704901108</v>
      </c>
      <c r="E1045" s="121">
        <v>195.81295813150578</v>
      </c>
      <c r="F1045" s="122">
        <f t="shared" ref="F1045:F1060" si="325">SUM(C1045:E1045)</f>
        <v>3840.8258771911228</v>
      </c>
      <c r="G1045" s="6">
        <v>1042</v>
      </c>
      <c r="H1045" s="6">
        <f t="shared" ref="H1045:H1060" si="326">ROUNDUP(G1045/7,0)</f>
        <v>149</v>
      </c>
      <c r="I1045" s="7">
        <f t="shared" ref="I1045:I1060" si="327">MONTH(B1045)</f>
        <v>1</v>
      </c>
      <c r="J1045" s="7">
        <f t="shared" ref="J1045:J1060" si="328">ROUNDUP(I1045/3,0)</f>
        <v>1</v>
      </c>
      <c r="K1045" s="7">
        <f t="shared" ref="K1045:K1060" si="329">YEAR(B1045)</f>
        <v>2015</v>
      </c>
      <c r="L1045" s="8"/>
      <c r="M1045" s="8"/>
      <c r="N1045" s="2"/>
      <c r="AA1045" s="2"/>
      <c r="AB1045" s="2"/>
      <c r="AC1045" s="2"/>
      <c r="AD1045" s="2"/>
      <c r="AE1045" s="2"/>
      <c r="AF1045" s="2"/>
      <c r="AN1045" s="5"/>
    </row>
    <row r="1046" spans="2:40" outlineLevel="1" x14ac:dyDescent="0.25">
      <c r="B1046" s="15">
        <v>42011</v>
      </c>
      <c r="C1046" s="121">
        <v>2435.3969142115147</v>
      </c>
      <c r="D1046" s="121">
        <v>1165.2326179142015</v>
      </c>
      <c r="E1046" s="121">
        <v>196.18059947181408</v>
      </c>
      <c r="F1046" s="122">
        <f t="shared" si="325"/>
        <v>3796.8101315975305</v>
      </c>
      <c r="G1046" s="6">
        <v>1043</v>
      </c>
      <c r="H1046" s="6">
        <f t="shared" si="326"/>
        <v>149</v>
      </c>
      <c r="I1046" s="7">
        <f t="shared" si="327"/>
        <v>1</v>
      </c>
      <c r="J1046" s="7">
        <f t="shared" si="328"/>
        <v>1</v>
      </c>
      <c r="K1046" s="7">
        <f t="shared" si="329"/>
        <v>2015</v>
      </c>
      <c r="L1046" s="8"/>
      <c r="M1046" s="8"/>
      <c r="N1046" s="2"/>
      <c r="AA1046" s="2"/>
      <c r="AB1046" s="2"/>
      <c r="AC1046" s="2"/>
      <c r="AD1046" s="2"/>
      <c r="AE1046" s="2"/>
      <c r="AF1046" s="2"/>
      <c r="AN1046" s="5"/>
    </row>
    <row r="1047" spans="2:40" outlineLevel="1" x14ac:dyDescent="0.25">
      <c r="B1047" s="15">
        <v>42012</v>
      </c>
      <c r="C1047" s="121">
        <v>2425.4436357726781</v>
      </c>
      <c r="D1047" s="121">
        <v>1128.4719433783512</v>
      </c>
      <c r="E1047" s="121">
        <v>195.83378405388964</v>
      </c>
      <c r="F1047" s="122">
        <f t="shared" si="325"/>
        <v>3749.7493632049191</v>
      </c>
      <c r="G1047" s="6">
        <v>1044</v>
      </c>
      <c r="H1047" s="6">
        <f t="shared" si="326"/>
        <v>150</v>
      </c>
      <c r="I1047" s="7">
        <f t="shared" si="327"/>
        <v>1</v>
      </c>
      <c r="J1047" s="7">
        <f t="shared" si="328"/>
        <v>1</v>
      </c>
      <c r="K1047" s="7">
        <f t="shared" si="329"/>
        <v>2015</v>
      </c>
      <c r="L1047" s="8"/>
      <c r="M1047" s="8"/>
      <c r="N1047" s="2"/>
      <c r="AA1047" s="2"/>
      <c r="AB1047" s="2"/>
      <c r="AC1047" s="2"/>
      <c r="AD1047" s="2"/>
      <c r="AE1047" s="2"/>
      <c r="AF1047" s="2"/>
      <c r="AN1047" s="5"/>
    </row>
    <row r="1048" spans="2:40" outlineLevel="1" x14ac:dyDescent="0.25">
      <c r="B1048" s="15">
        <v>42013</v>
      </c>
      <c r="C1048" s="121">
        <v>2425.8990187201134</v>
      </c>
      <c r="D1048" s="121">
        <v>1233.1226369045964</v>
      </c>
      <c r="E1048" s="121">
        <v>196.12735573867621</v>
      </c>
      <c r="F1048" s="122">
        <f t="shared" si="325"/>
        <v>3855.1490113633859</v>
      </c>
      <c r="G1048" s="6">
        <v>1045</v>
      </c>
      <c r="H1048" s="6">
        <f t="shared" si="326"/>
        <v>150</v>
      </c>
      <c r="I1048" s="7">
        <f t="shared" si="327"/>
        <v>1</v>
      </c>
      <c r="J1048" s="7">
        <f t="shared" si="328"/>
        <v>1</v>
      </c>
      <c r="K1048" s="7">
        <f t="shared" si="329"/>
        <v>2015</v>
      </c>
      <c r="L1048" s="8"/>
      <c r="M1048" s="8"/>
      <c r="N1048" s="2"/>
      <c r="AA1048" s="2"/>
      <c r="AB1048" s="2"/>
      <c r="AC1048" s="2"/>
      <c r="AD1048" s="2"/>
      <c r="AE1048" s="2"/>
      <c r="AF1048" s="2"/>
      <c r="AN1048" s="5"/>
    </row>
    <row r="1049" spans="2:40" outlineLevel="1" x14ac:dyDescent="0.25">
      <c r="B1049" s="15">
        <v>42014</v>
      </c>
      <c r="C1049" s="121">
        <v>2422.606303742255</v>
      </c>
      <c r="D1049" s="121">
        <v>1172.2815783034364</v>
      </c>
      <c r="E1049" s="121">
        <v>195.96035956648876</v>
      </c>
      <c r="F1049" s="122">
        <f t="shared" si="325"/>
        <v>3790.8482416121801</v>
      </c>
      <c r="G1049" s="6">
        <v>1046</v>
      </c>
      <c r="H1049" s="6">
        <f t="shared" si="326"/>
        <v>150</v>
      </c>
      <c r="I1049" s="7">
        <f t="shared" si="327"/>
        <v>1</v>
      </c>
      <c r="J1049" s="7">
        <f t="shared" si="328"/>
        <v>1</v>
      </c>
      <c r="K1049" s="7">
        <f t="shared" si="329"/>
        <v>2015</v>
      </c>
      <c r="L1049" s="8"/>
      <c r="M1049" s="8"/>
      <c r="N1049" s="2"/>
      <c r="AA1049" s="2"/>
      <c r="AB1049" s="2"/>
      <c r="AC1049" s="2"/>
      <c r="AD1049" s="2"/>
      <c r="AE1049" s="2"/>
      <c r="AF1049" s="2"/>
      <c r="AN1049" s="5"/>
    </row>
    <row r="1050" spans="2:40" outlineLevel="1" x14ac:dyDescent="0.25">
      <c r="B1050" s="15">
        <v>42015</v>
      </c>
      <c r="C1050" s="121">
        <v>2420.0457299716759</v>
      </c>
      <c r="D1050" s="121">
        <v>1201.1082741580578</v>
      </c>
      <c r="E1050" s="121">
        <v>195.97242479133104</v>
      </c>
      <c r="F1050" s="122">
        <f t="shared" si="325"/>
        <v>3817.1264289210649</v>
      </c>
      <c r="G1050" s="6">
        <v>1047</v>
      </c>
      <c r="H1050" s="6">
        <f t="shared" si="326"/>
        <v>150</v>
      </c>
      <c r="I1050" s="7">
        <f t="shared" si="327"/>
        <v>1</v>
      </c>
      <c r="J1050" s="7">
        <f t="shared" si="328"/>
        <v>1</v>
      </c>
      <c r="K1050" s="7">
        <f t="shared" si="329"/>
        <v>2015</v>
      </c>
      <c r="L1050" s="8"/>
      <c r="M1050" s="8"/>
      <c r="N1050" s="2"/>
      <c r="AA1050" s="2"/>
      <c r="AB1050" s="2"/>
      <c r="AC1050" s="2"/>
      <c r="AD1050" s="2"/>
      <c r="AE1050" s="2"/>
      <c r="AF1050" s="2"/>
      <c r="AN1050" s="5"/>
    </row>
    <row r="1051" spans="2:40" outlineLevel="1" x14ac:dyDescent="0.25">
      <c r="B1051" s="15">
        <v>42016</v>
      </c>
      <c r="C1051" s="121">
        <v>2429.6018581298113</v>
      </c>
      <c r="D1051" s="121">
        <v>1068.8850094258137</v>
      </c>
      <c r="E1051" s="121">
        <v>195.97832052410982</v>
      </c>
      <c r="F1051" s="122">
        <f t="shared" si="325"/>
        <v>3694.4651880797346</v>
      </c>
      <c r="G1051" s="6">
        <v>1048</v>
      </c>
      <c r="H1051" s="6">
        <f t="shared" si="326"/>
        <v>150</v>
      </c>
      <c r="I1051" s="7">
        <f t="shared" si="327"/>
        <v>1</v>
      </c>
      <c r="J1051" s="7">
        <f t="shared" si="328"/>
        <v>1</v>
      </c>
      <c r="K1051" s="7">
        <f t="shared" si="329"/>
        <v>2015</v>
      </c>
      <c r="L1051" s="8"/>
      <c r="M1051" s="8"/>
      <c r="N1051" s="2"/>
      <c r="AA1051" s="2"/>
      <c r="AB1051" s="2"/>
      <c r="AC1051" s="2"/>
      <c r="AD1051" s="2"/>
      <c r="AE1051" s="2"/>
      <c r="AF1051" s="2"/>
      <c r="AN1051" s="5"/>
    </row>
    <row r="1052" spans="2:40" outlineLevel="1" x14ac:dyDescent="0.25">
      <c r="B1052" s="15">
        <v>42017</v>
      </c>
      <c r="C1052" s="121">
        <v>2432.4820530855259</v>
      </c>
      <c r="D1052" s="121">
        <v>1240.7176662682323</v>
      </c>
      <c r="E1052" s="121">
        <v>195.85631397613679</v>
      </c>
      <c r="F1052" s="122">
        <f t="shared" si="325"/>
        <v>3869.0560333298949</v>
      </c>
      <c r="G1052" s="6">
        <v>1049</v>
      </c>
      <c r="H1052" s="6">
        <f t="shared" si="326"/>
        <v>150</v>
      </c>
      <c r="I1052" s="7">
        <f t="shared" si="327"/>
        <v>1</v>
      </c>
      <c r="J1052" s="7">
        <f t="shared" si="328"/>
        <v>1</v>
      </c>
      <c r="K1052" s="7">
        <f t="shared" si="329"/>
        <v>2015</v>
      </c>
      <c r="L1052" s="8"/>
      <c r="M1052" s="8"/>
      <c r="N1052" s="2"/>
      <c r="AA1052" s="2"/>
      <c r="AB1052" s="2"/>
      <c r="AC1052" s="2"/>
      <c r="AD1052" s="2"/>
      <c r="AE1052" s="2"/>
      <c r="AF1052" s="2"/>
      <c r="AN1052" s="5"/>
    </row>
    <row r="1053" spans="2:40" outlineLevel="1" x14ac:dyDescent="0.25">
      <c r="B1053" s="15">
        <v>42018</v>
      </c>
      <c r="C1053" s="121">
        <v>2422.220245642085</v>
      </c>
      <c r="D1053" s="121">
        <v>1069.7057132704031</v>
      </c>
      <c r="E1053" s="121">
        <v>195.49521422250947</v>
      </c>
      <c r="F1053" s="122">
        <f t="shared" si="325"/>
        <v>3687.4211731349974</v>
      </c>
      <c r="G1053" s="6">
        <v>1050</v>
      </c>
      <c r="H1053" s="6">
        <f t="shared" si="326"/>
        <v>150</v>
      </c>
      <c r="I1053" s="7">
        <f t="shared" si="327"/>
        <v>1</v>
      </c>
      <c r="J1053" s="7">
        <f t="shared" si="328"/>
        <v>1</v>
      </c>
      <c r="K1053" s="7">
        <f t="shared" si="329"/>
        <v>2015</v>
      </c>
      <c r="L1053" s="8"/>
      <c r="M1053" s="8"/>
      <c r="N1053" s="2"/>
      <c r="AA1053" s="2"/>
      <c r="AB1053" s="2"/>
      <c r="AC1053" s="2"/>
      <c r="AD1053" s="2"/>
      <c r="AE1053" s="2"/>
      <c r="AF1053" s="2"/>
      <c r="AN1053" s="5"/>
    </row>
    <row r="1054" spans="2:40" outlineLevel="1" x14ac:dyDescent="0.25">
      <c r="B1054" s="15">
        <v>42019</v>
      </c>
      <c r="C1054" s="121">
        <v>2386.9297303562912</v>
      </c>
      <c r="D1054" s="121">
        <v>1004.3696720017275</v>
      </c>
      <c r="E1054" s="121">
        <v>195.56319743809706</v>
      </c>
      <c r="F1054" s="122">
        <f t="shared" si="325"/>
        <v>3586.8625997961158</v>
      </c>
      <c r="G1054" s="6">
        <v>1051</v>
      </c>
      <c r="H1054" s="6">
        <f t="shared" si="326"/>
        <v>151</v>
      </c>
      <c r="I1054" s="7">
        <f t="shared" si="327"/>
        <v>1</v>
      </c>
      <c r="J1054" s="7">
        <f t="shared" si="328"/>
        <v>1</v>
      </c>
      <c r="K1054" s="7">
        <f t="shared" si="329"/>
        <v>2015</v>
      </c>
      <c r="L1054" s="8"/>
      <c r="M1054" s="8"/>
      <c r="N1054" s="2"/>
      <c r="AA1054" s="2"/>
      <c r="AB1054" s="2"/>
      <c r="AC1054" s="2"/>
      <c r="AD1054" s="2"/>
      <c r="AE1054" s="2"/>
      <c r="AF1054" s="2"/>
      <c r="AN1054" s="5"/>
    </row>
    <row r="1055" spans="2:40" outlineLevel="1" x14ac:dyDescent="0.25">
      <c r="B1055" s="15">
        <v>42020</v>
      </c>
      <c r="C1055" s="121">
        <v>2385.3443712693474</v>
      </c>
      <c r="D1055" s="121">
        <v>1196.4179391946072</v>
      </c>
      <c r="E1055" s="121">
        <v>195.39697319223384</v>
      </c>
      <c r="F1055" s="122">
        <f t="shared" si="325"/>
        <v>3777.1592836561886</v>
      </c>
      <c r="G1055" s="6">
        <v>1052</v>
      </c>
      <c r="H1055" s="6">
        <f t="shared" si="326"/>
        <v>151</v>
      </c>
      <c r="I1055" s="7">
        <f t="shared" si="327"/>
        <v>1</v>
      </c>
      <c r="J1055" s="7">
        <f t="shared" si="328"/>
        <v>1</v>
      </c>
      <c r="K1055" s="7">
        <f t="shared" si="329"/>
        <v>2015</v>
      </c>
      <c r="L1055" s="8"/>
      <c r="M1055" s="8"/>
      <c r="N1055" s="2"/>
      <c r="AA1055" s="2"/>
      <c r="AB1055" s="2"/>
      <c r="AC1055" s="2"/>
      <c r="AD1055" s="2"/>
      <c r="AE1055" s="2"/>
      <c r="AF1055" s="2"/>
      <c r="AN1055" s="5"/>
    </row>
    <row r="1056" spans="2:40" outlineLevel="1" x14ac:dyDescent="0.25">
      <c r="B1056" s="15">
        <v>42021</v>
      </c>
      <c r="C1056" s="121">
        <v>2382.8178496599589</v>
      </c>
      <c r="D1056" s="121">
        <v>1130.7397990331069</v>
      </c>
      <c r="E1056" s="121">
        <v>195.78054749277672</v>
      </c>
      <c r="F1056" s="122">
        <f t="shared" si="325"/>
        <v>3709.3381961858427</v>
      </c>
      <c r="G1056" s="6">
        <v>1053</v>
      </c>
      <c r="H1056" s="6">
        <f t="shared" si="326"/>
        <v>151</v>
      </c>
      <c r="I1056" s="7">
        <f t="shared" si="327"/>
        <v>1</v>
      </c>
      <c r="J1056" s="7">
        <f t="shared" si="328"/>
        <v>1</v>
      </c>
      <c r="K1056" s="7">
        <f t="shared" si="329"/>
        <v>2015</v>
      </c>
      <c r="L1056" s="8"/>
      <c r="M1056" s="8"/>
      <c r="N1056" s="2"/>
      <c r="AA1056" s="2"/>
      <c r="AB1056" s="2"/>
      <c r="AC1056" s="2"/>
      <c r="AD1056" s="2"/>
      <c r="AE1056" s="2"/>
      <c r="AF1056" s="2"/>
      <c r="AN1056" s="5"/>
    </row>
    <row r="1057" spans="2:40" outlineLevel="1" x14ac:dyDescent="0.25">
      <c r="B1057" s="15">
        <v>42022</v>
      </c>
      <c r="C1057" s="121">
        <v>2386.9484896054664</v>
      </c>
      <c r="D1057" s="121">
        <v>1242.5725434504525</v>
      </c>
      <c r="E1057" s="121">
        <v>195.30267554469791</v>
      </c>
      <c r="F1057" s="122">
        <f t="shared" si="325"/>
        <v>3824.823708600617</v>
      </c>
      <c r="G1057" s="6">
        <v>1054</v>
      </c>
      <c r="H1057" s="6">
        <f t="shared" si="326"/>
        <v>151</v>
      </c>
      <c r="I1057" s="7">
        <f t="shared" si="327"/>
        <v>1</v>
      </c>
      <c r="J1057" s="7">
        <f t="shared" si="328"/>
        <v>1</v>
      </c>
      <c r="K1057" s="7">
        <f t="shared" si="329"/>
        <v>2015</v>
      </c>
      <c r="L1057" s="8"/>
      <c r="M1057" s="8"/>
      <c r="N1057" s="2"/>
      <c r="AA1057" s="2"/>
      <c r="AB1057" s="2"/>
      <c r="AC1057" s="2"/>
      <c r="AD1057" s="2"/>
      <c r="AE1057" s="2"/>
      <c r="AF1057" s="2"/>
      <c r="AN1057" s="5"/>
    </row>
    <row r="1058" spans="2:40" outlineLevel="1" x14ac:dyDescent="0.25">
      <c r="B1058" s="15">
        <v>42023</v>
      </c>
      <c r="C1058" s="121">
        <v>2396.2560362377767</v>
      </c>
      <c r="D1058" s="121">
        <v>1233.2979552723655</v>
      </c>
      <c r="E1058" s="121">
        <v>195.24773418161627</v>
      </c>
      <c r="F1058" s="122">
        <f t="shared" si="325"/>
        <v>3824.8017256917583</v>
      </c>
      <c r="G1058" s="6">
        <v>1055</v>
      </c>
      <c r="H1058" s="6">
        <f t="shared" si="326"/>
        <v>151</v>
      </c>
      <c r="I1058" s="7">
        <f t="shared" si="327"/>
        <v>1</v>
      </c>
      <c r="J1058" s="7">
        <f t="shared" si="328"/>
        <v>1</v>
      </c>
      <c r="K1058" s="7">
        <f t="shared" si="329"/>
        <v>2015</v>
      </c>
      <c r="L1058" s="8"/>
      <c r="M1058" s="8"/>
      <c r="N1058" s="2"/>
      <c r="AA1058" s="2"/>
      <c r="AB1058" s="2"/>
      <c r="AC1058" s="2"/>
      <c r="AD1058" s="2"/>
      <c r="AE1058" s="2"/>
      <c r="AF1058" s="2"/>
      <c r="AN1058" s="5"/>
    </row>
    <row r="1059" spans="2:40" outlineLevel="1" x14ac:dyDescent="0.25">
      <c r="B1059" s="15">
        <v>42024</v>
      </c>
      <c r="C1059" s="121">
        <v>2380.8576666994727</v>
      </c>
      <c r="D1059" s="121">
        <v>1183.6446241152321</v>
      </c>
      <c r="E1059" s="121">
        <v>195.19475358554195</v>
      </c>
      <c r="F1059" s="122">
        <f t="shared" si="325"/>
        <v>3759.6970444002468</v>
      </c>
      <c r="G1059" s="6">
        <v>1056</v>
      </c>
      <c r="H1059" s="6">
        <f t="shared" si="326"/>
        <v>151</v>
      </c>
      <c r="I1059" s="7">
        <f t="shared" si="327"/>
        <v>1</v>
      </c>
      <c r="J1059" s="7">
        <f t="shared" si="328"/>
        <v>1</v>
      </c>
      <c r="K1059" s="7">
        <f t="shared" si="329"/>
        <v>2015</v>
      </c>
      <c r="L1059" s="8"/>
      <c r="M1059" s="8"/>
      <c r="N1059" s="2"/>
      <c r="AA1059" s="2"/>
      <c r="AB1059" s="2"/>
      <c r="AC1059" s="2"/>
      <c r="AD1059" s="2"/>
      <c r="AE1059" s="2"/>
      <c r="AF1059" s="2"/>
      <c r="AN1059" s="5"/>
    </row>
    <row r="1060" spans="2:40" outlineLevel="1" x14ac:dyDescent="0.25">
      <c r="B1060" s="15">
        <v>42025</v>
      </c>
      <c r="C1060" s="121">
        <v>2372.2868088672622</v>
      </c>
      <c r="D1060" s="121">
        <v>1109.2663379752782</v>
      </c>
      <c r="E1060" s="121">
        <v>195.45914423730756</v>
      </c>
      <c r="F1060" s="122">
        <f t="shared" si="325"/>
        <v>3677.0122910798482</v>
      </c>
      <c r="G1060" s="6">
        <v>1057</v>
      </c>
      <c r="H1060" s="6">
        <f t="shared" si="326"/>
        <v>151</v>
      </c>
      <c r="I1060" s="7">
        <f t="shared" si="327"/>
        <v>1</v>
      </c>
      <c r="J1060" s="7">
        <f t="shared" si="328"/>
        <v>1</v>
      </c>
      <c r="K1060" s="7">
        <f t="shared" si="329"/>
        <v>2015</v>
      </c>
      <c r="L1060" s="8"/>
      <c r="M1060" s="8"/>
      <c r="N1060" s="2"/>
      <c r="AA1060" s="2"/>
      <c r="AB1060" s="2"/>
      <c r="AC1060" s="2"/>
      <c r="AD1060" s="2"/>
      <c r="AE1060" s="2"/>
      <c r="AF1060" s="2"/>
      <c r="AN1060" s="5"/>
    </row>
    <row r="1061" spans="2:40" outlineLevel="1" x14ac:dyDescent="0.25">
      <c r="B1061" s="15">
        <v>42026</v>
      </c>
      <c r="C1061" s="121">
        <v>2391.7164181544235</v>
      </c>
      <c r="D1061" s="121">
        <v>1374.2808298752147</v>
      </c>
      <c r="E1061" s="121">
        <v>194.91992550905326</v>
      </c>
      <c r="F1061" s="122">
        <f t="shared" ref="F1061:F1076" si="330">SUM(C1061:E1061)</f>
        <v>3960.9171735386917</v>
      </c>
      <c r="G1061" s="6">
        <v>1058</v>
      </c>
      <c r="H1061" s="6">
        <f t="shared" ref="H1061:H1076" si="331">ROUNDUP(G1061/7,0)</f>
        <v>152</v>
      </c>
      <c r="I1061" s="7">
        <f t="shared" ref="I1061:I1076" si="332">MONTH(B1061)</f>
        <v>1</v>
      </c>
      <c r="J1061" s="7">
        <f t="shared" ref="J1061:J1076" si="333">ROUNDUP(I1061/3,0)</f>
        <v>1</v>
      </c>
      <c r="K1061" s="7">
        <f t="shared" ref="K1061:K1076" si="334">YEAR(B1061)</f>
        <v>2015</v>
      </c>
      <c r="L1061" s="8"/>
      <c r="M1061" s="8"/>
      <c r="N1061" s="2"/>
      <c r="AA1061" s="2"/>
      <c r="AB1061" s="2"/>
      <c r="AC1061" s="2"/>
      <c r="AD1061" s="2"/>
      <c r="AE1061" s="2"/>
      <c r="AF1061" s="2"/>
      <c r="AN1061" s="5"/>
    </row>
    <row r="1062" spans="2:40" outlineLevel="1" x14ac:dyDescent="0.25">
      <c r="B1062" s="15">
        <v>42027</v>
      </c>
      <c r="C1062" s="121">
        <v>2405.6958430883033</v>
      </c>
      <c r="D1062" s="121">
        <v>1209.6556470299804</v>
      </c>
      <c r="E1062" s="121">
        <v>195.36201154729358</v>
      </c>
      <c r="F1062" s="122">
        <f t="shared" si="330"/>
        <v>3810.713501665577</v>
      </c>
      <c r="G1062" s="6">
        <v>1059</v>
      </c>
      <c r="H1062" s="6">
        <f t="shared" si="331"/>
        <v>152</v>
      </c>
      <c r="I1062" s="7">
        <f t="shared" si="332"/>
        <v>1</v>
      </c>
      <c r="J1062" s="7">
        <f t="shared" si="333"/>
        <v>1</v>
      </c>
      <c r="K1062" s="7">
        <f t="shared" si="334"/>
        <v>2015</v>
      </c>
      <c r="L1062" s="8"/>
      <c r="M1062" s="8"/>
      <c r="N1062" s="2"/>
      <c r="AA1062" s="2"/>
      <c r="AB1062" s="2"/>
      <c r="AC1062" s="2"/>
      <c r="AD1062" s="2"/>
      <c r="AE1062" s="2"/>
      <c r="AF1062" s="2"/>
      <c r="AN1062" s="5"/>
    </row>
    <row r="1063" spans="2:40" outlineLevel="1" x14ac:dyDescent="0.25">
      <c r="B1063" s="15">
        <v>42028</v>
      </c>
      <c r="C1063" s="121">
        <v>2411.8757470739292</v>
      </c>
      <c r="D1063" s="121">
        <v>1052.5041823510719</v>
      </c>
      <c r="E1063" s="121">
        <v>195.5052929770624</v>
      </c>
      <c r="F1063" s="122">
        <f t="shared" si="330"/>
        <v>3659.8852224020634</v>
      </c>
      <c r="G1063" s="6">
        <v>1060</v>
      </c>
      <c r="H1063" s="6">
        <f t="shared" si="331"/>
        <v>152</v>
      </c>
      <c r="I1063" s="7">
        <f t="shared" si="332"/>
        <v>1</v>
      </c>
      <c r="J1063" s="7">
        <f t="shared" si="333"/>
        <v>1</v>
      </c>
      <c r="K1063" s="7">
        <f t="shared" si="334"/>
        <v>2015</v>
      </c>
      <c r="L1063" s="8"/>
      <c r="M1063" s="8"/>
      <c r="N1063" s="2"/>
      <c r="AA1063" s="2"/>
      <c r="AB1063" s="2"/>
      <c r="AC1063" s="2"/>
      <c r="AD1063" s="2"/>
      <c r="AE1063" s="2"/>
      <c r="AF1063" s="2"/>
      <c r="AN1063" s="5"/>
    </row>
    <row r="1064" spans="2:40" outlineLevel="1" x14ac:dyDescent="0.25">
      <c r="B1064" s="15">
        <v>42029</v>
      </c>
      <c r="C1064" s="121">
        <v>2413.4617224496787</v>
      </c>
      <c r="D1064" s="121">
        <v>1105.3042607634516</v>
      </c>
      <c r="E1064" s="121">
        <v>195.22854984904794</v>
      </c>
      <c r="F1064" s="122">
        <f t="shared" si="330"/>
        <v>3713.9945330621781</v>
      </c>
      <c r="G1064" s="6">
        <v>1061</v>
      </c>
      <c r="H1064" s="6">
        <f t="shared" si="331"/>
        <v>152</v>
      </c>
      <c r="I1064" s="7">
        <f t="shared" si="332"/>
        <v>1</v>
      </c>
      <c r="J1064" s="7">
        <f t="shared" si="333"/>
        <v>1</v>
      </c>
      <c r="K1064" s="7">
        <f t="shared" si="334"/>
        <v>2015</v>
      </c>
      <c r="L1064" s="8"/>
      <c r="M1064" s="8"/>
      <c r="N1064" s="2"/>
      <c r="AA1064" s="2"/>
      <c r="AB1064" s="2"/>
      <c r="AC1064" s="2"/>
      <c r="AD1064" s="2"/>
      <c r="AE1064" s="2"/>
      <c r="AF1064" s="2"/>
      <c r="AN1064" s="5"/>
    </row>
    <row r="1065" spans="2:40" outlineLevel="1" x14ac:dyDescent="0.25">
      <c r="B1065" s="15">
        <v>42030</v>
      </c>
      <c r="C1065" s="121">
        <v>2413.6148563817023</v>
      </c>
      <c r="D1065" s="121">
        <v>1103.1176452027337</v>
      </c>
      <c r="E1065" s="121">
        <v>195.55226565462618</v>
      </c>
      <c r="F1065" s="122">
        <f t="shared" si="330"/>
        <v>3712.2847672390626</v>
      </c>
      <c r="G1065" s="6">
        <v>1062</v>
      </c>
      <c r="H1065" s="6">
        <f t="shared" si="331"/>
        <v>152</v>
      </c>
      <c r="I1065" s="7">
        <f t="shared" si="332"/>
        <v>1</v>
      </c>
      <c r="J1065" s="7">
        <f t="shared" si="333"/>
        <v>1</v>
      </c>
      <c r="K1065" s="7">
        <f t="shared" si="334"/>
        <v>2015</v>
      </c>
      <c r="L1065" s="8"/>
      <c r="M1065" s="8"/>
      <c r="N1065" s="2"/>
      <c r="AA1065" s="2"/>
      <c r="AB1065" s="2"/>
      <c r="AC1065" s="2"/>
      <c r="AD1065" s="2"/>
      <c r="AE1065" s="2"/>
      <c r="AF1065" s="2"/>
      <c r="AN1065" s="5"/>
    </row>
    <row r="1066" spans="2:40" outlineLevel="1" x14ac:dyDescent="0.25">
      <c r="B1066" s="15">
        <v>42031</v>
      </c>
      <c r="C1066" s="121">
        <v>2416.4978302741456</v>
      </c>
      <c r="D1066" s="121">
        <v>1095.3530634315225</v>
      </c>
      <c r="E1066" s="121">
        <v>195.86219681785559</v>
      </c>
      <c r="F1066" s="122">
        <f t="shared" si="330"/>
        <v>3707.7130905235235</v>
      </c>
      <c r="G1066" s="6">
        <v>1063</v>
      </c>
      <c r="H1066" s="6">
        <f t="shared" si="331"/>
        <v>152</v>
      </c>
      <c r="I1066" s="7">
        <f t="shared" si="332"/>
        <v>1</v>
      </c>
      <c r="J1066" s="7">
        <f t="shared" si="333"/>
        <v>1</v>
      </c>
      <c r="K1066" s="7">
        <f t="shared" si="334"/>
        <v>2015</v>
      </c>
      <c r="L1066" s="8"/>
      <c r="M1066" s="8"/>
      <c r="N1066" s="2"/>
      <c r="AA1066" s="2"/>
      <c r="AB1066" s="2"/>
      <c r="AC1066" s="2"/>
      <c r="AD1066" s="2"/>
      <c r="AE1066" s="2"/>
      <c r="AF1066" s="2"/>
      <c r="AN1066" s="5"/>
    </row>
    <row r="1067" spans="2:40" outlineLevel="1" x14ac:dyDescent="0.25">
      <c r="B1067" s="15">
        <v>42032</v>
      </c>
      <c r="C1067" s="121">
        <v>2430.1355328253621</v>
      </c>
      <c r="D1067" s="121">
        <v>1146.4289326529713</v>
      </c>
      <c r="E1067" s="121">
        <v>195.90438018366393</v>
      </c>
      <c r="F1067" s="122">
        <f t="shared" si="330"/>
        <v>3772.4688456619974</v>
      </c>
      <c r="G1067" s="6">
        <v>1064</v>
      </c>
      <c r="H1067" s="6">
        <f t="shared" si="331"/>
        <v>152</v>
      </c>
      <c r="I1067" s="7">
        <f t="shared" si="332"/>
        <v>1</v>
      </c>
      <c r="J1067" s="7">
        <f t="shared" si="333"/>
        <v>1</v>
      </c>
      <c r="K1067" s="7">
        <f t="shared" si="334"/>
        <v>2015</v>
      </c>
      <c r="L1067" s="8"/>
      <c r="M1067" s="8"/>
      <c r="N1067" s="2"/>
      <c r="AA1067" s="2"/>
      <c r="AB1067" s="2"/>
      <c r="AC1067" s="2"/>
      <c r="AD1067" s="2"/>
      <c r="AE1067" s="2"/>
      <c r="AF1067" s="2"/>
      <c r="AN1067" s="5"/>
    </row>
    <row r="1068" spans="2:40" outlineLevel="1" x14ac:dyDescent="0.25">
      <c r="B1068" s="15">
        <v>42033</v>
      </c>
      <c r="C1068" s="121">
        <v>2440.3268579454693</v>
      </c>
      <c r="D1068" s="121">
        <v>1066.4736063533051</v>
      </c>
      <c r="E1068" s="121">
        <v>196.11012598625226</v>
      </c>
      <c r="F1068" s="122">
        <f t="shared" si="330"/>
        <v>3702.9105902850265</v>
      </c>
      <c r="G1068" s="6">
        <v>1065</v>
      </c>
      <c r="H1068" s="6">
        <f t="shared" si="331"/>
        <v>153</v>
      </c>
      <c r="I1068" s="7">
        <f t="shared" si="332"/>
        <v>1</v>
      </c>
      <c r="J1068" s="7">
        <f t="shared" si="333"/>
        <v>1</v>
      </c>
      <c r="K1068" s="7">
        <f t="shared" si="334"/>
        <v>2015</v>
      </c>
      <c r="L1068" s="8"/>
      <c r="M1068" s="8"/>
      <c r="N1068" s="2"/>
      <c r="AA1068" s="2"/>
      <c r="AB1068" s="2"/>
      <c r="AC1068" s="2"/>
      <c r="AD1068" s="2"/>
      <c r="AE1068" s="2"/>
      <c r="AF1068" s="2"/>
      <c r="AN1068" s="5"/>
    </row>
    <row r="1069" spans="2:40" outlineLevel="1" x14ac:dyDescent="0.25">
      <c r="B1069" s="15">
        <v>42034</v>
      </c>
      <c r="C1069" s="121">
        <v>2438.194450861969</v>
      </c>
      <c r="D1069" s="121">
        <v>1168.6987580605135</v>
      </c>
      <c r="E1069" s="121">
        <v>196.02325113985523</v>
      </c>
      <c r="F1069" s="122">
        <f t="shared" si="330"/>
        <v>3802.916460062338</v>
      </c>
      <c r="G1069" s="6">
        <v>1066</v>
      </c>
      <c r="H1069" s="6">
        <f t="shared" si="331"/>
        <v>153</v>
      </c>
      <c r="I1069" s="7">
        <f t="shared" si="332"/>
        <v>1</v>
      </c>
      <c r="J1069" s="7">
        <f t="shared" si="333"/>
        <v>1</v>
      </c>
      <c r="K1069" s="7">
        <f t="shared" si="334"/>
        <v>2015</v>
      </c>
      <c r="L1069" s="8"/>
      <c r="M1069" s="8"/>
      <c r="N1069" s="2"/>
      <c r="AA1069" s="2"/>
      <c r="AB1069" s="2"/>
      <c r="AC1069" s="2"/>
      <c r="AD1069" s="2"/>
      <c r="AE1069" s="2"/>
      <c r="AF1069" s="2"/>
      <c r="AN1069" s="5"/>
    </row>
    <row r="1070" spans="2:40" outlineLevel="1" x14ac:dyDescent="0.25">
      <c r="B1070" s="15">
        <v>42035</v>
      </c>
      <c r="C1070" s="121">
        <v>2451.8629745765311</v>
      </c>
      <c r="D1070" s="121">
        <v>1115.2972116721417</v>
      </c>
      <c r="E1070" s="121">
        <v>196.26489011911326</v>
      </c>
      <c r="F1070" s="122">
        <f t="shared" si="330"/>
        <v>3763.425076367786</v>
      </c>
      <c r="G1070" s="6">
        <v>1067</v>
      </c>
      <c r="H1070" s="6">
        <f t="shared" si="331"/>
        <v>153</v>
      </c>
      <c r="I1070" s="7">
        <f t="shared" si="332"/>
        <v>1</v>
      </c>
      <c r="J1070" s="7">
        <f t="shared" si="333"/>
        <v>1</v>
      </c>
      <c r="K1070" s="7">
        <f t="shared" si="334"/>
        <v>2015</v>
      </c>
      <c r="L1070" s="8"/>
      <c r="M1070" s="8"/>
      <c r="N1070" s="2"/>
      <c r="AA1070" s="2"/>
      <c r="AB1070" s="2"/>
      <c r="AC1070" s="2"/>
      <c r="AD1070" s="2"/>
      <c r="AE1070" s="2"/>
      <c r="AF1070" s="2"/>
      <c r="AN1070" s="5"/>
    </row>
    <row r="1071" spans="2:40" outlineLevel="1" x14ac:dyDescent="0.25">
      <c r="B1071" s="15">
        <v>42036</v>
      </c>
      <c r="C1071" s="121">
        <v>2440.1777873331312</v>
      </c>
      <c r="D1071" s="121">
        <v>1231.8502983080593</v>
      </c>
      <c r="E1071" s="121">
        <v>196.67160764797802</v>
      </c>
      <c r="F1071" s="122">
        <f t="shared" si="330"/>
        <v>3868.6996932891684</v>
      </c>
      <c r="G1071" s="6">
        <v>1068</v>
      </c>
      <c r="H1071" s="6">
        <f t="shared" si="331"/>
        <v>153</v>
      </c>
      <c r="I1071" s="7">
        <f t="shared" si="332"/>
        <v>2</v>
      </c>
      <c r="J1071" s="7">
        <f t="shared" si="333"/>
        <v>1</v>
      </c>
      <c r="K1071" s="7">
        <f t="shared" si="334"/>
        <v>2015</v>
      </c>
      <c r="L1071" s="8"/>
      <c r="M1071" s="8"/>
      <c r="N1071" s="2"/>
      <c r="AA1071" s="2"/>
      <c r="AB1071" s="2"/>
      <c r="AC1071" s="2"/>
      <c r="AD1071" s="2"/>
      <c r="AE1071" s="2"/>
      <c r="AF1071" s="2"/>
      <c r="AN1071" s="5"/>
    </row>
    <row r="1072" spans="2:40" outlineLevel="1" x14ac:dyDescent="0.25">
      <c r="B1072" s="15">
        <v>42037</v>
      </c>
      <c r="C1072" s="121">
        <v>2411.1016133136413</v>
      </c>
      <c r="D1072" s="121">
        <v>1233.9502203433144</v>
      </c>
      <c r="E1072" s="121">
        <v>196.72003061558885</v>
      </c>
      <c r="F1072" s="122">
        <f t="shared" si="330"/>
        <v>3841.7718642725445</v>
      </c>
      <c r="G1072" s="6">
        <v>1069</v>
      </c>
      <c r="H1072" s="6">
        <f t="shared" si="331"/>
        <v>153</v>
      </c>
      <c r="I1072" s="7">
        <f t="shared" si="332"/>
        <v>2</v>
      </c>
      <c r="J1072" s="7">
        <f t="shared" si="333"/>
        <v>1</v>
      </c>
      <c r="K1072" s="7">
        <f t="shared" si="334"/>
        <v>2015</v>
      </c>
      <c r="L1072" s="8"/>
      <c r="M1072" s="8"/>
      <c r="N1072" s="2"/>
      <c r="AA1072" s="2"/>
      <c r="AB1072" s="2"/>
      <c r="AC1072" s="2"/>
      <c r="AD1072" s="2"/>
      <c r="AE1072" s="2"/>
      <c r="AF1072" s="2"/>
      <c r="AN1072" s="5"/>
    </row>
    <row r="1073" spans="2:40" outlineLevel="1" x14ac:dyDescent="0.25">
      <c r="B1073" s="15">
        <v>42038</v>
      </c>
      <c r="C1073" s="121">
        <v>2408.6024993261626</v>
      </c>
      <c r="D1073" s="121">
        <v>1193.3174813095525</v>
      </c>
      <c r="E1073" s="121">
        <v>196.99322314344039</v>
      </c>
      <c r="F1073" s="122">
        <f t="shared" si="330"/>
        <v>3798.9132037791555</v>
      </c>
      <c r="G1073" s="6">
        <v>1070</v>
      </c>
      <c r="H1073" s="6">
        <f t="shared" si="331"/>
        <v>153</v>
      </c>
      <c r="I1073" s="7">
        <f t="shared" si="332"/>
        <v>2</v>
      </c>
      <c r="J1073" s="7">
        <f t="shared" si="333"/>
        <v>1</v>
      </c>
      <c r="K1073" s="7">
        <f t="shared" si="334"/>
        <v>2015</v>
      </c>
      <c r="L1073" s="8"/>
      <c r="M1073" s="8"/>
      <c r="N1073" s="2"/>
      <c r="AA1073" s="2"/>
      <c r="AB1073" s="2"/>
      <c r="AC1073" s="2"/>
      <c r="AD1073" s="2"/>
      <c r="AE1073" s="2"/>
      <c r="AF1073" s="2"/>
      <c r="AN1073" s="5"/>
    </row>
    <row r="1074" spans="2:40" outlineLevel="1" x14ac:dyDescent="0.25">
      <c r="B1074" s="15">
        <v>42039</v>
      </c>
      <c r="C1074" s="121">
        <v>2425.6905390181591</v>
      </c>
      <c r="D1074" s="121">
        <v>1196.6786565540308</v>
      </c>
      <c r="E1074" s="121">
        <v>196.93529997545187</v>
      </c>
      <c r="F1074" s="122">
        <f t="shared" si="330"/>
        <v>3819.3044955476416</v>
      </c>
      <c r="G1074" s="6">
        <v>1071</v>
      </c>
      <c r="H1074" s="6">
        <f t="shared" si="331"/>
        <v>153</v>
      </c>
      <c r="I1074" s="7">
        <f t="shared" si="332"/>
        <v>2</v>
      </c>
      <c r="J1074" s="7">
        <f t="shared" si="333"/>
        <v>1</v>
      </c>
      <c r="K1074" s="7">
        <f t="shared" si="334"/>
        <v>2015</v>
      </c>
      <c r="L1074" s="8"/>
      <c r="M1074" s="8"/>
      <c r="N1074" s="2"/>
      <c r="AA1074" s="2"/>
      <c r="AB1074" s="2"/>
      <c r="AC1074" s="2"/>
      <c r="AD1074" s="2"/>
      <c r="AE1074" s="2"/>
      <c r="AF1074" s="2"/>
      <c r="AN1074" s="5"/>
    </row>
    <row r="1075" spans="2:40" outlineLevel="1" x14ac:dyDescent="0.25">
      <c r="B1075" s="15">
        <v>42040</v>
      </c>
      <c r="C1075" s="121">
        <v>2424.613927983185</v>
      </c>
      <c r="D1075" s="121">
        <v>1271.2093304204284</v>
      </c>
      <c r="E1075" s="121">
        <v>196.9567994683849</v>
      </c>
      <c r="F1075" s="122">
        <f t="shared" si="330"/>
        <v>3892.780057871998</v>
      </c>
      <c r="G1075" s="6">
        <v>1072</v>
      </c>
      <c r="H1075" s="6">
        <f t="shared" si="331"/>
        <v>154</v>
      </c>
      <c r="I1075" s="7">
        <f t="shared" si="332"/>
        <v>2</v>
      </c>
      <c r="J1075" s="7">
        <f t="shared" si="333"/>
        <v>1</v>
      </c>
      <c r="K1075" s="7">
        <f t="shared" si="334"/>
        <v>2015</v>
      </c>
      <c r="L1075" s="8"/>
      <c r="M1075" s="8"/>
      <c r="N1075" s="2"/>
      <c r="AA1075" s="2"/>
      <c r="AB1075" s="2"/>
      <c r="AC1075" s="2"/>
      <c r="AD1075" s="2"/>
      <c r="AE1075" s="2"/>
      <c r="AF1075" s="2"/>
      <c r="AN1075" s="5"/>
    </row>
    <row r="1076" spans="2:40" outlineLevel="1" x14ac:dyDescent="0.25">
      <c r="B1076" s="15">
        <v>42041</v>
      </c>
      <c r="C1076" s="121">
        <v>2411.966314515108</v>
      </c>
      <c r="D1076" s="121">
        <v>963.05278800330666</v>
      </c>
      <c r="E1076" s="121">
        <v>196.99101986542107</v>
      </c>
      <c r="F1076" s="122">
        <f t="shared" si="330"/>
        <v>3572.010122383836</v>
      </c>
      <c r="G1076" s="6">
        <v>1073</v>
      </c>
      <c r="H1076" s="6">
        <f t="shared" si="331"/>
        <v>154</v>
      </c>
      <c r="I1076" s="7">
        <f t="shared" si="332"/>
        <v>2</v>
      </c>
      <c r="J1076" s="7">
        <f t="shared" si="333"/>
        <v>1</v>
      </c>
      <c r="K1076" s="7">
        <f t="shared" si="334"/>
        <v>2015</v>
      </c>
      <c r="L1076" s="8"/>
      <c r="M1076" s="8"/>
      <c r="N1076" s="2"/>
      <c r="AA1076" s="2"/>
      <c r="AB1076" s="2"/>
      <c r="AC1076" s="2"/>
      <c r="AD1076" s="2"/>
      <c r="AE1076" s="2"/>
      <c r="AF1076" s="2"/>
      <c r="AN1076" s="5"/>
    </row>
    <row r="1077" spans="2:40" outlineLevel="1" x14ac:dyDescent="0.25">
      <c r="B1077" s="15">
        <v>42042</v>
      </c>
      <c r="C1077" s="121">
        <v>2414.913607108032</v>
      </c>
      <c r="D1077" s="121">
        <v>1100.4082380326506</v>
      </c>
      <c r="E1077" s="121">
        <v>197.23507062361548</v>
      </c>
      <c r="F1077" s="122">
        <f t="shared" ref="F1077:F1092" si="335">SUM(C1077:E1077)</f>
        <v>3712.5569157642985</v>
      </c>
      <c r="G1077" s="6">
        <v>1074</v>
      </c>
      <c r="H1077" s="6">
        <f t="shared" ref="H1077:H1092" si="336">ROUNDUP(G1077/7,0)</f>
        <v>154</v>
      </c>
      <c r="I1077" s="7">
        <f t="shared" ref="I1077:I1092" si="337">MONTH(B1077)</f>
        <v>2</v>
      </c>
      <c r="J1077" s="7">
        <f t="shared" ref="J1077:J1092" si="338">ROUNDUP(I1077/3,0)</f>
        <v>1</v>
      </c>
      <c r="K1077" s="7">
        <f t="shared" ref="K1077:K1092" si="339">YEAR(B1077)</f>
        <v>2015</v>
      </c>
      <c r="L1077" s="8"/>
      <c r="M1077" s="8"/>
      <c r="N1077" s="2"/>
      <c r="AA1077" s="2"/>
      <c r="AB1077" s="2"/>
      <c r="AC1077" s="2"/>
      <c r="AD1077" s="2"/>
      <c r="AE1077" s="2"/>
      <c r="AF1077" s="2"/>
      <c r="AN1077" s="5"/>
    </row>
    <row r="1078" spans="2:40" outlineLevel="1" x14ac:dyDescent="0.25">
      <c r="B1078" s="15">
        <v>42043</v>
      </c>
      <c r="C1078" s="121">
        <v>2406.7432643411234</v>
      </c>
      <c r="D1078" s="121">
        <v>1035.7051702261565</v>
      </c>
      <c r="E1078" s="121">
        <v>197.21732477155592</v>
      </c>
      <c r="F1078" s="122">
        <f t="shared" si="335"/>
        <v>3639.6657593388359</v>
      </c>
      <c r="G1078" s="6">
        <v>1075</v>
      </c>
      <c r="H1078" s="6">
        <f t="shared" si="336"/>
        <v>154</v>
      </c>
      <c r="I1078" s="7">
        <f t="shared" si="337"/>
        <v>2</v>
      </c>
      <c r="J1078" s="7">
        <f t="shared" si="338"/>
        <v>1</v>
      </c>
      <c r="K1078" s="7">
        <f t="shared" si="339"/>
        <v>2015</v>
      </c>
      <c r="L1078" s="8"/>
      <c r="M1078" s="8"/>
      <c r="N1078" s="2"/>
      <c r="AA1078" s="2"/>
      <c r="AB1078" s="2"/>
      <c r="AC1078" s="2"/>
      <c r="AD1078" s="2"/>
      <c r="AE1078" s="2"/>
      <c r="AF1078" s="2"/>
      <c r="AN1078" s="5"/>
    </row>
    <row r="1079" spans="2:40" outlineLevel="1" x14ac:dyDescent="0.25">
      <c r="B1079" s="15">
        <v>42044</v>
      </c>
      <c r="C1079" s="121">
        <v>2427.2488283885477</v>
      </c>
      <c r="D1079" s="121">
        <v>1143.1225075902594</v>
      </c>
      <c r="E1079" s="121">
        <v>197.23373071604126</v>
      </c>
      <c r="F1079" s="122">
        <f t="shared" si="335"/>
        <v>3767.6050666948486</v>
      </c>
      <c r="G1079" s="6">
        <v>1076</v>
      </c>
      <c r="H1079" s="6">
        <f t="shared" si="336"/>
        <v>154</v>
      </c>
      <c r="I1079" s="7">
        <f t="shared" si="337"/>
        <v>2</v>
      </c>
      <c r="J1079" s="7">
        <f t="shared" si="338"/>
        <v>1</v>
      </c>
      <c r="K1079" s="7">
        <f t="shared" si="339"/>
        <v>2015</v>
      </c>
      <c r="L1079" s="8"/>
      <c r="M1079" s="8"/>
      <c r="N1079" s="2"/>
      <c r="AA1079" s="2"/>
      <c r="AB1079" s="2"/>
      <c r="AC1079" s="2"/>
      <c r="AD1079" s="2"/>
      <c r="AE1079" s="2"/>
      <c r="AF1079" s="2"/>
      <c r="AN1079" s="5"/>
    </row>
    <row r="1080" spans="2:40" outlineLevel="1" x14ac:dyDescent="0.25">
      <c r="B1080" s="15">
        <v>42045</v>
      </c>
      <c r="C1080" s="121">
        <v>2428.8254362557977</v>
      </c>
      <c r="D1080" s="121">
        <v>1024.1389648331938</v>
      </c>
      <c r="E1080" s="121">
        <v>197.4157742712276</v>
      </c>
      <c r="F1080" s="122">
        <f t="shared" si="335"/>
        <v>3650.3801753602193</v>
      </c>
      <c r="G1080" s="6">
        <v>1077</v>
      </c>
      <c r="H1080" s="6">
        <f t="shared" si="336"/>
        <v>154</v>
      </c>
      <c r="I1080" s="7">
        <f t="shared" si="337"/>
        <v>2</v>
      </c>
      <c r="J1080" s="7">
        <f t="shared" si="338"/>
        <v>1</v>
      </c>
      <c r="K1080" s="7">
        <f t="shared" si="339"/>
        <v>2015</v>
      </c>
      <c r="L1080" s="8"/>
      <c r="M1080" s="8"/>
      <c r="N1080" s="2"/>
      <c r="AA1080" s="2"/>
      <c r="AB1080" s="2"/>
      <c r="AC1080" s="2"/>
      <c r="AD1080" s="2"/>
      <c r="AE1080" s="2"/>
      <c r="AF1080" s="2"/>
      <c r="AN1080" s="5"/>
    </row>
    <row r="1081" spans="2:40" outlineLevel="1" x14ac:dyDescent="0.25">
      <c r="B1081" s="15">
        <v>42046</v>
      </c>
      <c r="C1081" s="121">
        <v>2435.0199018326357</v>
      </c>
      <c r="D1081" s="121">
        <v>1038.8434241224102</v>
      </c>
      <c r="E1081" s="121">
        <v>197.23432260168872</v>
      </c>
      <c r="F1081" s="122">
        <f t="shared" si="335"/>
        <v>3671.0976485567348</v>
      </c>
      <c r="G1081" s="6">
        <v>1078</v>
      </c>
      <c r="H1081" s="6">
        <f t="shared" si="336"/>
        <v>154</v>
      </c>
      <c r="I1081" s="7">
        <f t="shared" si="337"/>
        <v>2</v>
      </c>
      <c r="J1081" s="7">
        <f t="shared" si="338"/>
        <v>1</v>
      </c>
      <c r="K1081" s="7">
        <f t="shared" si="339"/>
        <v>2015</v>
      </c>
      <c r="L1081" s="8"/>
      <c r="M1081" s="8"/>
      <c r="N1081" s="2"/>
      <c r="AA1081" s="2"/>
      <c r="AB1081" s="2"/>
      <c r="AC1081" s="2"/>
      <c r="AD1081" s="2"/>
      <c r="AE1081" s="2"/>
      <c r="AF1081" s="2"/>
      <c r="AN1081" s="5"/>
    </row>
    <row r="1082" spans="2:40" outlineLevel="1" x14ac:dyDescent="0.25">
      <c r="B1082" s="15">
        <v>42047</v>
      </c>
      <c r="C1082" s="121">
        <v>2435.1326067324685</v>
      </c>
      <c r="D1082" s="121">
        <v>1034.1825453677736</v>
      </c>
      <c r="E1082" s="121">
        <v>197.23946376575881</v>
      </c>
      <c r="F1082" s="122">
        <f t="shared" si="335"/>
        <v>3666.5546158660009</v>
      </c>
      <c r="G1082" s="6">
        <v>1079</v>
      </c>
      <c r="H1082" s="6">
        <f t="shared" si="336"/>
        <v>155</v>
      </c>
      <c r="I1082" s="7">
        <f t="shared" si="337"/>
        <v>2</v>
      </c>
      <c r="J1082" s="7">
        <f t="shared" si="338"/>
        <v>1</v>
      </c>
      <c r="K1082" s="7">
        <f t="shared" si="339"/>
        <v>2015</v>
      </c>
      <c r="L1082" s="8"/>
      <c r="M1082" s="8"/>
      <c r="N1082" s="2"/>
      <c r="AA1082" s="2"/>
      <c r="AB1082" s="2"/>
      <c r="AC1082" s="2"/>
      <c r="AD1082" s="2"/>
      <c r="AE1082" s="2"/>
      <c r="AF1082" s="2"/>
      <c r="AN1082" s="5"/>
    </row>
    <row r="1083" spans="2:40" outlineLevel="1" x14ac:dyDescent="0.25">
      <c r="B1083" s="15">
        <v>42048</v>
      </c>
      <c r="C1083" s="121">
        <v>2430.5207609433219</v>
      </c>
      <c r="D1083" s="121">
        <v>1089.3571302458802</v>
      </c>
      <c r="E1083" s="121">
        <v>197.59085440486322</v>
      </c>
      <c r="F1083" s="122">
        <f t="shared" si="335"/>
        <v>3717.4687455940657</v>
      </c>
      <c r="G1083" s="6">
        <v>1080</v>
      </c>
      <c r="H1083" s="6">
        <f t="shared" si="336"/>
        <v>155</v>
      </c>
      <c r="I1083" s="7">
        <f t="shared" si="337"/>
        <v>2</v>
      </c>
      <c r="J1083" s="7">
        <f t="shared" si="338"/>
        <v>1</v>
      </c>
      <c r="K1083" s="7">
        <f t="shared" si="339"/>
        <v>2015</v>
      </c>
      <c r="L1083" s="8"/>
      <c r="M1083" s="8"/>
      <c r="N1083" s="2"/>
      <c r="AA1083" s="2"/>
      <c r="AB1083" s="2"/>
      <c r="AC1083" s="2"/>
      <c r="AD1083" s="2"/>
      <c r="AE1083" s="2"/>
      <c r="AF1083" s="2"/>
      <c r="AN1083" s="5"/>
    </row>
    <row r="1084" spans="2:40" outlineLevel="1" x14ac:dyDescent="0.25">
      <c r="B1084" s="15">
        <v>42049</v>
      </c>
      <c r="C1084" s="121">
        <v>2432.4603906141911</v>
      </c>
      <c r="D1084" s="121">
        <v>1187.026089466043</v>
      </c>
      <c r="E1084" s="121">
        <v>197.4642934107253</v>
      </c>
      <c r="F1084" s="122">
        <f t="shared" si="335"/>
        <v>3816.9507734909594</v>
      </c>
      <c r="G1084" s="6">
        <v>1081</v>
      </c>
      <c r="H1084" s="6">
        <f t="shared" si="336"/>
        <v>155</v>
      </c>
      <c r="I1084" s="7">
        <f t="shared" si="337"/>
        <v>2</v>
      </c>
      <c r="J1084" s="7">
        <f t="shared" si="338"/>
        <v>1</v>
      </c>
      <c r="K1084" s="7">
        <f t="shared" si="339"/>
        <v>2015</v>
      </c>
      <c r="L1084" s="8"/>
      <c r="M1084" s="8"/>
      <c r="N1084" s="2"/>
      <c r="AA1084" s="2"/>
      <c r="AB1084" s="2"/>
      <c r="AC1084" s="2"/>
      <c r="AD1084" s="2"/>
      <c r="AE1084" s="2"/>
      <c r="AF1084" s="2"/>
      <c r="AN1084" s="5"/>
    </row>
    <row r="1085" spans="2:40" outlineLevel="1" x14ac:dyDescent="0.25">
      <c r="B1085" s="15">
        <v>42050</v>
      </c>
      <c r="C1085" s="121">
        <v>2450.186748326415</v>
      </c>
      <c r="D1085" s="121">
        <v>1109.9284508245776</v>
      </c>
      <c r="E1085" s="121">
        <v>197.91872875718278</v>
      </c>
      <c r="F1085" s="122">
        <f t="shared" si="335"/>
        <v>3758.033927908175</v>
      </c>
      <c r="G1085" s="6">
        <v>1082</v>
      </c>
      <c r="H1085" s="6">
        <f t="shared" si="336"/>
        <v>155</v>
      </c>
      <c r="I1085" s="7">
        <f t="shared" si="337"/>
        <v>2</v>
      </c>
      <c r="J1085" s="7">
        <f t="shared" si="338"/>
        <v>1</v>
      </c>
      <c r="K1085" s="7">
        <f t="shared" si="339"/>
        <v>2015</v>
      </c>
      <c r="L1085" s="8"/>
      <c r="M1085" s="8"/>
      <c r="N1085" s="2"/>
      <c r="AA1085" s="2"/>
      <c r="AB1085" s="2"/>
      <c r="AC1085" s="2"/>
      <c r="AD1085" s="2"/>
      <c r="AE1085" s="2"/>
      <c r="AF1085" s="2"/>
      <c r="AN1085" s="5"/>
    </row>
    <row r="1086" spans="2:40" outlineLevel="1" x14ac:dyDescent="0.25">
      <c r="B1086" s="15">
        <v>42051</v>
      </c>
      <c r="C1086" s="121">
        <v>2446.1812371594428</v>
      </c>
      <c r="D1086" s="121">
        <v>1185.584069131718</v>
      </c>
      <c r="E1086" s="121">
        <v>197.54578703637478</v>
      </c>
      <c r="F1086" s="122">
        <f t="shared" si="335"/>
        <v>3829.3110933275357</v>
      </c>
      <c r="G1086" s="6">
        <v>1083</v>
      </c>
      <c r="H1086" s="6">
        <f t="shared" si="336"/>
        <v>155</v>
      </c>
      <c r="I1086" s="7">
        <f t="shared" si="337"/>
        <v>2</v>
      </c>
      <c r="J1086" s="7">
        <f t="shared" si="338"/>
        <v>1</v>
      </c>
      <c r="K1086" s="7">
        <f t="shared" si="339"/>
        <v>2015</v>
      </c>
      <c r="L1086" s="8"/>
      <c r="M1086" s="8"/>
      <c r="N1086" s="2"/>
      <c r="AA1086" s="2"/>
      <c r="AB1086" s="2"/>
      <c r="AC1086" s="2"/>
      <c r="AD1086" s="2"/>
      <c r="AE1086" s="2"/>
      <c r="AF1086" s="2"/>
      <c r="AN1086" s="5"/>
    </row>
    <row r="1087" spans="2:40" outlineLevel="1" x14ac:dyDescent="0.25">
      <c r="B1087" s="15">
        <v>42052</v>
      </c>
      <c r="C1087" s="121">
        <v>2455.5495158512499</v>
      </c>
      <c r="D1087" s="121">
        <v>1300.1301232575443</v>
      </c>
      <c r="E1087" s="121">
        <v>197.92972062568325</v>
      </c>
      <c r="F1087" s="122">
        <f t="shared" si="335"/>
        <v>3953.6093597344775</v>
      </c>
      <c r="G1087" s="6">
        <v>1084</v>
      </c>
      <c r="H1087" s="6">
        <f t="shared" si="336"/>
        <v>155</v>
      </c>
      <c r="I1087" s="7">
        <f t="shared" si="337"/>
        <v>2</v>
      </c>
      <c r="J1087" s="7">
        <f t="shared" si="338"/>
        <v>1</v>
      </c>
      <c r="K1087" s="7">
        <f t="shared" si="339"/>
        <v>2015</v>
      </c>
      <c r="L1087" s="8"/>
      <c r="M1087" s="8"/>
      <c r="N1087" s="2"/>
      <c r="AA1087" s="2"/>
      <c r="AB1087" s="2"/>
      <c r="AC1087" s="2"/>
      <c r="AD1087" s="2"/>
      <c r="AE1087" s="2"/>
      <c r="AF1087" s="2"/>
      <c r="AN1087" s="5"/>
    </row>
    <row r="1088" spans="2:40" outlineLevel="1" x14ac:dyDescent="0.25">
      <c r="B1088" s="15">
        <v>42053</v>
      </c>
      <c r="C1088" s="121">
        <v>2443.9396957439089</v>
      </c>
      <c r="D1088" s="121">
        <v>1055.8466796795194</v>
      </c>
      <c r="E1088" s="121">
        <v>198.08418846976176</v>
      </c>
      <c r="F1088" s="122">
        <f t="shared" si="335"/>
        <v>3697.8705638931901</v>
      </c>
      <c r="G1088" s="6">
        <v>1085</v>
      </c>
      <c r="H1088" s="6">
        <f t="shared" si="336"/>
        <v>155</v>
      </c>
      <c r="I1088" s="7">
        <f t="shared" si="337"/>
        <v>2</v>
      </c>
      <c r="J1088" s="7">
        <f t="shared" si="338"/>
        <v>1</v>
      </c>
      <c r="K1088" s="7">
        <f t="shared" si="339"/>
        <v>2015</v>
      </c>
      <c r="L1088" s="8"/>
      <c r="M1088" s="8"/>
      <c r="N1088" s="2"/>
      <c r="AA1088" s="2"/>
      <c r="AB1088" s="2"/>
      <c r="AC1088" s="2"/>
      <c r="AD1088" s="2"/>
      <c r="AE1088" s="2"/>
      <c r="AF1088" s="2"/>
      <c r="AN1088" s="5"/>
    </row>
    <row r="1089" spans="2:40" outlineLevel="1" x14ac:dyDescent="0.25">
      <c r="B1089" s="15">
        <v>42054</v>
      </c>
      <c r="C1089" s="121">
        <v>2431.784640316785</v>
      </c>
      <c r="D1089" s="121">
        <v>1044.2034648052613</v>
      </c>
      <c r="E1089" s="121">
        <v>198.40735680411018</v>
      </c>
      <c r="F1089" s="122">
        <f t="shared" si="335"/>
        <v>3674.3954619261567</v>
      </c>
      <c r="G1089" s="6">
        <v>1086</v>
      </c>
      <c r="H1089" s="6">
        <f t="shared" si="336"/>
        <v>156</v>
      </c>
      <c r="I1089" s="7">
        <f t="shared" si="337"/>
        <v>2</v>
      </c>
      <c r="J1089" s="7">
        <f t="shared" si="338"/>
        <v>1</v>
      </c>
      <c r="K1089" s="7">
        <f t="shared" si="339"/>
        <v>2015</v>
      </c>
      <c r="L1089" s="8"/>
      <c r="M1089" s="8"/>
      <c r="N1089" s="2"/>
      <c r="AA1089" s="2"/>
      <c r="AB1089" s="2"/>
      <c r="AC1089" s="2"/>
      <c r="AD1089" s="2"/>
      <c r="AE1089" s="2"/>
      <c r="AF1089" s="2"/>
      <c r="AN1089" s="5"/>
    </row>
    <row r="1090" spans="2:40" outlineLevel="1" x14ac:dyDescent="0.25">
      <c r="B1090" s="15">
        <v>42055</v>
      </c>
      <c r="C1090" s="121">
        <v>2443.5525037593684</v>
      </c>
      <c r="D1090" s="121">
        <v>981.97571299994502</v>
      </c>
      <c r="E1090" s="121">
        <v>198.39730175545293</v>
      </c>
      <c r="F1090" s="122">
        <f t="shared" si="335"/>
        <v>3623.9255185147663</v>
      </c>
      <c r="G1090" s="6">
        <v>1087</v>
      </c>
      <c r="H1090" s="6">
        <f t="shared" si="336"/>
        <v>156</v>
      </c>
      <c r="I1090" s="7">
        <f t="shared" si="337"/>
        <v>2</v>
      </c>
      <c r="J1090" s="7">
        <f t="shared" si="338"/>
        <v>1</v>
      </c>
      <c r="K1090" s="7">
        <f t="shared" si="339"/>
        <v>2015</v>
      </c>
      <c r="L1090" s="8"/>
      <c r="M1090" s="8"/>
      <c r="N1090" s="2"/>
      <c r="AA1090" s="2"/>
      <c r="AB1090" s="2"/>
      <c r="AC1090" s="2"/>
      <c r="AD1090" s="2"/>
      <c r="AE1090" s="2"/>
      <c r="AF1090" s="2"/>
      <c r="AN1090" s="5"/>
    </row>
    <row r="1091" spans="2:40" outlineLevel="1" x14ac:dyDescent="0.25">
      <c r="B1091" s="15">
        <v>42056</v>
      </c>
      <c r="C1091" s="121">
        <v>2448.5495873957302</v>
      </c>
      <c r="D1091" s="121">
        <v>1208.2873157938629</v>
      </c>
      <c r="E1091" s="121">
        <v>198.35173191964847</v>
      </c>
      <c r="F1091" s="122">
        <f t="shared" si="335"/>
        <v>3855.1886351092417</v>
      </c>
      <c r="G1091" s="6">
        <v>1088</v>
      </c>
      <c r="H1091" s="6">
        <f t="shared" si="336"/>
        <v>156</v>
      </c>
      <c r="I1091" s="7">
        <f t="shared" si="337"/>
        <v>2</v>
      </c>
      <c r="J1091" s="7">
        <f t="shared" si="338"/>
        <v>1</v>
      </c>
      <c r="K1091" s="7">
        <f t="shared" si="339"/>
        <v>2015</v>
      </c>
      <c r="L1091" s="8"/>
      <c r="M1091" s="8"/>
      <c r="N1091" s="2"/>
      <c r="AA1091" s="2"/>
      <c r="AB1091" s="2"/>
      <c r="AC1091" s="2"/>
      <c r="AD1091" s="2"/>
      <c r="AE1091" s="2"/>
      <c r="AF1091" s="2"/>
      <c r="AN1091" s="5"/>
    </row>
    <row r="1092" spans="2:40" outlineLevel="1" x14ac:dyDescent="0.25">
      <c r="B1092" s="15">
        <v>42057</v>
      </c>
      <c r="C1092" s="121">
        <v>2436.0060778155816</v>
      </c>
      <c r="D1092" s="121">
        <v>1218.5494049427825</v>
      </c>
      <c r="E1092" s="121">
        <v>198.75031981397638</v>
      </c>
      <c r="F1092" s="122">
        <f t="shared" si="335"/>
        <v>3853.3058025723403</v>
      </c>
      <c r="G1092" s="6">
        <v>1089</v>
      </c>
      <c r="H1092" s="6">
        <f t="shared" si="336"/>
        <v>156</v>
      </c>
      <c r="I1092" s="7">
        <f t="shared" si="337"/>
        <v>2</v>
      </c>
      <c r="J1092" s="7">
        <f t="shared" si="338"/>
        <v>1</v>
      </c>
      <c r="K1092" s="7">
        <f t="shared" si="339"/>
        <v>2015</v>
      </c>
      <c r="L1092" s="8"/>
      <c r="M1092" s="8"/>
      <c r="N1092" s="2"/>
      <c r="AA1092" s="2"/>
      <c r="AB1092" s="2"/>
      <c r="AC1092" s="2"/>
      <c r="AD1092" s="2"/>
      <c r="AE1092" s="2"/>
      <c r="AF1092" s="2"/>
      <c r="AN1092" s="5"/>
    </row>
    <row r="1093" spans="2:40" outlineLevel="1" x14ac:dyDescent="0.25">
      <c r="B1093" s="15">
        <v>42058</v>
      </c>
      <c r="C1093" s="121">
        <v>2449.3165321074366</v>
      </c>
      <c r="D1093" s="121">
        <v>1052.7420064022831</v>
      </c>
      <c r="E1093" s="121">
        <v>198.87075227073171</v>
      </c>
      <c r="F1093" s="122">
        <f t="shared" ref="F1093:F1108" si="340">SUM(C1093:E1093)</f>
        <v>3700.9292907804515</v>
      </c>
      <c r="G1093" s="6">
        <v>1090</v>
      </c>
      <c r="H1093" s="6">
        <f t="shared" ref="H1093:H1108" si="341">ROUNDUP(G1093/7,0)</f>
        <v>156</v>
      </c>
      <c r="I1093" s="7">
        <f t="shared" ref="I1093:I1108" si="342">MONTH(B1093)</f>
        <v>2</v>
      </c>
      <c r="J1093" s="7">
        <f t="shared" ref="J1093:J1108" si="343">ROUNDUP(I1093/3,0)</f>
        <v>1</v>
      </c>
      <c r="K1093" s="7">
        <f t="shared" ref="K1093:K1108" si="344">YEAR(B1093)</f>
        <v>2015</v>
      </c>
      <c r="L1093" s="8"/>
      <c r="M1093" s="8"/>
      <c r="N1093" s="2"/>
      <c r="AA1093" s="2"/>
      <c r="AB1093" s="2"/>
      <c r="AC1093" s="2"/>
      <c r="AD1093" s="2"/>
      <c r="AE1093" s="2"/>
      <c r="AF1093" s="2"/>
      <c r="AN1093" s="5"/>
    </row>
    <row r="1094" spans="2:40" outlineLevel="1" x14ac:dyDescent="0.25">
      <c r="B1094" s="15">
        <v>42059</v>
      </c>
      <c r="C1094" s="121">
        <v>2440.9331201755767</v>
      </c>
      <c r="D1094" s="121">
        <v>1113.5614060451201</v>
      </c>
      <c r="E1094" s="121">
        <v>199.45834997241823</v>
      </c>
      <c r="F1094" s="122">
        <f t="shared" si="340"/>
        <v>3753.9528761931147</v>
      </c>
      <c r="G1094" s="6">
        <v>1091</v>
      </c>
      <c r="H1094" s="6">
        <f t="shared" si="341"/>
        <v>156</v>
      </c>
      <c r="I1094" s="7">
        <f t="shared" si="342"/>
        <v>2</v>
      </c>
      <c r="J1094" s="7">
        <f t="shared" si="343"/>
        <v>1</v>
      </c>
      <c r="K1094" s="7">
        <f t="shared" si="344"/>
        <v>2015</v>
      </c>
      <c r="L1094" s="8"/>
      <c r="M1094" s="8"/>
      <c r="N1094" s="2"/>
      <c r="AA1094" s="2"/>
      <c r="AB1094" s="2"/>
      <c r="AC1094" s="2"/>
      <c r="AD1094" s="2"/>
      <c r="AE1094" s="2"/>
      <c r="AF1094" s="2"/>
      <c r="AN1094" s="5"/>
    </row>
    <row r="1095" spans="2:40" outlineLevel="1" x14ac:dyDescent="0.25">
      <c r="B1095" s="15">
        <v>42060</v>
      </c>
      <c r="C1095" s="121">
        <v>2453.8835151837757</v>
      </c>
      <c r="D1095" s="121">
        <v>1209.5843630802585</v>
      </c>
      <c r="E1095" s="121">
        <v>200.04202095980375</v>
      </c>
      <c r="F1095" s="122">
        <f t="shared" si="340"/>
        <v>3863.5098992238377</v>
      </c>
      <c r="G1095" s="6">
        <v>1092</v>
      </c>
      <c r="H1095" s="6">
        <f t="shared" si="341"/>
        <v>156</v>
      </c>
      <c r="I1095" s="7">
        <f t="shared" si="342"/>
        <v>2</v>
      </c>
      <c r="J1095" s="7">
        <f t="shared" si="343"/>
        <v>1</v>
      </c>
      <c r="K1095" s="7">
        <f t="shared" si="344"/>
        <v>2015</v>
      </c>
      <c r="L1095" s="8"/>
      <c r="M1095" s="8"/>
      <c r="N1095" s="2"/>
      <c r="AA1095" s="2"/>
      <c r="AB1095" s="2"/>
      <c r="AC1095" s="2"/>
      <c r="AD1095" s="2"/>
      <c r="AE1095" s="2"/>
      <c r="AF1095" s="2"/>
      <c r="AN1095" s="5"/>
    </row>
    <row r="1096" spans="2:40" outlineLevel="1" x14ac:dyDescent="0.25">
      <c r="B1096" s="15">
        <v>42061</v>
      </c>
      <c r="C1096" s="121">
        <v>2467.9606514985535</v>
      </c>
      <c r="D1096" s="121">
        <v>1236.0650760725778</v>
      </c>
      <c r="E1096" s="121">
        <v>200.19001239631885</v>
      </c>
      <c r="F1096" s="122">
        <f t="shared" si="340"/>
        <v>3904.2157399674497</v>
      </c>
      <c r="G1096" s="6">
        <v>1093</v>
      </c>
      <c r="H1096" s="6">
        <f t="shared" si="341"/>
        <v>157</v>
      </c>
      <c r="I1096" s="7">
        <f t="shared" si="342"/>
        <v>2</v>
      </c>
      <c r="J1096" s="7">
        <f t="shared" si="343"/>
        <v>1</v>
      </c>
      <c r="K1096" s="7">
        <f t="shared" si="344"/>
        <v>2015</v>
      </c>
      <c r="L1096" s="8"/>
      <c r="M1096" s="8"/>
      <c r="N1096" s="2"/>
      <c r="AA1096" s="2"/>
      <c r="AB1096" s="2"/>
      <c r="AC1096" s="2"/>
      <c r="AD1096" s="2"/>
      <c r="AE1096" s="2"/>
      <c r="AF1096" s="2"/>
      <c r="AN1096" s="5"/>
    </row>
    <row r="1097" spans="2:40" outlineLevel="1" x14ac:dyDescent="0.25">
      <c r="B1097" s="15">
        <v>42062</v>
      </c>
      <c r="C1097" s="121">
        <v>2470.4005199636667</v>
      </c>
      <c r="D1097" s="121">
        <v>1170.5333367859471</v>
      </c>
      <c r="E1097" s="121">
        <v>200.84148960981221</v>
      </c>
      <c r="F1097" s="122">
        <f t="shared" si="340"/>
        <v>3841.7753463594258</v>
      </c>
      <c r="G1097" s="6">
        <v>1094</v>
      </c>
      <c r="H1097" s="6">
        <f t="shared" si="341"/>
        <v>157</v>
      </c>
      <c r="I1097" s="7">
        <f t="shared" si="342"/>
        <v>2</v>
      </c>
      <c r="J1097" s="7">
        <f t="shared" si="343"/>
        <v>1</v>
      </c>
      <c r="K1097" s="7">
        <f t="shared" si="344"/>
        <v>2015</v>
      </c>
      <c r="L1097" s="8"/>
      <c r="M1097" s="8"/>
      <c r="N1097" s="2"/>
      <c r="AA1097" s="2"/>
      <c r="AB1097" s="2"/>
      <c r="AC1097" s="2"/>
      <c r="AD1097" s="2"/>
      <c r="AE1097" s="2"/>
      <c r="AF1097" s="2"/>
      <c r="AN1097" s="5"/>
    </row>
    <row r="1098" spans="2:40" outlineLevel="1" x14ac:dyDescent="0.25">
      <c r="B1098" s="15">
        <v>42063</v>
      </c>
      <c r="C1098" s="121">
        <v>2469.7826983050973</v>
      </c>
      <c r="D1098" s="121">
        <v>1221.6210423167149</v>
      </c>
      <c r="E1098" s="121">
        <v>201.22805676907197</v>
      </c>
      <c r="F1098" s="122">
        <f t="shared" si="340"/>
        <v>3892.631797390884</v>
      </c>
      <c r="G1098" s="6">
        <v>1095</v>
      </c>
      <c r="H1098" s="6">
        <f t="shared" si="341"/>
        <v>157</v>
      </c>
      <c r="I1098" s="7">
        <f t="shared" si="342"/>
        <v>2</v>
      </c>
      <c r="J1098" s="7">
        <f t="shared" si="343"/>
        <v>1</v>
      </c>
      <c r="K1098" s="7">
        <f t="shared" si="344"/>
        <v>2015</v>
      </c>
      <c r="L1098" s="8"/>
      <c r="M1098" s="8"/>
      <c r="N1098" s="2"/>
      <c r="AA1098" s="2"/>
      <c r="AB1098" s="2"/>
      <c r="AC1098" s="2"/>
      <c r="AD1098" s="2"/>
      <c r="AE1098" s="2"/>
      <c r="AF1098" s="2"/>
      <c r="AN1098" s="5"/>
    </row>
    <row r="1099" spans="2:40" outlineLevel="1" x14ac:dyDescent="0.25">
      <c r="B1099" s="15">
        <v>42064</v>
      </c>
      <c r="C1099" s="121">
        <v>2472.4951213004874</v>
      </c>
      <c r="D1099" s="121">
        <v>1059.1480182392847</v>
      </c>
      <c r="E1099" s="121">
        <v>201.6668784720739</v>
      </c>
      <c r="F1099" s="122">
        <f t="shared" si="340"/>
        <v>3733.3100180118463</v>
      </c>
      <c r="G1099" s="6">
        <v>1096</v>
      </c>
      <c r="H1099" s="6">
        <f t="shared" si="341"/>
        <v>157</v>
      </c>
      <c r="I1099" s="7">
        <f t="shared" si="342"/>
        <v>3</v>
      </c>
      <c r="J1099" s="7">
        <f t="shared" si="343"/>
        <v>1</v>
      </c>
      <c r="K1099" s="7">
        <f t="shared" si="344"/>
        <v>2015</v>
      </c>
      <c r="L1099" s="8"/>
      <c r="M1099" s="8"/>
      <c r="N1099" s="2"/>
      <c r="AA1099" s="2"/>
      <c r="AB1099" s="2"/>
      <c r="AC1099" s="2"/>
      <c r="AD1099" s="2"/>
      <c r="AE1099" s="2"/>
      <c r="AF1099" s="2"/>
      <c r="AN1099" s="5"/>
    </row>
    <row r="1100" spans="2:40" outlineLevel="1" x14ac:dyDescent="0.25">
      <c r="B1100" s="15">
        <v>42065</v>
      </c>
      <c r="C1100" s="121">
        <v>2471.5950961026465</v>
      </c>
      <c r="D1100" s="121">
        <v>1396.4907182342804</v>
      </c>
      <c r="E1100" s="121">
        <v>201.78885236364633</v>
      </c>
      <c r="F1100" s="122">
        <f t="shared" si="340"/>
        <v>4069.874666700573</v>
      </c>
      <c r="G1100" s="6">
        <v>1097</v>
      </c>
      <c r="H1100" s="6">
        <f t="shared" si="341"/>
        <v>157</v>
      </c>
      <c r="I1100" s="7">
        <f t="shared" si="342"/>
        <v>3</v>
      </c>
      <c r="J1100" s="7">
        <f t="shared" si="343"/>
        <v>1</v>
      </c>
      <c r="K1100" s="7">
        <f t="shared" si="344"/>
        <v>2015</v>
      </c>
      <c r="L1100" s="8"/>
      <c r="M1100" s="8"/>
      <c r="N1100" s="2"/>
      <c r="AA1100" s="2"/>
      <c r="AB1100" s="2"/>
      <c r="AC1100" s="2"/>
      <c r="AD1100" s="2"/>
      <c r="AE1100" s="2"/>
      <c r="AF1100" s="2"/>
      <c r="AN1100" s="5"/>
    </row>
    <row r="1101" spans="2:40" outlineLevel="1" x14ac:dyDescent="0.25">
      <c r="B1101" s="15">
        <v>42066</v>
      </c>
      <c r="C1101" s="121">
        <v>2477.3474756658907</v>
      </c>
      <c r="D1101" s="121">
        <v>1355.7402122235567</v>
      </c>
      <c r="E1101" s="121">
        <v>202.04948801124215</v>
      </c>
      <c r="F1101" s="122">
        <f t="shared" si="340"/>
        <v>4035.1371759006897</v>
      </c>
      <c r="G1101" s="6">
        <v>1098</v>
      </c>
      <c r="H1101" s="6">
        <f t="shared" si="341"/>
        <v>157</v>
      </c>
      <c r="I1101" s="7">
        <f t="shared" si="342"/>
        <v>3</v>
      </c>
      <c r="J1101" s="7">
        <f t="shared" si="343"/>
        <v>1</v>
      </c>
      <c r="K1101" s="7">
        <f t="shared" si="344"/>
        <v>2015</v>
      </c>
      <c r="L1101" s="8"/>
      <c r="M1101" s="8"/>
      <c r="N1101" s="2"/>
      <c r="AA1101" s="2"/>
      <c r="AB1101" s="2"/>
      <c r="AC1101" s="2"/>
      <c r="AD1101" s="2"/>
      <c r="AE1101" s="2"/>
      <c r="AF1101" s="2"/>
      <c r="AN1101" s="5"/>
    </row>
    <row r="1102" spans="2:40" outlineLevel="1" x14ac:dyDescent="0.25">
      <c r="B1102" s="15">
        <v>42067</v>
      </c>
      <c r="C1102" s="121">
        <v>2510.5438224703121</v>
      </c>
      <c r="D1102" s="121">
        <v>1212.3039583145505</v>
      </c>
      <c r="E1102" s="121">
        <v>202.83392257044534</v>
      </c>
      <c r="F1102" s="122">
        <f t="shared" si="340"/>
        <v>3925.6817033553079</v>
      </c>
      <c r="G1102" s="6">
        <v>1099</v>
      </c>
      <c r="H1102" s="6">
        <f t="shared" si="341"/>
        <v>157</v>
      </c>
      <c r="I1102" s="7">
        <f t="shared" si="342"/>
        <v>3</v>
      </c>
      <c r="J1102" s="7">
        <f t="shared" si="343"/>
        <v>1</v>
      </c>
      <c r="K1102" s="7">
        <f t="shared" si="344"/>
        <v>2015</v>
      </c>
      <c r="L1102" s="8"/>
      <c r="M1102" s="8"/>
      <c r="N1102" s="2"/>
      <c r="AA1102" s="2"/>
      <c r="AB1102" s="2"/>
      <c r="AC1102" s="2"/>
      <c r="AD1102" s="2"/>
      <c r="AE1102" s="2"/>
      <c r="AF1102" s="2"/>
      <c r="AN1102" s="5"/>
    </row>
    <row r="1103" spans="2:40" outlineLevel="1" x14ac:dyDescent="0.25">
      <c r="B1103" s="15">
        <v>42068</v>
      </c>
      <c r="C1103" s="121">
        <v>2524.0008265244442</v>
      </c>
      <c r="D1103" s="121">
        <v>1312.7832716500991</v>
      </c>
      <c r="E1103" s="121">
        <v>203.44928506097281</v>
      </c>
      <c r="F1103" s="122">
        <f t="shared" si="340"/>
        <v>4040.2333832355157</v>
      </c>
      <c r="G1103" s="6">
        <v>1100</v>
      </c>
      <c r="H1103" s="6">
        <f t="shared" si="341"/>
        <v>158</v>
      </c>
      <c r="I1103" s="7">
        <f t="shared" si="342"/>
        <v>3</v>
      </c>
      <c r="J1103" s="7">
        <f t="shared" si="343"/>
        <v>1</v>
      </c>
      <c r="K1103" s="7">
        <f t="shared" si="344"/>
        <v>2015</v>
      </c>
      <c r="L1103" s="8"/>
      <c r="M1103" s="8"/>
      <c r="N1103" s="2"/>
      <c r="AA1103" s="2"/>
      <c r="AB1103" s="2"/>
      <c r="AC1103" s="2"/>
      <c r="AD1103" s="2"/>
      <c r="AE1103" s="2"/>
      <c r="AF1103" s="2"/>
      <c r="AN1103" s="5"/>
    </row>
    <row r="1104" spans="2:40" outlineLevel="1" x14ac:dyDescent="0.25">
      <c r="B1104" s="15">
        <v>42069</v>
      </c>
      <c r="C1104" s="121">
        <v>2525.2354297883562</v>
      </c>
      <c r="D1104" s="121">
        <v>1424.5770763065443</v>
      </c>
      <c r="E1104" s="121">
        <v>203.22820378470109</v>
      </c>
      <c r="F1104" s="122">
        <f t="shared" si="340"/>
        <v>4153.0407098796013</v>
      </c>
      <c r="G1104" s="6">
        <v>1101</v>
      </c>
      <c r="H1104" s="6">
        <f t="shared" si="341"/>
        <v>158</v>
      </c>
      <c r="I1104" s="7">
        <f t="shared" si="342"/>
        <v>3</v>
      </c>
      <c r="J1104" s="7">
        <f t="shared" si="343"/>
        <v>1</v>
      </c>
      <c r="K1104" s="7">
        <f t="shared" si="344"/>
        <v>2015</v>
      </c>
      <c r="L1104" s="8"/>
      <c r="M1104" s="8"/>
      <c r="N1104" s="2"/>
      <c r="AA1104" s="2"/>
      <c r="AB1104" s="2"/>
      <c r="AC1104" s="2"/>
      <c r="AD1104" s="2"/>
      <c r="AE1104" s="2"/>
      <c r="AF1104" s="2"/>
      <c r="AN1104" s="5"/>
    </row>
    <row r="1105" spans="2:40" outlineLevel="1" x14ac:dyDescent="0.25">
      <c r="B1105" s="15">
        <v>42070</v>
      </c>
      <c r="C1105" s="121">
        <v>2500.2056633187776</v>
      </c>
      <c r="D1105" s="121">
        <v>1389.2816675578458</v>
      </c>
      <c r="E1105" s="121">
        <v>203.90607346383678</v>
      </c>
      <c r="F1105" s="122">
        <f t="shared" si="340"/>
        <v>4093.3934043404606</v>
      </c>
      <c r="G1105" s="6">
        <v>1102</v>
      </c>
      <c r="H1105" s="6">
        <f t="shared" si="341"/>
        <v>158</v>
      </c>
      <c r="I1105" s="7">
        <f t="shared" si="342"/>
        <v>3</v>
      </c>
      <c r="J1105" s="7">
        <f t="shared" si="343"/>
        <v>1</v>
      </c>
      <c r="K1105" s="7">
        <f t="shared" si="344"/>
        <v>2015</v>
      </c>
      <c r="L1105" s="8"/>
      <c r="M1105" s="8"/>
      <c r="N1105" s="2"/>
      <c r="AA1105" s="2"/>
      <c r="AB1105" s="2"/>
      <c r="AC1105" s="2"/>
      <c r="AD1105" s="2"/>
      <c r="AE1105" s="2"/>
      <c r="AF1105" s="2"/>
      <c r="AN1105" s="5"/>
    </row>
    <row r="1106" spans="2:40" outlineLevel="1" x14ac:dyDescent="0.25">
      <c r="B1106" s="15">
        <v>42071</v>
      </c>
      <c r="C1106" s="121">
        <v>2507.1102051255457</v>
      </c>
      <c r="D1106" s="121">
        <v>1323.0321643387285</v>
      </c>
      <c r="E1106" s="121">
        <v>204.04016303326765</v>
      </c>
      <c r="F1106" s="122">
        <f t="shared" si="340"/>
        <v>4034.1825324975421</v>
      </c>
      <c r="G1106" s="6">
        <v>1103</v>
      </c>
      <c r="H1106" s="6">
        <f t="shared" si="341"/>
        <v>158</v>
      </c>
      <c r="I1106" s="7">
        <f t="shared" si="342"/>
        <v>3</v>
      </c>
      <c r="J1106" s="7">
        <f t="shared" si="343"/>
        <v>1</v>
      </c>
      <c r="K1106" s="7">
        <f t="shared" si="344"/>
        <v>2015</v>
      </c>
      <c r="L1106" s="8"/>
      <c r="M1106" s="8"/>
      <c r="N1106" s="2"/>
      <c r="AA1106" s="2"/>
      <c r="AB1106" s="2"/>
      <c r="AC1106" s="2"/>
      <c r="AD1106" s="2"/>
      <c r="AE1106" s="2"/>
      <c r="AF1106" s="2"/>
      <c r="AN1106" s="5"/>
    </row>
    <row r="1107" spans="2:40" outlineLevel="1" x14ac:dyDescent="0.25">
      <c r="B1107" s="15">
        <v>42072</v>
      </c>
      <c r="C1107" s="121">
        <v>2496.0527965184178</v>
      </c>
      <c r="D1107" s="121">
        <v>1337.1289379581726</v>
      </c>
      <c r="E1107" s="121">
        <v>204.4619188541572</v>
      </c>
      <c r="F1107" s="122">
        <f t="shared" si="340"/>
        <v>4037.6436533307478</v>
      </c>
      <c r="G1107" s="6">
        <v>1104</v>
      </c>
      <c r="H1107" s="6">
        <f t="shared" si="341"/>
        <v>158</v>
      </c>
      <c r="I1107" s="7">
        <f t="shared" si="342"/>
        <v>3</v>
      </c>
      <c r="J1107" s="7">
        <f t="shared" si="343"/>
        <v>1</v>
      </c>
      <c r="K1107" s="7">
        <f t="shared" si="344"/>
        <v>2015</v>
      </c>
      <c r="L1107" s="8"/>
      <c r="M1107" s="8"/>
      <c r="N1107" s="2"/>
      <c r="AA1107" s="2"/>
      <c r="AB1107" s="2"/>
      <c r="AC1107" s="2"/>
      <c r="AD1107" s="2"/>
      <c r="AE1107" s="2"/>
      <c r="AF1107" s="2"/>
      <c r="AN1107" s="5"/>
    </row>
    <row r="1108" spans="2:40" outlineLevel="1" x14ac:dyDescent="0.25">
      <c r="B1108" s="15">
        <v>42073</v>
      </c>
      <c r="C1108" s="121">
        <v>2513.8720874522865</v>
      </c>
      <c r="D1108" s="121">
        <v>1321.4002438607713</v>
      </c>
      <c r="E1108" s="121">
        <v>204.70548532395929</v>
      </c>
      <c r="F1108" s="122">
        <f t="shared" si="340"/>
        <v>4039.977816637017</v>
      </c>
      <c r="G1108" s="6">
        <v>1105</v>
      </c>
      <c r="H1108" s="6">
        <f t="shared" si="341"/>
        <v>158</v>
      </c>
      <c r="I1108" s="7">
        <f t="shared" si="342"/>
        <v>3</v>
      </c>
      <c r="J1108" s="7">
        <f t="shared" si="343"/>
        <v>1</v>
      </c>
      <c r="K1108" s="7">
        <f t="shared" si="344"/>
        <v>2015</v>
      </c>
      <c r="L1108" s="8"/>
      <c r="M1108" s="8"/>
      <c r="N1108" s="2"/>
      <c r="AA1108" s="2"/>
      <c r="AB1108" s="2"/>
      <c r="AC1108" s="2"/>
      <c r="AD1108" s="2"/>
      <c r="AE1108" s="2"/>
      <c r="AF1108" s="2"/>
      <c r="AN1108" s="5"/>
    </row>
    <row r="1109" spans="2:40" outlineLevel="1" x14ac:dyDescent="0.25">
      <c r="B1109" s="15">
        <v>42074</v>
      </c>
      <c r="C1109" s="121">
        <v>2519.4944983086252</v>
      </c>
      <c r="D1109" s="121">
        <v>1306.0919296150921</v>
      </c>
      <c r="E1109" s="121">
        <v>204.92429194604642</v>
      </c>
      <c r="F1109" s="122">
        <f t="shared" ref="F1109:F1124" si="345">SUM(C1109:E1109)</f>
        <v>4030.5107198697642</v>
      </c>
      <c r="G1109" s="6">
        <v>1106</v>
      </c>
      <c r="H1109" s="6">
        <f t="shared" ref="H1109:H1124" si="346">ROUNDUP(G1109/7,0)</f>
        <v>158</v>
      </c>
      <c r="I1109" s="7">
        <f t="shared" ref="I1109:I1124" si="347">MONTH(B1109)</f>
        <v>3</v>
      </c>
      <c r="J1109" s="7">
        <f t="shared" ref="J1109:J1124" si="348">ROUNDUP(I1109/3,0)</f>
        <v>1</v>
      </c>
      <c r="K1109" s="7">
        <f t="shared" ref="K1109:K1124" si="349">YEAR(B1109)</f>
        <v>2015</v>
      </c>
      <c r="L1109" s="8"/>
      <c r="M1109" s="8"/>
      <c r="N1109" s="2"/>
      <c r="AA1109" s="2"/>
      <c r="AB1109" s="2"/>
      <c r="AC1109" s="2"/>
      <c r="AD1109" s="2"/>
      <c r="AE1109" s="2"/>
      <c r="AF1109" s="2"/>
      <c r="AN1109" s="5"/>
    </row>
    <row r="1110" spans="2:40" outlineLevel="1" x14ac:dyDescent="0.25">
      <c r="B1110" s="15">
        <v>42075</v>
      </c>
      <c r="C1110" s="121">
        <v>2527.496107587097</v>
      </c>
      <c r="D1110" s="121">
        <v>1410.5040571827158</v>
      </c>
      <c r="E1110" s="121">
        <v>204.75518071147701</v>
      </c>
      <c r="F1110" s="122">
        <f t="shared" si="345"/>
        <v>4142.7553454812896</v>
      </c>
      <c r="G1110" s="6">
        <v>1107</v>
      </c>
      <c r="H1110" s="6">
        <f t="shared" si="346"/>
        <v>159</v>
      </c>
      <c r="I1110" s="7">
        <f t="shared" si="347"/>
        <v>3</v>
      </c>
      <c r="J1110" s="7">
        <f t="shared" si="348"/>
        <v>1</v>
      </c>
      <c r="K1110" s="7">
        <f t="shared" si="349"/>
        <v>2015</v>
      </c>
      <c r="L1110" s="8"/>
      <c r="M1110" s="8"/>
      <c r="N1110" s="2"/>
      <c r="AA1110" s="2"/>
      <c r="AB1110" s="2"/>
      <c r="AC1110" s="2"/>
      <c r="AD1110" s="2"/>
      <c r="AE1110" s="2"/>
      <c r="AF1110" s="2"/>
      <c r="AN1110" s="5"/>
    </row>
    <row r="1111" spans="2:40" outlineLevel="1" x14ac:dyDescent="0.25">
      <c r="B1111" s="15">
        <v>42076</v>
      </c>
      <c r="C1111" s="121">
        <v>2513.9623640912182</v>
      </c>
      <c r="D1111" s="121">
        <v>1451.3818017733838</v>
      </c>
      <c r="E1111" s="121">
        <v>205.07439944392377</v>
      </c>
      <c r="F1111" s="122">
        <f t="shared" si="345"/>
        <v>4170.418565308526</v>
      </c>
      <c r="G1111" s="6">
        <v>1108</v>
      </c>
      <c r="H1111" s="6">
        <f t="shared" si="346"/>
        <v>159</v>
      </c>
      <c r="I1111" s="7">
        <f t="shared" si="347"/>
        <v>3</v>
      </c>
      <c r="J1111" s="7">
        <f t="shared" si="348"/>
        <v>1</v>
      </c>
      <c r="K1111" s="7">
        <f t="shared" si="349"/>
        <v>2015</v>
      </c>
      <c r="L1111" s="8"/>
      <c r="M1111" s="8"/>
      <c r="N1111" s="2"/>
      <c r="AA1111" s="2"/>
      <c r="AB1111" s="2"/>
      <c r="AC1111" s="2"/>
      <c r="AD1111" s="2"/>
      <c r="AE1111" s="2"/>
      <c r="AF1111" s="2"/>
      <c r="AN1111" s="5"/>
    </row>
    <row r="1112" spans="2:40" outlineLevel="1" x14ac:dyDescent="0.25">
      <c r="B1112" s="15">
        <v>42077</v>
      </c>
      <c r="C1112" s="121">
        <v>2510.9879499888357</v>
      </c>
      <c r="D1112" s="121">
        <v>1303.1288095069499</v>
      </c>
      <c r="E1112" s="121">
        <v>205.28055255059706</v>
      </c>
      <c r="F1112" s="122">
        <f t="shared" si="345"/>
        <v>4019.3973120463825</v>
      </c>
      <c r="G1112" s="6">
        <v>1109</v>
      </c>
      <c r="H1112" s="6">
        <f t="shared" si="346"/>
        <v>159</v>
      </c>
      <c r="I1112" s="7">
        <f t="shared" si="347"/>
        <v>3</v>
      </c>
      <c r="J1112" s="7">
        <f t="shared" si="348"/>
        <v>1</v>
      </c>
      <c r="K1112" s="7">
        <f t="shared" si="349"/>
        <v>2015</v>
      </c>
      <c r="L1112" s="8"/>
      <c r="M1112" s="8"/>
      <c r="N1112" s="2"/>
      <c r="AA1112" s="2"/>
      <c r="AB1112" s="2"/>
      <c r="AC1112" s="2"/>
      <c r="AD1112" s="2"/>
      <c r="AE1112" s="2"/>
      <c r="AF1112" s="2"/>
      <c r="AN1112" s="5"/>
    </row>
    <row r="1113" spans="2:40" outlineLevel="1" x14ac:dyDescent="0.25">
      <c r="B1113" s="15">
        <v>42078</v>
      </c>
      <c r="C1113" s="121">
        <v>2512.0297376022281</v>
      </c>
      <c r="D1113" s="121">
        <v>1340.0875371148354</v>
      </c>
      <c r="E1113" s="121">
        <v>205.35843293573853</v>
      </c>
      <c r="F1113" s="122">
        <f t="shared" si="345"/>
        <v>4057.4757076528022</v>
      </c>
      <c r="G1113" s="6">
        <v>1110</v>
      </c>
      <c r="H1113" s="6">
        <f t="shared" si="346"/>
        <v>159</v>
      </c>
      <c r="I1113" s="7">
        <f t="shared" si="347"/>
        <v>3</v>
      </c>
      <c r="J1113" s="7">
        <f t="shared" si="348"/>
        <v>1</v>
      </c>
      <c r="K1113" s="7">
        <f t="shared" si="349"/>
        <v>2015</v>
      </c>
      <c r="L1113" s="8"/>
      <c r="M1113" s="8"/>
      <c r="N1113" s="2"/>
      <c r="AA1113" s="2"/>
      <c r="AB1113" s="2"/>
      <c r="AC1113" s="2"/>
      <c r="AD1113" s="2"/>
      <c r="AE1113" s="2"/>
      <c r="AF1113" s="2"/>
      <c r="AN1113" s="5"/>
    </row>
    <row r="1114" spans="2:40" outlineLevel="1" x14ac:dyDescent="0.25">
      <c r="B1114" s="15">
        <v>42079</v>
      </c>
      <c r="C1114" s="121">
        <v>2533.998905585685</v>
      </c>
      <c r="D1114" s="121">
        <v>1372.1968866673499</v>
      </c>
      <c r="E1114" s="121">
        <v>205.27407584252447</v>
      </c>
      <c r="F1114" s="122">
        <f t="shared" si="345"/>
        <v>4111.4698680955589</v>
      </c>
      <c r="G1114" s="6">
        <v>1111</v>
      </c>
      <c r="H1114" s="6">
        <f t="shared" si="346"/>
        <v>159</v>
      </c>
      <c r="I1114" s="7">
        <f t="shared" si="347"/>
        <v>3</v>
      </c>
      <c r="J1114" s="7">
        <f t="shared" si="348"/>
        <v>1</v>
      </c>
      <c r="K1114" s="7">
        <f t="shared" si="349"/>
        <v>2015</v>
      </c>
      <c r="L1114" s="8"/>
      <c r="M1114" s="8"/>
      <c r="N1114" s="2"/>
      <c r="AA1114" s="2"/>
      <c r="AB1114" s="2"/>
      <c r="AC1114" s="2"/>
      <c r="AD1114" s="2"/>
      <c r="AE1114" s="2"/>
      <c r="AF1114" s="2"/>
      <c r="AN1114" s="5"/>
    </row>
    <row r="1115" spans="2:40" outlineLevel="1" x14ac:dyDescent="0.25">
      <c r="B1115" s="15">
        <v>42080</v>
      </c>
      <c r="C1115" s="121">
        <v>2539.6264020413473</v>
      </c>
      <c r="D1115" s="121">
        <v>1560.8592712324437</v>
      </c>
      <c r="E1115" s="121">
        <v>205.37292544722544</v>
      </c>
      <c r="F1115" s="122">
        <f t="shared" si="345"/>
        <v>4305.8585987210163</v>
      </c>
      <c r="G1115" s="6">
        <v>1112</v>
      </c>
      <c r="H1115" s="6">
        <f t="shared" si="346"/>
        <v>159</v>
      </c>
      <c r="I1115" s="7">
        <f t="shared" si="347"/>
        <v>3</v>
      </c>
      <c r="J1115" s="7">
        <f t="shared" si="348"/>
        <v>1</v>
      </c>
      <c r="K1115" s="7">
        <f t="shared" si="349"/>
        <v>2015</v>
      </c>
      <c r="L1115" s="8"/>
      <c r="M1115" s="8"/>
      <c r="N1115" s="2"/>
      <c r="AA1115" s="2"/>
      <c r="AB1115" s="2"/>
      <c r="AC1115" s="2"/>
      <c r="AD1115" s="2"/>
      <c r="AE1115" s="2"/>
      <c r="AF1115" s="2"/>
      <c r="AN1115" s="5"/>
    </row>
    <row r="1116" spans="2:40" outlineLevel="1" x14ac:dyDescent="0.25">
      <c r="B1116" s="15">
        <v>42081</v>
      </c>
      <c r="C1116" s="121">
        <v>2547.7691061276569</v>
      </c>
      <c r="D1116" s="121">
        <v>1319.1986327320305</v>
      </c>
      <c r="E1116" s="121">
        <v>205.10341564293009</v>
      </c>
      <c r="F1116" s="122">
        <f t="shared" si="345"/>
        <v>4072.0711545026174</v>
      </c>
      <c r="G1116" s="6">
        <v>1113</v>
      </c>
      <c r="H1116" s="6">
        <f t="shared" si="346"/>
        <v>159</v>
      </c>
      <c r="I1116" s="7">
        <f t="shared" si="347"/>
        <v>3</v>
      </c>
      <c r="J1116" s="7">
        <f t="shared" si="348"/>
        <v>1</v>
      </c>
      <c r="K1116" s="7">
        <f t="shared" si="349"/>
        <v>2015</v>
      </c>
      <c r="L1116" s="8"/>
      <c r="M1116" s="8"/>
      <c r="N1116" s="2"/>
      <c r="AA1116" s="2"/>
      <c r="AB1116" s="2"/>
      <c r="AC1116" s="2"/>
      <c r="AD1116" s="2"/>
      <c r="AE1116" s="2"/>
      <c r="AF1116" s="2"/>
      <c r="AN1116" s="5"/>
    </row>
    <row r="1117" spans="2:40" outlineLevel="1" x14ac:dyDescent="0.25">
      <c r="B1117" s="15">
        <v>42082</v>
      </c>
      <c r="C1117" s="121">
        <v>2546.2848223687238</v>
      </c>
      <c r="D1117" s="121">
        <v>1340.2659429907271</v>
      </c>
      <c r="E1117" s="121">
        <v>205.51363616745491</v>
      </c>
      <c r="F1117" s="122">
        <f t="shared" si="345"/>
        <v>4092.0644015269058</v>
      </c>
      <c r="G1117" s="6">
        <v>1114</v>
      </c>
      <c r="H1117" s="6">
        <f t="shared" si="346"/>
        <v>160</v>
      </c>
      <c r="I1117" s="7">
        <f t="shared" si="347"/>
        <v>3</v>
      </c>
      <c r="J1117" s="7">
        <f t="shared" si="348"/>
        <v>1</v>
      </c>
      <c r="K1117" s="7">
        <f t="shared" si="349"/>
        <v>2015</v>
      </c>
      <c r="L1117" s="8"/>
      <c r="M1117" s="8"/>
      <c r="N1117" s="2"/>
      <c r="AA1117" s="2"/>
      <c r="AB1117" s="2"/>
      <c r="AC1117" s="2"/>
      <c r="AD1117" s="2"/>
      <c r="AE1117" s="2"/>
      <c r="AF1117" s="2"/>
      <c r="AN1117" s="5"/>
    </row>
    <row r="1118" spans="2:40" outlineLevel="1" x14ac:dyDescent="0.25">
      <c r="B1118" s="15">
        <v>42083</v>
      </c>
      <c r="C1118" s="121">
        <v>2540.5666165739608</v>
      </c>
      <c r="D1118" s="121">
        <v>1278.0046502677494</v>
      </c>
      <c r="E1118" s="121">
        <v>205.40255434661853</v>
      </c>
      <c r="F1118" s="122">
        <f t="shared" si="345"/>
        <v>4023.9738211883287</v>
      </c>
      <c r="G1118" s="6">
        <v>1115</v>
      </c>
      <c r="H1118" s="6">
        <f t="shared" si="346"/>
        <v>160</v>
      </c>
      <c r="I1118" s="7">
        <f t="shared" si="347"/>
        <v>3</v>
      </c>
      <c r="J1118" s="7">
        <f t="shared" si="348"/>
        <v>1</v>
      </c>
      <c r="K1118" s="7">
        <f t="shared" si="349"/>
        <v>2015</v>
      </c>
      <c r="L1118" s="8"/>
      <c r="M1118" s="8"/>
      <c r="N1118" s="2"/>
      <c r="AA1118" s="2"/>
      <c r="AB1118" s="2"/>
      <c r="AC1118" s="2"/>
      <c r="AD1118" s="2"/>
      <c r="AE1118" s="2"/>
      <c r="AF1118" s="2"/>
      <c r="AN1118" s="5"/>
    </row>
    <row r="1119" spans="2:40" outlineLevel="1" x14ac:dyDescent="0.25">
      <c r="B1119" s="15">
        <v>42084</v>
      </c>
      <c r="C1119" s="121">
        <v>2539.1739807334798</v>
      </c>
      <c r="D1119" s="121">
        <v>1281.6327474503901</v>
      </c>
      <c r="E1119" s="121">
        <v>205.36202380118775</v>
      </c>
      <c r="F1119" s="122">
        <f t="shared" si="345"/>
        <v>4026.1687519850575</v>
      </c>
      <c r="G1119" s="6">
        <v>1116</v>
      </c>
      <c r="H1119" s="6">
        <f t="shared" si="346"/>
        <v>160</v>
      </c>
      <c r="I1119" s="7">
        <f t="shared" si="347"/>
        <v>3</v>
      </c>
      <c r="J1119" s="7">
        <f t="shared" si="348"/>
        <v>1</v>
      </c>
      <c r="K1119" s="7">
        <f t="shared" si="349"/>
        <v>2015</v>
      </c>
      <c r="L1119" s="8"/>
      <c r="M1119" s="8"/>
      <c r="N1119" s="2"/>
      <c r="AA1119" s="2"/>
      <c r="AB1119" s="2"/>
      <c r="AC1119" s="2"/>
      <c r="AD1119" s="2"/>
      <c r="AE1119" s="2"/>
      <c r="AF1119" s="2"/>
      <c r="AN1119" s="5"/>
    </row>
    <row r="1120" spans="2:40" outlineLevel="1" x14ac:dyDescent="0.25">
      <c r="B1120" s="15">
        <v>42085</v>
      </c>
      <c r="C1120" s="121">
        <v>2524.7350975832105</v>
      </c>
      <c r="D1120" s="121">
        <v>1322.3057514898533</v>
      </c>
      <c r="E1120" s="121">
        <v>205.56130004704485</v>
      </c>
      <c r="F1120" s="122">
        <f t="shared" si="345"/>
        <v>4052.6021491201086</v>
      </c>
      <c r="G1120" s="6">
        <v>1117</v>
      </c>
      <c r="H1120" s="6">
        <f t="shared" si="346"/>
        <v>160</v>
      </c>
      <c r="I1120" s="7">
        <f t="shared" si="347"/>
        <v>3</v>
      </c>
      <c r="J1120" s="7">
        <f t="shared" si="348"/>
        <v>1</v>
      </c>
      <c r="K1120" s="7">
        <f t="shared" si="349"/>
        <v>2015</v>
      </c>
      <c r="L1120" s="8"/>
      <c r="M1120" s="8"/>
      <c r="N1120" s="2"/>
      <c r="AA1120" s="2"/>
      <c r="AB1120" s="2"/>
      <c r="AC1120" s="2"/>
      <c r="AD1120" s="2"/>
      <c r="AE1120" s="2"/>
      <c r="AF1120" s="2"/>
      <c r="AN1120" s="5"/>
    </row>
    <row r="1121" spans="2:40" outlineLevel="1" x14ac:dyDescent="0.25">
      <c r="B1121" s="15">
        <v>42086</v>
      </c>
      <c r="C1121" s="121">
        <v>2526.95698322509</v>
      </c>
      <c r="D1121" s="121">
        <v>1363.2935044326055</v>
      </c>
      <c r="E1121" s="121">
        <v>205.48177408468686</v>
      </c>
      <c r="F1121" s="122">
        <f t="shared" si="345"/>
        <v>4095.7322617423824</v>
      </c>
      <c r="G1121" s="6">
        <v>1118</v>
      </c>
      <c r="H1121" s="6">
        <f t="shared" si="346"/>
        <v>160</v>
      </c>
      <c r="I1121" s="7">
        <f t="shared" si="347"/>
        <v>3</v>
      </c>
      <c r="J1121" s="7">
        <f t="shared" si="348"/>
        <v>1</v>
      </c>
      <c r="K1121" s="7">
        <f t="shared" si="349"/>
        <v>2015</v>
      </c>
      <c r="L1121" s="8"/>
      <c r="M1121" s="8"/>
      <c r="N1121" s="2"/>
      <c r="AA1121" s="2"/>
      <c r="AB1121" s="2"/>
      <c r="AC1121" s="2"/>
      <c r="AD1121" s="2"/>
      <c r="AE1121" s="2"/>
      <c r="AF1121" s="2"/>
      <c r="AN1121" s="5"/>
    </row>
    <row r="1122" spans="2:40" outlineLevel="1" x14ac:dyDescent="0.25">
      <c r="B1122" s="15">
        <v>42087</v>
      </c>
      <c r="C1122" s="121">
        <v>2544.3132769902172</v>
      </c>
      <c r="D1122" s="121">
        <v>1338.3165018378982</v>
      </c>
      <c r="E1122" s="121">
        <v>205.69583535936823</v>
      </c>
      <c r="F1122" s="122">
        <f t="shared" si="345"/>
        <v>4088.3256141874836</v>
      </c>
      <c r="G1122" s="6">
        <v>1119</v>
      </c>
      <c r="H1122" s="6">
        <f t="shared" si="346"/>
        <v>160</v>
      </c>
      <c r="I1122" s="7">
        <f t="shared" si="347"/>
        <v>3</v>
      </c>
      <c r="J1122" s="7">
        <f t="shared" si="348"/>
        <v>1</v>
      </c>
      <c r="K1122" s="7">
        <f t="shared" si="349"/>
        <v>2015</v>
      </c>
      <c r="L1122" s="8"/>
      <c r="M1122" s="8"/>
      <c r="N1122" s="2"/>
      <c r="AA1122" s="2"/>
      <c r="AB1122" s="2"/>
      <c r="AC1122" s="2"/>
      <c r="AD1122" s="2"/>
      <c r="AE1122" s="2"/>
      <c r="AF1122" s="2"/>
      <c r="AN1122" s="5"/>
    </row>
    <row r="1123" spans="2:40" outlineLevel="1" x14ac:dyDescent="0.25">
      <c r="B1123" s="15">
        <v>42088</v>
      </c>
      <c r="C1123" s="121">
        <v>2543.7207264841873</v>
      </c>
      <c r="D1123" s="121">
        <v>1061.9765890889703</v>
      </c>
      <c r="E1123" s="121">
        <v>205.92675900445644</v>
      </c>
      <c r="F1123" s="122">
        <f t="shared" si="345"/>
        <v>3811.624074577614</v>
      </c>
      <c r="G1123" s="6">
        <v>1120</v>
      </c>
      <c r="H1123" s="6">
        <f t="shared" si="346"/>
        <v>160</v>
      </c>
      <c r="I1123" s="7">
        <f t="shared" si="347"/>
        <v>3</v>
      </c>
      <c r="J1123" s="7">
        <f t="shared" si="348"/>
        <v>1</v>
      </c>
      <c r="K1123" s="7">
        <f t="shared" si="349"/>
        <v>2015</v>
      </c>
      <c r="L1123" s="8"/>
      <c r="M1123" s="8"/>
      <c r="N1123" s="2"/>
      <c r="AA1123" s="2"/>
      <c r="AB1123" s="2"/>
      <c r="AC1123" s="2"/>
      <c r="AD1123" s="2"/>
      <c r="AE1123" s="2"/>
      <c r="AF1123" s="2"/>
      <c r="AN1123" s="5"/>
    </row>
    <row r="1124" spans="2:40" outlineLevel="1" x14ac:dyDescent="0.25">
      <c r="B1124" s="15">
        <v>42089</v>
      </c>
      <c r="C1124" s="121">
        <v>2545.9678793126704</v>
      </c>
      <c r="D1124" s="121">
        <v>1131.4169078542104</v>
      </c>
      <c r="E1124" s="121">
        <v>206.41801610765179</v>
      </c>
      <c r="F1124" s="122">
        <f t="shared" si="345"/>
        <v>3883.8028032745328</v>
      </c>
      <c r="G1124" s="6">
        <v>1121</v>
      </c>
      <c r="H1124" s="6">
        <f t="shared" si="346"/>
        <v>161</v>
      </c>
      <c r="I1124" s="7">
        <f t="shared" si="347"/>
        <v>3</v>
      </c>
      <c r="J1124" s="7">
        <f t="shared" si="348"/>
        <v>1</v>
      </c>
      <c r="K1124" s="7">
        <f t="shared" si="349"/>
        <v>2015</v>
      </c>
      <c r="L1124" s="8"/>
      <c r="M1124" s="8"/>
      <c r="N1124" s="2"/>
      <c r="AA1124" s="2"/>
      <c r="AB1124" s="2"/>
      <c r="AC1124" s="2"/>
      <c r="AD1124" s="2"/>
      <c r="AE1124" s="2"/>
      <c r="AF1124" s="2"/>
      <c r="AN1124" s="5"/>
    </row>
    <row r="1125" spans="2:40" outlineLevel="1" x14ac:dyDescent="0.25">
      <c r="B1125" s="15">
        <v>42090</v>
      </c>
      <c r="C1125" s="121">
        <v>2532.6043423252086</v>
      </c>
      <c r="D1125" s="121">
        <v>1322.243034918069</v>
      </c>
      <c r="E1125" s="121">
        <v>206.14047553003562</v>
      </c>
      <c r="F1125" s="122">
        <f t="shared" ref="F1125:F1140" si="350">SUM(C1125:E1125)</f>
        <v>4060.9878527733131</v>
      </c>
      <c r="G1125" s="6">
        <v>1122</v>
      </c>
      <c r="H1125" s="6">
        <f t="shared" ref="H1125:H1140" si="351">ROUNDUP(G1125/7,0)</f>
        <v>161</v>
      </c>
      <c r="I1125" s="7">
        <f t="shared" ref="I1125:I1140" si="352">MONTH(B1125)</f>
        <v>3</v>
      </c>
      <c r="J1125" s="7">
        <f t="shared" ref="J1125:J1140" si="353">ROUNDUP(I1125/3,0)</f>
        <v>1</v>
      </c>
      <c r="K1125" s="7">
        <f t="shared" ref="K1125:K1140" si="354">YEAR(B1125)</f>
        <v>2015</v>
      </c>
      <c r="L1125" s="8"/>
      <c r="M1125" s="8"/>
      <c r="N1125" s="2"/>
      <c r="AA1125" s="2"/>
      <c r="AB1125" s="2"/>
      <c r="AC1125" s="2"/>
      <c r="AD1125" s="2"/>
      <c r="AE1125" s="2"/>
      <c r="AF1125" s="2"/>
      <c r="AN1125" s="5"/>
    </row>
    <row r="1126" spans="2:40" outlineLevel="1" x14ac:dyDescent="0.25">
      <c r="B1126" s="15">
        <v>42091</v>
      </c>
      <c r="C1126" s="121">
        <v>2527.4706876635573</v>
      </c>
      <c r="D1126" s="121">
        <v>1405.136337989537</v>
      </c>
      <c r="E1126" s="121">
        <v>206.67171033654137</v>
      </c>
      <c r="F1126" s="122">
        <f t="shared" si="350"/>
        <v>4139.2787359896356</v>
      </c>
      <c r="G1126" s="6">
        <v>1123</v>
      </c>
      <c r="H1126" s="6">
        <f t="shared" si="351"/>
        <v>161</v>
      </c>
      <c r="I1126" s="7">
        <f t="shared" si="352"/>
        <v>3</v>
      </c>
      <c r="J1126" s="7">
        <f t="shared" si="353"/>
        <v>1</v>
      </c>
      <c r="K1126" s="7">
        <f t="shared" si="354"/>
        <v>2015</v>
      </c>
      <c r="L1126" s="8"/>
      <c r="M1126" s="8"/>
      <c r="N1126" s="2"/>
      <c r="AA1126" s="2"/>
      <c r="AB1126" s="2"/>
      <c r="AC1126" s="2"/>
      <c r="AD1126" s="2"/>
      <c r="AE1126" s="2"/>
      <c r="AF1126" s="2"/>
      <c r="AN1126" s="5"/>
    </row>
    <row r="1127" spans="2:40" outlineLevel="1" x14ac:dyDescent="0.25">
      <c r="B1127" s="15">
        <v>42092</v>
      </c>
      <c r="C1127" s="121">
        <v>2530.7275718581463</v>
      </c>
      <c r="D1127" s="121">
        <v>1384.9268319102721</v>
      </c>
      <c r="E1127" s="121">
        <v>207.05093108123944</v>
      </c>
      <c r="F1127" s="122">
        <f t="shared" si="350"/>
        <v>4122.7053348496574</v>
      </c>
      <c r="G1127" s="6">
        <v>1124</v>
      </c>
      <c r="H1127" s="6">
        <f t="shared" si="351"/>
        <v>161</v>
      </c>
      <c r="I1127" s="7">
        <f t="shared" si="352"/>
        <v>3</v>
      </c>
      <c r="J1127" s="7">
        <f t="shared" si="353"/>
        <v>1</v>
      </c>
      <c r="K1127" s="7">
        <f t="shared" si="354"/>
        <v>2015</v>
      </c>
      <c r="L1127" s="8"/>
      <c r="M1127" s="8"/>
      <c r="N1127" s="2"/>
      <c r="AA1127" s="2"/>
      <c r="AB1127" s="2"/>
      <c r="AC1127" s="2"/>
      <c r="AD1127" s="2"/>
      <c r="AE1127" s="2"/>
      <c r="AF1127" s="2"/>
      <c r="AN1127" s="5"/>
    </row>
    <row r="1128" spans="2:40" outlineLevel="1" x14ac:dyDescent="0.25">
      <c r="B1128" s="15">
        <v>42093</v>
      </c>
      <c r="C1128" s="121">
        <v>2542.3131681805189</v>
      </c>
      <c r="D1128" s="121">
        <v>1301.5092139039846</v>
      </c>
      <c r="E1128" s="121">
        <v>207.44957785903756</v>
      </c>
      <c r="F1128" s="122">
        <f t="shared" si="350"/>
        <v>4051.2719599435409</v>
      </c>
      <c r="G1128" s="6">
        <v>1125</v>
      </c>
      <c r="H1128" s="6">
        <f t="shared" si="351"/>
        <v>161</v>
      </c>
      <c r="I1128" s="7">
        <f t="shared" si="352"/>
        <v>3</v>
      </c>
      <c r="J1128" s="7">
        <f t="shared" si="353"/>
        <v>1</v>
      </c>
      <c r="K1128" s="7">
        <f t="shared" si="354"/>
        <v>2015</v>
      </c>
      <c r="L1128" s="8"/>
      <c r="M1128" s="8"/>
      <c r="N1128" s="2"/>
      <c r="AA1128" s="2"/>
      <c r="AB1128" s="2"/>
      <c r="AC1128" s="2"/>
      <c r="AD1128" s="2"/>
      <c r="AE1128" s="2"/>
      <c r="AF1128" s="2"/>
      <c r="AN1128" s="5"/>
    </row>
    <row r="1129" spans="2:40" outlineLevel="1" x14ac:dyDescent="0.25">
      <c r="B1129" s="15">
        <v>42094</v>
      </c>
      <c r="C1129" s="121">
        <v>2537.8940670346465</v>
      </c>
      <c r="D1129" s="121">
        <v>1193.9351027774092</v>
      </c>
      <c r="E1129" s="121">
        <v>207.64184373489584</v>
      </c>
      <c r="F1129" s="122">
        <f t="shared" si="350"/>
        <v>3939.4710135469513</v>
      </c>
      <c r="G1129" s="6">
        <v>1126</v>
      </c>
      <c r="H1129" s="6">
        <f t="shared" si="351"/>
        <v>161</v>
      </c>
      <c r="I1129" s="7">
        <f t="shared" si="352"/>
        <v>3</v>
      </c>
      <c r="J1129" s="7">
        <f t="shared" si="353"/>
        <v>1</v>
      </c>
      <c r="K1129" s="7">
        <f t="shared" si="354"/>
        <v>2015</v>
      </c>
      <c r="L1129" s="8"/>
      <c r="M1129" s="8"/>
      <c r="N1129" s="2"/>
      <c r="AA1129" s="2"/>
      <c r="AB1129" s="2"/>
      <c r="AC1129" s="2"/>
      <c r="AD1129" s="2"/>
      <c r="AE1129" s="2"/>
      <c r="AF1129" s="2"/>
      <c r="AN1129" s="5"/>
    </row>
    <row r="1130" spans="2:40" outlineLevel="1" x14ac:dyDescent="0.25">
      <c r="B1130" s="15">
        <v>42095</v>
      </c>
      <c r="C1130" s="121">
        <v>2553.1544347974009</v>
      </c>
      <c r="D1130" s="121">
        <v>1228.3272301203078</v>
      </c>
      <c r="E1130" s="121">
        <v>208.16737491984273</v>
      </c>
      <c r="F1130" s="122">
        <f t="shared" si="350"/>
        <v>3989.6490398375513</v>
      </c>
      <c r="G1130" s="6">
        <v>1127</v>
      </c>
      <c r="H1130" s="6">
        <f t="shared" si="351"/>
        <v>161</v>
      </c>
      <c r="I1130" s="7">
        <f t="shared" si="352"/>
        <v>4</v>
      </c>
      <c r="J1130" s="7">
        <f t="shared" si="353"/>
        <v>2</v>
      </c>
      <c r="K1130" s="7">
        <f t="shared" si="354"/>
        <v>2015</v>
      </c>
      <c r="L1130" s="8"/>
      <c r="M1130" s="8"/>
      <c r="N1130" s="2"/>
      <c r="AA1130" s="2"/>
      <c r="AB1130" s="2"/>
      <c r="AC1130" s="2"/>
      <c r="AD1130" s="2"/>
      <c r="AE1130" s="2"/>
      <c r="AF1130" s="2"/>
      <c r="AN1130" s="5"/>
    </row>
    <row r="1131" spans="2:40" outlineLevel="1" x14ac:dyDescent="0.25">
      <c r="B1131" s="15">
        <v>42096</v>
      </c>
      <c r="C1131" s="121">
        <v>2587.6451240502711</v>
      </c>
      <c r="D1131" s="121">
        <v>1409.4002319166639</v>
      </c>
      <c r="E1131" s="121">
        <v>207.91588273924904</v>
      </c>
      <c r="F1131" s="122">
        <f t="shared" si="350"/>
        <v>4204.9612387061843</v>
      </c>
      <c r="G1131" s="6">
        <v>1128</v>
      </c>
      <c r="H1131" s="6">
        <f t="shared" si="351"/>
        <v>162</v>
      </c>
      <c r="I1131" s="7">
        <f t="shared" si="352"/>
        <v>4</v>
      </c>
      <c r="J1131" s="7">
        <f t="shared" si="353"/>
        <v>2</v>
      </c>
      <c r="K1131" s="7">
        <f t="shared" si="354"/>
        <v>2015</v>
      </c>
      <c r="L1131" s="8"/>
      <c r="M1131" s="8"/>
      <c r="N1131" s="2"/>
      <c r="AA1131" s="2"/>
      <c r="AB1131" s="2"/>
      <c r="AC1131" s="2"/>
      <c r="AD1131" s="2"/>
      <c r="AE1131" s="2"/>
      <c r="AF1131" s="2"/>
      <c r="AN1131" s="5"/>
    </row>
    <row r="1132" spans="2:40" outlineLevel="1" x14ac:dyDescent="0.25">
      <c r="B1132" s="15">
        <v>42097</v>
      </c>
      <c r="C1132" s="121">
        <v>2597.558925246648</v>
      </c>
      <c r="D1132" s="121">
        <v>1258.7118337484637</v>
      </c>
      <c r="E1132" s="121">
        <v>207.96661491326034</v>
      </c>
      <c r="F1132" s="122">
        <f t="shared" si="350"/>
        <v>4064.2373739083719</v>
      </c>
      <c r="G1132" s="6">
        <v>1129</v>
      </c>
      <c r="H1132" s="6">
        <f t="shared" si="351"/>
        <v>162</v>
      </c>
      <c r="I1132" s="7">
        <f t="shared" si="352"/>
        <v>4</v>
      </c>
      <c r="J1132" s="7">
        <f t="shared" si="353"/>
        <v>2</v>
      </c>
      <c r="K1132" s="7">
        <f t="shared" si="354"/>
        <v>2015</v>
      </c>
      <c r="L1132" s="8"/>
      <c r="M1132" s="8"/>
      <c r="N1132" s="2"/>
      <c r="AA1132" s="2"/>
      <c r="AB1132" s="2"/>
      <c r="AC1132" s="2"/>
      <c r="AD1132" s="2"/>
      <c r="AE1132" s="2"/>
      <c r="AF1132" s="2"/>
      <c r="AN1132" s="5"/>
    </row>
    <row r="1133" spans="2:40" outlineLevel="1" x14ac:dyDescent="0.25">
      <c r="B1133" s="15">
        <v>42098</v>
      </c>
      <c r="C1133" s="121">
        <v>2596.5137840942034</v>
      </c>
      <c r="D1133" s="121">
        <v>1392.2001568946182</v>
      </c>
      <c r="E1133" s="121">
        <v>208.30638785881908</v>
      </c>
      <c r="F1133" s="122">
        <f t="shared" si="350"/>
        <v>4197.0203288476405</v>
      </c>
      <c r="G1133" s="6">
        <v>1130</v>
      </c>
      <c r="H1133" s="6">
        <f t="shared" si="351"/>
        <v>162</v>
      </c>
      <c r="I1133" s="7">
        <f t="shared" si="352"/>
        <v>4</v>
      </c>
      <c r="J1133" s="7">
        <f t="shared" si="353"/>
        <v>2</v>
      </c>
      <c r="K1133" s="7">
        <f t="shared" si="354"/>
        <v>2015</v>
      </c>
      <c r="L1133" s="8"/>
      <c r="M1133" s="8"/>
      <c r="N1133" s="2"/>
      <c r="AA1133" s="2"/>
      <c r="AB1133" s="2"/>
      <c r="AC1133" s="2"/>
      <c r="AD1133" s="2"/>
      <c r="AE1133" s="2"/>
      <c r="AF1133" s="2"/>
      <c r="AN1133" s="5"/>
    </row>
    <row r="1134" spans="2:40" outlineLevel="1" x14ac:dyDescent="0.25">
      <c r="B1134" s="15">
        <v>42099</v>
      </c>
      <c r="C1134" s="121">
        <v>2606.6410309209186</v>
      </c>
      <c r="D1134" s="121">
        <v>1270.6866759885024</v>
      </c>
      <c r="E1134" s="121">
        <v>208.42995536459048</v>
      </c>
      <c r="F1134" s="122">
        <f t="shared" si="350"/>
        <v>4085.7576622740116</v>
      </c>
      <c r="G1134" s="6">
        <v>1131</v>
      </c>
      <c r="H1134" s="6">
        <f t="shared" si="351"/>
        <v>162</v>
      </c>
      <c r="I1134" s="7">
        <f t="shared" si="352"/>
        <v>4</v>
      </c>
      <c r="J1134" s="7">
        <f t="shared" si="353"/>
        <v>2</v>
      </c>
      <c r="K1134" s="7">
        <f t="shared" si="354"/>
        <v>2015</v>
      </c>
      <c r="L1134" s="8"/>
      <c r="M1134" s="8"/>
      <c r="N1134" s="2"/>
      <c r="AA1134" s="2"/>
      <c r="AB1134" s="2"/>
      <c r="AC1134" s="2"/>
      <c r="AD1134" s="2"/>
      <c r="AE1134" s="2"/>
      <c r="AF1134" s="2"/>
      <c r="AN1134" s="5"/>
    </row>
    <row r="1135" spans="2:40" outlineLevel="1" x14ac:dyDescent="0.25">
      <c r="B1135" s="15">
        <v>42100</v>
      </c>
      <c r="C1135" s="121">
        <v>2600.3902802598732</v>
      </c>
      <c r="D1135" s="121">
        <v>1231.4101251844213</v>
      </c>
      <c r="E1135" s="121">
        <v>208.36327279242309</v>
      </c>
      <c r="F1135" s="122">
        <f t="shared" si="350"/>
        <v>4040.1636782367177</v>
      </c>
      <c r="G1135" s="6">
        <v>1132</v>
      </c>
      <c r="H1135" s="6">
        <f t="shared" si="351"/>
        <v>162</v>
      </c>
      <c r="I1135" s="7">
        <f t="shared" si="352"/>
        <v>4</v>
      </c>
      <c r="J1135" s="7">
        <f t="shared" si="353"/>
        <v>2</v>
      </c>
      <c r="K1135" s="7">
        <f t="shared" si="354"/>
        <v>2015</v>
      </c>
      <c r="L1135" s="8"/>
      <c r="M1135" s="8"/>
      <c r="N1135" s="2"/>
      <c r="AA1135" s="2"/>
      <c r="AB1135" s="2"/>
      <c r="AC1135" s="2"/>
      <c r="AD1135" s="2"/>
      <c r="AE1135" s="2"/>
      <c r="AF1135" s="2"/>
      <c r="AN1135" s="5"/>
    </row>
    <row r="1136" spans="2:40" outlineLevel="1" x14ac:dyDescent="0.25">
      <c r="B1136" s="15">
        <v>42101</v>
      </c>
      <c r="C1136" s="121">
        <v>2609.2031926650125</v>
      </c>
      <c r="D1136" s="121">
        <v>1410.4210350329922</v>
      </c>
      <c r="E1136" s="121">
        <v>208.69308408822593</v>
      </c>
      <c r="F1136" s="122">
        <f t="shared" si="350"/>
        <v>4228.3173117862307</v>
      </c>
      <c r="G1136" s="6">
        <v>1133</v>
      </c>
      <c r="H1136" s="6">
        <f t="shared" si="351"/>
        <v>162</v>
      </c>
      <c r="I1136" s="7">
        <f t="shared" si="352"/>
        <v>4</v>
      </c>
      <c r="J1136" s="7">
        <f t="shared" si="353"/>
        <v>2</v>
      </c>
      <c r="K1136" s="7">
        <f t="shared" si="354"/>
        <v>2015</v>
      </c>
      <c r="L1136" s="8"/>
      <c r="M1136" s="8"/>
      <c r="N1136" s="2"/>
      <c r="AA1136" s="2"/>
      <c r="AB1136" s="2"/>
      <c r="AC1136" s="2"/>
      <c r="AD1136" s="2"/>
      <c r="AE1136" s="2"/>
      <c r="AF1136" s="2"/>
      <c r="AN1136" s="5"/>
    </row>
    <row r="1137" spans="2:40" outlineLevel="1" x14ac:dyDescent="0.25">
      <c r="B1137" s="15">
        <v>42102</v>
      </c>
      <c r="C1137" s="121">
        <v>2580.4248758769563</v>
      </c>
      <c r="D1137" s="121">
        <v>1247.19927570698</v>
      </c>
      <c r="E1137" s="121">
        <v>208.03729536917882</v>
      </c>
      <c r="F1137" s="122">
        <f t="shared" si="350"/>
        <v>4035.6614469531155</v>
      </c>
      <c r="G1137" s="6">
        <v>1134</v>
      </c>
      <c r="H1137" s="6">
        <f t="shared" si="351"/>
        <v>162</v>
      </c>
      <c r="I1137" s="7">
        <f t="shared" si="352"/>
        <v>4</v>
      </c>
      <c r="J1137" s="7">
        <f t="shared" si="353"/>
        <v>2</v>
      </c>
      <c r="K1137" s="7">
        <f t="shared" si="354"/>
        <v>2015</v>
      </c>
      <c r="L1137" s="8"/>
      <c r="M1137" s="8"/>
      <c r="N1137" s="2"/>
      <c r="AA1137" s="2"/>
      <c r="AB1137" s="2"/>
      <c r="AC1137" s="2"/>
      <c r="AD1137" s="2"/>
      <c r="AE1137" s="2"/>
      <c r="AF1137" s="2"/>
      <c r="AN1137" s="5"/>
    </row>
    <row r="1138" spans="2:40" outlineLevel="1" x14ac:dyDescent="0.25">
      <c r="B1138" s="15">
        <v>42103</v>
      </c>
      <c r="C1138" s="121">
        <v>2586.8723415479399</v>
      </c>
      <c r="D1138" s="121">
        <v>1217.6111959092593</v>
      </c>
      <c r="E1138" s="121">
        <v>208.30795947692485</v>
      </c>
      <c r="F1138" s="122">
        <f t="shared" si="350"/>
        <v>4012.7914969341241</v>
      </c>
      <c r="G1138" s="6">
        <v>1135</v>
      </c>
      <c r="H1138" s="6">
        <f t="shared" si="351"/>
        <v>163</v>
      </c>
      <c r="I1138" s="7">
        <f t="shared" si="352"/>
        <v>4</v>
      </c>
      <c r="J1138" s="7">
        <f t="shared" si="353"/>
        <v>2</v>
      </c>
      <c r="K1138" s="7">
        <f t="shared" si="354"/>
        <v>2015</v>
      </c>
      <c r="L1138" s="8"/>
      <c r="M1138" s="8"/>
      <c r="N1138" s="2"/>
      <c r="AA1138" s="2"/>
      <c r="AB1138" s="2"/>
      <c r="AC1138" s="2"/>
      <c r="AD1138" s="2"/>
      <c r="AE1138" s="2"/>
      <c r="AF1138" s="2"/>
      <c r="AN1138" s="5"/>
    </row>
    <row r="1139" spans="2:40" outlineLevel="1" x14ac:dyDescent="0.25">
      <c r="B1139" s="15">
        <v>42104</v>
      </c>
      <c r="C1139" s="121">
        <v>2560.4849631794768</v>
      </c>
      <c r="D1139" s="121">
        <v>1217.8350179665961</v>
      </c>
      <c r="E1139" s="121">
        <v>208.12005201142918</v>
      </c>
      <c r="F1139" s="122">
        <f t="shared" si="350"/>
        <v>3986.4400331575021</v>
      </c>
      <c r="G1139" s="6">
        <v>1136</v>
      </c>
      <c r="H1139" s="6">
        <f t="shared" si="351"/>
        <v>163</v>
      </c>
      <c r="I1139" s="7">
        <f t="shared" si="352"/>
        <v>4</v>
      </c>
      <c r="J1139" s="7">
        <f t="shared" si="353"/>
        <v>2</v>
      </c>
      <c r="K1139" s="7">
        <f t="shared" si="354"/>
        <v>2015</v>
      </c>
      <c r="L1139" s="8"/>
      <c r="M1139" s="8"/>
      <c r="N1139" s="2"/>
      <c r="AA1139" s="2"/>
      <c r="AB1139" s="2"/>
      <c r="AC1139" s="2"/>
      <c r="AD1139" s="2"/>
      <c r="AE1139" s="2"/>
      <c r="AF1139" s="2"/>
      <c r="AN1139" s="5"/>
    </row>
    <row r="1140" spans="2:40" outlineLevel="1" x14ac:dyDescent="0.25">
      <c r="B1140" s="15">
        <v>42105</v>
      </c>
      <c r="C1140" s="121">
        <v>2555.8530157238165</v>
      </c>
      <c r="D1140" s="121">
        <v>1180.7783502183092</v>
      </c>
      <c r="E1140" s="121">
        <v>207.47047190663028</v>
      </c>
      <c r="F1140" s="122">
        <f t="shared" si="350"/>
        <v>3944.1018378487561</v>
      </c>
      <c r="G1140" s="6">
        <v>1137</v>
      </c>
      <c r="H1140" s="6">
        <f t="shared" si="351"/>
        <v>163</v>
      </c>
      <c r="I1140" s="7">
        <f t="shared" si="352"/>
        <v>4</v>
      </c>
      <c r="J1140" s="7">
        <f t="shared" si="353"/>
        <v>2</v>
      </c>
      <c r="K1140" s="7">
        <f t="shared" si="354"/>
        <v>2015</v>
      </c>
      <c r="L1140" s="8"/>
      <c r="M1140" s="8"/>
      <c r="N1140" s="2"/>
      <c r="AA1140" s="2"/>
      <c r="AB1140" s="2"/>
      <c r="AC1140" s="2"/>
      <c r="AD1140" s="2"/>
      <c r="AE1140" s="2"/>
      <c r="AF1140" s="2"/>
      <c r="AN1140" s="5"/>
    </row>
    <row r="1141" spans="2:40" outlineLevel="1" x14ac:dyDescent="0.25">
      <c r="B1141" s="15">
        <v>42106</v>
      </c>
      <c r="C1141" s="121">
        <v>2555.0789549677638</v>
      </c>
      <c r="D1141" s="121">
        <v>1218.9412698064048</v>
      </c>
      <c r="E1141" s="121">
        <v>207.33004442162525</v>
      </c>
      <c r="F1141" s="122">
        <f t="shared" ref="F1141:F1156" si="355">SUM(C1141:E1141)</f>
        <v>3981.3502691957938</v>
      </c>
      <c r="G1141" s="6">
        <v>1138</v>
      </c>
      <c r="H1141" s="6">
        <f t="shared" ref="H1141:H1156" si="356">ROUNDUP(G1141/7,0)</f>
        <v>163</v>
      </c>
      <c r="I1141" s="7">
        <f t="shared" ref="I1141:I1156" si="357">MONTH(B1141)</f>
        <v>4</v>
      </c>
      <c r="J1141" s="7">
        <f t="shared" ref="J1141:J1156" si="358">ROUNDUP(I1141/3,0)</f>
        <v>2</v>
      </c>
      <c r="K1141" s="7">
        <f t="shared" ref="K1141:K1156" si="359">YEAR(B1141)</f>
        <v>2015</v>
      </c>
      <c r="L1141" s="8"/>
      <c r="M1141" s="8"/>
      <c r="N1141" s="2"/>
      <c r="AA1141" s="2"/>
      <c r="AB1141" s="2"/>
      <c r="AC1141" s="2"/>
      <c r="AD1141" s="2"/>
      <c r="AE1141" s="2"/>
      <c r="AF1141" s="2"/>
      <c r="AN1141" s="5"/>
    </row>
    <row r="1142" spans="2:40" outlineLevel="1" x14ac:dyDescent="0.25">
      <c r="B1142" s="15">
        <v>42107</v>
      </c>
      <c r="C1142" s="121">
        <v>2555.4281548961835</v>
      </c>
      <c r="D1142" s="121">
        <v>1330.3453597514222</v>
      </c>
      <c r="E1142" s="121">
        <v>207.31640724156921</v>
      </c>
      <c r="F1142" s="122">
        <f t="shared" si="355"/>
        <v>4093.089921889175</v>
      </c>
      <c r="G1142" s="6">
        <v>1139</v>
      </c>
      <c r="H1142" s="6">
        <f t="shared" si="356"/>
        <v>163</v>
      </c>
      <c r="I1142" s="7">
        <f t="shared" si="357"/>
        <v>4</v>
      </c>
      <c r="J1142" s="7">
        <f t="shared" si="358"/>
        <v>2</v>
      </c>
      <c r="K1142" s="7">
        <f t="shared" si="359"/>
        <v>2015</v>
      </c>
      <c r="L1142" s="8"/>
      <c r="M1142" s="8"/>
      <c r="N1142" s="2"/>
      <c r="AA1142" s="2"/>
      <c r="AB1142" s="2"/>
      <c r="AC1142" s="2"/>
      <c r="AD1142" s="2"/>
      <c r="AE1142" s="2"/>
      <c r="AF1142" s="2"/>
      <c r="AN1142" s="5"/>
    </row>
    <row r="1143" spans="2:40" outlineLevel="1" x14ac:dyDescent="0.25">
      <c r="B1143" s="15">
        <v>42108</v>
      </c>
      <c r="C1143" s="121">
        <v>2545.0265814735194</v>
      </c>
      <c r="D1143" s="121">
        <v>1365.5004271955809</v>
      </c>
      <c r="E1143" s="121">
        <v>206.77530066069488</v>
      </c>
      <c r="F1143" s="122">
        <f t="shared" si="355"/>
        <v>4117.3023093297952</v>
      </c>
      <c r="G1143" s="6">
        <v>1140</v>
      </c>
      <c r="H1143" s="6">
        <f t="shared" si="356"/>
        <v>163</v>
      </c>
      <c r="I1143" s="7">
        <f t="shared" si="357"/>
        <v>4</v>
      </c>
      <c r="J1143" s="7">
        <f t="shared" si="358"/>
        <v>2</v>
      </c>
      <c r="K1143" s="7">
        <f t="shared" si="359"/>
        <v>2015</v>
      </c>
      <c r="L1143" s="8"/>
      <c r="M1143" s="8"/>
      <c r="N1143" s="2"/>
      <c r="AA1143" s="2"/>
      <c r="AB1143" s="2"/>
      <c r="AC1143" s="2"/>
      <c r="AD1143" s="2"/>
      <c r="AE1143" s="2"/>
      <c r="AF1143" s="2"/>
      <c r="AN1143" s="5"/>
    </row>
    <row r="1144" spans="2:40" outlineLevel="1" x14ac:dyDescent="0.25">
      <c r="B1144" s="15">
        <v>42109</v>
      </c>
      <c r="C1144" s="121">
        <v>2547.3255556572963</v>
      </c>
      <c r="D1144" s="121">
        <v>1225.5934632909944</v>
      </c>
      <c r="E1144" s="121">
        <v>206.75668081481513</v>
      </c>
      <c r="F1144" s="122">
        <f t="shared" si="355"/>
        <v>3979.6756997631055</v>
      </c>
      <c r="G1144" s="6">
        <v>1141</v>
      </c>
      <c r="H1144" s="6">
        <f t="shared" si="356"/>
        <v>163</v>
      </c>
      <c r="I1144" s="7">
        <f t="shared" si="357"/>
        <v>4</v>
      </c>
      <c r="J1144" s="7">
        <f t="shared" si="358"/>
        <v>2</v>
      </c>
      <c r="K1144" s="7">
        <f t="shared" si="359"/>
        <v>2015</v>
      </c>
      <c r="L1144" s="8"/>
      <c r="M1144" s="8"/>
      <c r="N1144" s="2"/>
      <c r="AA1144" s="2"/>
      <c r="AB1144" s="2"/>
      <c r="AC1144" s="2"/>
      <c r="AD1144" s="2"/>
      <c r="AE1144" s="2"/>
      <c r="AF1144" s="2"/>
      <c r="AN1144" s="5"/>
    </row>
    <row r="1145" spans="2:40" outlineLevel="1" x14ac:dyDescent="0.25">
      <c r="B1145" s="15">
        <v>42110</v>
      </c>
      <c r="C1145" s="121">
        <v>2548.0462746115468</v>
      </c>
      <c r="D1145" s="121">
        <v>1115.1733233388209</v>
      </c>
      <c r="E1145" s="121">
        <v>206.30777217998852</v>
      </c>
      <c r="F1145" s="122">
        <f t="shared" si="355"/>
        <v>3869.5273701303563</v>
      </c>
      <c r="G1145" s="6">
        <v>1142</v>
      </c>
      <c r="H1145" s="6">
        <f t="shared" si="356"/>
        <v>164</v>
      </c>
      <c r="I1145" s="7">
        <f t="shared" si="357"/>
        <v>4</v>
      </c>
      <c r="J1145" s="7">
        <f t="shared" si="358"/>
        <v>2</v>
      </c>
      <c r="K1145" s="7">
        <f t="shared" si="359"/>
        <v>2015</v>
      </c>
      <c r="L1145" s="8"/>
      <c r="M1145" s="8"/>
      <c r="N1145" s="2"/>
      <c r="AA1145" s="2"/>
      <c r="AB1145" s="2"/>
      <c r="AC1145" s="2"/>
      <c r="AD1145" s="2"/>
      <c r="AE1145" s="2"/>
      <c r="AF1145" s="2"/>
      <c r="AN1145" s="5"/>
    </row>
    <row r="1146" spans="2:40" outlineLevel="1" x14ac:dyDescent="0.25">
      <c r="B1146" s="15">
        <v>42111</v>
      </c>
      <c r="C1146" s="121">
        <v>2549.9341650977631</v>
      </c>
      <c r="D1146" s="121">
        <v>1324.6773239725221</v>
      </c>
      <c r="E1146" s="121">
        <v>205.84452304788707</v>
      </c>
      <c r="F1146" s="122">
        <f t="shared" si="355"/>
        <v>4080.4560121181721</v>
      </c>
      <c r="G1146" s="6">
        <v>1143</v>
      </c>
      <c r="H1146" s="6">
        <f t="shared" si="356"/>
        <v>164</v>
      </c>
      <c r="I1146" s="7">
        <f t="shared" si="357"/>
        <v>4</v>
      </c>
      <c r="J1146" s="7">
        <f t="shared" si="358"/>
        <v>2</v>
      </c>
      <c r="K1146" s="7">
        <f t="shared" si="359"/>
        <v>2015</v>
      </c>
      <c r="L1146" s="8"/>
      <c r="M1146" s="8"/>
      <c r="N1146" s="2"/>
      <c r="AA1146" s="2"/>
      <c r="AB1146" s="2"/>
      <c r="AC1146" s="2"/>
      <c r="AD1146" s="2"/>
      <c r="AE1146" s="2"/>
      <c r="AF1146" s="2"/>
      <c r="AN1146" s="5"/>
    </row>
    <row r="1147" spans="2:40" outlineLevel="1" x14ac:dyDescent="0.25">
      <c r="B1147" s="15">
        <v>42112</v>
      </c>
      <c r="C1147" s="121">
        <v>2557.1425506849059</v>
      </c>
      <c r="D1147" s="121">
        <v>1347.563956942784</v>
      </c>
      <c r="E1147" s="121">
        <v>205.92049477471105</v>
      </c>
      <c r="F1147" s="122">
        <f t="shared" si="355"/>
        <v>4110.6270024024006</v>
      </c>
      <c r="G1147" s="6">
        <v>1144</v>
      </c>
      <c r="H1147" s="6">
        <f t="shared" si="356"/>
        <v>164</v>
      </c>
      <c r="I1147" s="7">
        <f t="shared" si="357"/>
        <v>4</v>
      </c>
      <c r="J1147" s="7">
        <f t="shared" si="358"/>
        <v>2</v>
      </c>
      <c r="K1147" s="7">
        <f t="shared" si="359"/>
        <v>2015</v>
      </c>
      <c r="L1147" s="8"/>
      <c r="M1147" s="8"/>
      <c r="N1147" s="2"/>
      <c r="AA1147" s="2"/>
      <c r="AB1147" s="2"/>
      <c r="AC1147" s="2"/>
      <c r="AD1147" s="2"/>
      <c r="AE1147" s="2"/>
      <c r="AF1147" s="2"/>
      <c r="AN1147" s="5"/>
    </row>
    <row r="1148" spans="2:40" outlineLevel="1" x14ac:dyDescent="0.25">
      <c r="B1148" s="15">
        <v>42113</v>
      </c>
      <c r="C1148" s="121">
        <v>2543.6091630499955</v>
      </c>
      <c r="D1148" s="121">
        <v>1277.8351132010625</v>
      </c>
      <c r="E1148" s="121">
        <v>205.40761599595928</v>
      </c>
      <c r="F1148" s="122">
        <f t="shared" si="355"/>
        <v>4026.8518922470171</v>
      </c>
      <c r="G1148" s="6">
        <v>1145</v>
      </c>
      <c r="H1148" s="6">
        <f t="shared" si="356"/>
        <v>164</v>
      </c>
      <c r="I1148" s="7">
        <f t="shared" si="357"/>
        <v>4</v>
      </c>
      <c r="J1148" s="7">
        <f t="shared" si="358"/>
        <v>2</v>
      </c>
      <c r="K1148" s="7">
        <f t="shared" si="359"/>
        <v>2015</v>
      </c>
      <c r="L1148" s="8"/>
      <c r="M1148" s="8"/>
      <c r="N1148" s="2"/>
      <c r="AA1148" s="2"/>
      <c r="AB1148" s="2"/>
      <c r="AC1148" s="2"/>
      <c r="AD1148" s="2"/>
      <c r="AE1148" s="2"/>
      <c r="AF1148" s="2"/>
      <c r="AN1148" s="5"/>
    </row>
    <row r="1149" spans="2:40" outlineLevel="1" x14ac:dyDescent="0.25">
      <c r="B1149" s="15">
        <v>42114</v>
      </c>
      <c r="C1149" s="121">
        <v>2541.8870003017332</v>
      </c>
      <c r="D1149" s="121">
        <v>1117.1042232989789</v>
      </c>
      <c r="E1149" s="121">
        <v>205.4823314394331</v>
      </c>
      <c r="F1149" s="122">
        <f t="shared" si="355"/>
        <v>3864.4735550401451</v>
      </c>
      <c r="G1149" s="6">
        <v>1146</v>
      </c>
      <c r="H1149" s="6">
        <f t="shared" si="356"/>
        <v>164</v>
      </c>
      <c r="I1149" s="7">
        <f t="shared" si="357"/>
        <v>4</v>
      </c>
      <c r="J1149" s="7">
        <f t="shared" si="358"/>
        <v>2</v>
      </c>
      <c r="K1149" s="7">
        <f t="shared" si="359"/>
        <v>2015</v>
      </c>
      <c r="L1149" s="8"/>
      <c r="M1149" s="8"/>
      <c r="N1149" s="2"/>
      <c r="AA1149" s="2"/>
      <c r="AB1149" s="2"/>
      <c r="AC1149" s="2"/>
      <c r="AD1149" s="2"/>
      <c r="AE1149" s="2"/>
      <c r="AF1149" s="2"/>
      <c r="AN1149" s="5"/>
    </row>
    <row r="1150" spans="2:40" outlineLevel="1" x14ac:dyDescent="0.25">
      <c r="B1150" s="15">
        <v>42115</v>
      </c>
      <c r="C1150" s="121">
        <v>2549.2376451851806</v>
      </c>
      <c r="D1150" s="121">
        <v>1225.1357390474805</v>
      </c>
      <c r="E1150" s="121">
        <v>205.27953218995827</v>
      </c>
      <c r="F1150" s="122">
        <f t="shared" si="355"/>
        <v>3979.6529164226195</v>
      </c>
      <c r="G1150" s="6">
        <v>1147</v>
      </c>
      <c r="H1150" s="6">
        <f t="shared" si="356"/>
        <v>164</v>
      </c>
      <c r="I1150" s="7">
        <f t="shared" si="357"/>
        <v>4</v>
      </c>
      <c r="J1150" s="7">
        <f t="shared" si="358"/>
        <v>2</v>
      </c>
      <c r="K1150" s="7">
        <f t="shared" si="359"/>
        <v>2015</v>
      </c>
      <c r="L1150" s="8"/>
      <c r="M1150" s="8"/>
      <c r="N1150" s="2"/>
      <c r="AA1150" s="2"/>
      <c r="AB1150" s="2"/>
      <c r="AC1150" s="2"/>
      <c r="AD1150" s="2"/>
      <c r="AE1150" s="2"/>
      <c r="AF1150" s="2"/>
      <c r="AN1150" s="5"/>
    </row>
    <row r="1151" spans="2:40" outlineLevel="1" x14ac:dyDescent="0.25">
      <c r="B1151" s="15">
        <v>42116</v>
      </c>
      <c r="C1151" s="121">
        <v>2556.933219570627</v>
      </c>
      <c r="D1151" s="121">
        <v>1174.6901050882411</v>
      </c>
      <c r="E1151" s="121">
        <v>205.35575013359886</v>
      </c>
      <c r="F1151" s="122">
        <f t="shared" si="355"/>
        <v>3936.9790747924671</v>
      </c>
      <c r="G1151" s="6">
        <v>1148</v>
      </c>
      <c r="H1151" s="6">
        <f t="shared" si="356"/>
        <v>164</v>
      </c>
      <c r="I1151" s="7">
        <f t="shared" si="357"/>
        <v>4</v>
      </c>
      <c r="J1151" s="7">
        <f t="shared" si="358"/>
        <v>2</v>
      </c>
      <c r="K1151" s="7">
        <f t="shared" si="359"/>
        <v>2015</v>
      </c>
      <c r="L1151" s="8"/>
      <c r="M1151" s="8"/>
      <c r="N1151" s="2"/>
      <c r="AA1151" s="2"/>
      <c r="AB1151" s="2"/>
      <c r="AC1151" s="2"/>
      <c r="AD1151" s="2"/>
      <c r="AE1151" s="2"/>
      <c r="AF1151" s="2"/>
      <c r="AN1151" s="5"/>
    </row>
    <row r="1152" spans="2:40" outlineLevel="1" x14ac:dyDescent="0.25">
      <c r="B1152" s="15">
        <v>42117</v>
      </c>
      <c r="C1152" s="121">
        <v>2567.4043280645196</v>
      </c>
      <c r="D1152" s="121">
        <v>1314.5085424448271</v>
      </c>
      <c r="E1152" s="121">
        <v>204.98328938455387</v>
      </c>
      <c r="F1152" s="122">
        <f t="shared" si="355"/>
        <v>4086.8961598939004</v>
      </c>
      <c r="G1152" s="6">
        <v>1149</v>
      </c>
      <c r="H1152" s="6">
        <f t="shared" si="356"/>
        <v>165</v>
      </c>
      <c r="I1152" s="7">
        <f t="shared" si="357"/>
        <v>4</v>
      </c>
      <c r="J1152" s="7">
        <f t="shared" si="358"/>
        <v>2</v>
      </c>
      <c r="K1152" s="7">
        <f t="shared" si="359"/>
        <v>2015</v>
      </c>
      <c r="L1152" s="8"/>
      <c r="M1152" s="8"/>
      <c r="N1152" s="2"/>
      <c r="AA1152" s="2"/>
      <c r="AB1152" s="2"/>
      <c r="AC1152" s="2"/>
      <c r="AD1152" s="2"/>
      <c r="AE1152" s="2"/>
      <c r="AF1152" s="2"/>
      <c r="AN1152" s="5"/>
    </row>
    <row r="1153" spans="2:40" outlineLevel="1" x14ac:dyDescent="0.25">
      <c r="B1153" s="15">
        <v>42118</v>
      </c>
      <c r="C1153" s="121">
        <v>2573.174946766288</v>
      </c>
      <c r="D1153" s="121">
        <v>1371.6703172865414</v>
      </c>
      <c r="E1153" s="121">
        <v>204.66317950201812</v>
      </c>
      <c r="F1153" s="122">
        <f t="shared" si="355"/>
        <v>4149.5084435548479</v>
      </c>
      <c r="G1153" s="6">
        <v>1150</v>
      </c>
      <c r="H1153" s="6">
        <f t="shared" si="356"/>
        <v>165</v>
      </c>
      <c r="I1153" s="7">
        <f t="shared" si="357"/>
        <v>4</v>
      </c>
      <c r="J1153" s="7">
        <f t="shared" si="358"/>
        <v>2</v>
      </c>
      <c r="K1153" s="7">
        <f t="shared" si="359"/>
        <v>2015</v>
      </c>
      <c r="L1153" s="8"/>
      <c r="M1153" s="8"/>
      <c r="N1153" s="2"/>
      <c r="AA1153" s="2"/>
      <c r="AB1153" s="2"/>
      <c r="AC1153" s="2"/>
      <c r="AD1153" s="2"/>
      <c r="AE1153" s="2"/>
      <c r="AF1153" s="2"/>
      <c r="AN1153" s="5"/>
    </row>
    <row r="1154" spans="2:40" outlineLevel="1" x14ac:dyDescent="0.25">
      <c r="B1154" s="15">
        <v>42119</v>
      </c>
      <c r="C1154" s="121">
        <v>2548.7031280375586</v>
      </c>
      <c r="D1154" s="121">
        <v>1292.6583907081076</v>
      </c>
      <c r="E1154" s="121">
        <v>205.07949555781789</v>
      </c>
      <c r="F1154" s="122">
        <f t="shared" si="355"/>
        <v>4046.4410143034843</v>
      </c>
      <c r="G1154" s="6">
        <v>1151</v>
      </c>
      <c r="H1154" s="6">
        <f t="shared" si="356"/>
        <v>165</v>
      </c>
      <c r="I1154" s="7">
        <f t="shared" si="357"/>
        <v>4</v>
      </c>
      <c r="J1154" s="7">
        <f t="shared" si="358"/>
        <v>2</v>
      </c>
      <c r="K1154" s="7">
        <f t="shared" si="359"/>
        <v>2015</v>
      </c>
      <c r="L1154" s="8"/>
      <c r="M1154" s="8"/>
      <c r="N1154" s="2"/>
      <c r="AA1154" s="2"/>
      <c r="AB1154" s="2"/>
      <c r="AC1154" s="2"/>
      <c r="AD1154" s="2"/>
      <c r="AE1154" s="2"/>
      <c r="AF1154" s="2"/>
      <c r="AN1154" s="5"/>
    </row>
    <row r="1155" spans="2:40" outlineLevel="1" x14ac:dyDescent="0.25">
      <c r="B1155" s="15">
        <v>42120</v>
      </c>
      <c r="C1155" s="121">
        <v>2562.6752293928398</v>
      </c>
      <c r="D1155" s="121">
        <v>1362.795607357069</v>
      </c>
      <c r="E1155" s="121">
        <v>205.09958382842751</v>
      </c>
      <c r="F1155" s="122">
        <f t="shared" si="355"/>
        <v>4130.5704205783368</v>
      </c>
      <c r="G1155" s="6">
        <v>1152</v>
      </c>
      <c r="H1155" s="6">
        <f t="shared" si="356"/>
        <v>165</v>
      </c>
      <c r="I1155" s="7">
        <f t="shared" si="357"/>
        <v>4</v>
      </c>
      <c r="J1155" s="7">
        <f t="shared" si="358"/>
        <v>2</v>
      </c>
      <c r="K1155" s="7">
        <f t="shared" si="359"/>
        <v>2015</v>
      </c>
      <c r="L1155" s="8"/>
      <c r="M1155" s="8"/>
      <c r="N1155" s="2"/>
      <c r="AA1155" s="2"/>
      <c r="AB1155" s="2"/>
      <c r="AC1155" s="2"/>
      <c r="AD1155" s="2"/>
      <c r="AE1155" s="2"/>
      <c r="AF1155" s="2"/>
      <c r="AN1155" s="5"/>
    </row>
    <row r="1156" spans="2:40" outlineLevel="1" x14ac:dyDescent="0.25">
      <c r="B1156" s="15">
        <v>42121</v>
      </c>
      <c r="C1156" s="121">
        <v>2528.7931679333319</v>
      </c>
      <c r="D1156" s="121">
        <v>1282.5331291819498</v>
      </c>
      <c r="E1156" s="121">
        <v>205.26959406255762</v>
      </c>
      <c r="F1156" s="122">
        <f t="shared" si="355"/>
        <v>4016.5958911778393</v>
      </c>
      <c r="G1156" s="6">
        <v>1153</v>
      </c>
      <c r="H1156" s="6">
        <f t="shared" si="356"/>
        <v>165</v>
      </c>
      <c r="I1156" s="7">
        <f t="shared" si="357"/>
        <v>4</v>
      </c>
      <c r="J1156" s="7">
        <f t="shared" si="358"/>
        <v>2</v>
      </c>
      <c r="K1156" s="7">
        <f t="shared" si="359"/>
        <v>2015</v>
      </c>
      <c r="L1156" s="8"/>
      <c r="M1156" s="8"/>
      <c r="N1156" s="2"/>
      <c r="AA1156" s="2"/>
      <c r="AB1156" s="2"/>
      <c r="AC1156" s="2"/>
      <c r="AD1156" s="2"/>
      <c r="AE1156" s="2"/>
      <c r="AF1156" s="2"/>
      <c r="AN1156" s="5"/>
    </row>
    <row r="1157" spans="2:40" outlineLevel="1" x14ac:dyDescent="0.25">
      <c r="B1157" s="15">
        <v>42122</v>
      </c>
      <c r="C1157" s="121">
        <v>2525.7942633436783</v>
      </c>
      <c r="D1157" s="121">
        <v>1140.8776868895343</v>
      </c>
      <c r="E1157" s="121">
        <v>204.86609222610258</v>
      </c>
      <c r="F1157" s="122">
        <f>SUM(C1157:E1157)</f>
        <v>3871.538042459315</v>
      </c>
      <c r="G1157" s="6">
        <v>1154</v>
      </c>
      <c r="H1157" s="6">
        <f t="shared" ref="H1157:H1172" si="360">ROUNDUP(G1157/7,0)</f>
        <v>165</v>
      </c>
      <c r="I1157" s="7">
        <f t="shared" ref="I1157:I1172" si="361">MONTH(B1157)</f>
        <v>4</v>
      </c>
      <c r="J1157" s="7">
        <f t="shared" ref="J1157:J1172" si="362">ROUNDUP(I1157/3,0)</f>
        <v>2</v>
      </c>
      <c r="K1157" s="7">
        <f t="shared" ref="K1157:K1172" si="363">YEAR(B1157)</f>
        <v>2015</v>
      </c>
      <c r="L1157" s="8"/>
      <c r="M1157" s="8"/>
      <c r="N1157" s="2"/>
      <c r="AA1157" s="2"/>
      <c r="AB1157" s="2"/>
      <c r="AC1157" s="2"/>
      <c r="AD1157" s="2"/>
      <c r="AE1157" s="2"/>
      <c r="AF1157" s="2"/>
      <c r="AN1157" s="5"/>
    </row>
    <row r="1158" spans="2:40" outlineLevel="1" x14ac:dyDescent="0.25">
      <c r="B1158" s="15">
        <v>42123</v>
      </c>
      <c r="C1158" s="121">
        <v>2533.0330167947345</v>
      </c>
      <c r="D1158" s="121">
        <v>1022.0096472244393</v>
      </c>
      <c r="E1158" s="121">
        <v>204.99502740778462</v>
      </c>
      <c r="F1158" s="122">
        <f>SUM(C1158:E1158)</f>
        <v>3760.0376914269582</v>
      </c>
      <c r="G1158" s="6">
        <v>1155</v>
      </c>
      <c r="H1158" s="6">
        <f t="shared" si="360"/>
        <v>165</v>
      </c>
      <c r="I1158" s="7">
        <f t="shared" si="361"/>
        <v>4</v>
      </c>
      <c r="J1158" s="7">
        <f t="shared" si="362"/>
        <v>2</v>
      </c>
      <c r="K1158" s="7">
        <f t="shared" si="363"/>
        <v>2015</v>
      </c>
      <c r="L1158" s="8"/>
      <c r="M1158" s="8"/>
      <c r="N1158" s="2"/>
      <c r="AA1158" s="2"/>
      <c r="AB1158" s="2"/>
      <c r="AC1158" s="2"/>
      <c r="AD1158" s="2"/>
      <c r="AE1158" s="2"/>
      <c r="AF1158" s="2"/>
      <c r="AN1158" s="5"/>
    </row>
    <row r="1159" spans="2:40" outlineLevel="1" x14ac:dyDescent="0.25">
      <c r="B1159" s="15">
        <v>42124</v>
      </c>
      <c r="C1159" s="121">
        <v>2530.6074412483977</v>
      </c>
      <c r="D1159" s="121">
        <v>1300.4590737677536</v>
      </c>
      <c r="E1159" s="121">
        <v>204.95786663042901</v>
      </c>
      <c r="F1159" s="122">
        <f>SUM(C1159:E1159)</f>
        <v>4036.0243816465804</v>
      </c>
      <c r="G1159" s="6">
        <v>1156</v>
      </c>
      <c r="H1159" s="6">
        <f t="shared" si="360"/>
        <v>166</v>
      </c>
      <c r="I1159" s="7">
        <f t="shared" si="361"/>
        <v>4</v>
      </c>
      <c r="J1159" s="7">
        <f t="shared" si="362"/>
        <v>2</v>
      </c>
      <c r="K1159" s="7">
        <f t="shared" si="363"/>
        <v>2015</v>
      </c>
      <c r="L1159" s="8"/>
      <c r="M1159" s="8"/>
      <c r="N1159" s="2"/>
      <c r="AA1159" s="2"/>
      <c r="AB1159" s="2"/>
      <c r="AC1159" s="2"/>
      <c r="AD1159" s="2"/>
      <c r="AE1159" s="2"/>
      <c r="AF1159" s="2"/>
      <c r="AN1159" s="5"/>
    </row>
    <row r="1160" spans="2:40" outlineLevel="1" x14ac:dyDescent="0.25">
      <c r="B1160" s="15">
        <v>42125</v>
      </c>
      <c r="C1160" s="121">
        <v>2521.1785107992882</v>
      </c>
      <c r="D1160" s="121">
        <v>1372.3812801744646</v>
      </c>
      <c r="E1160" s="121">
        <v>205.48506416597158</v>
      </c>
      <c r="F1160" s="122">
        <f>SUM(C1160:E1160)</f>
        <v>4099.0448551397239</v>
      </c>
      <c r="G1160" s="6">
        <v>1157</v>
      </c>
      <c r="H1160" s="6">
        <f t="shared" si="360"/>
        <v>166</v>
      </c>
      <c r="I1160" s="7">
        <f t="shared" si="361"/>
        <v>5</v>
      </c>
      <c r="J1160" s="7">
        <f t="shared" si="362"/>
        <v>2</v>
      </c>
      <c r="K1160" s="7">
        <f t="shared" si="363"/>
        <v>2015</v>
      </c>
      <c r="L1160" s="8"/>
      <c r="M1160" s="8"/>
      <c r="N1160" s="2"/>
      <c r="AA1160" s="2"/>
      <c r="AB1160" s="2"/>
      <c r="AC1160" s="2"/>
      <c r="AD1160" s="2"/>
      <c r="AE1160" s="2"/>
      <c r="AF1160" s="2"/>
      <c r="AN1160" s="5"/>
    </row>
    <row r="1161" spans="2:40" outlineLevel="1" x14ac:dyDescent="0.25">
      <c r="B1161" s="15">
        <v>42126</v>
      </c>
      <c r="C1161" s="121">
        <v>2508.8195436192027</v>
      </c>
      <c r="D1161" s="121">
        <v>1172.6313328573563</v>
      </c>
      <c r="E1161" s="121">
        <v>205.8346201934597</v>
      </c>
      <c r="F1161" s="122">
        <v>3887.4913312902117</v>
      </c>
      <c r="G1161" s="6">
        <v>1158</v>
      </c>
      <c r="H1161" s="6">
        <f t="shared" si="360"/>
        <v>166</v>
      </c>
      <c r="I1161" s="7">
        <f t="shared" si="361"/>
        <v>5</v>
      </c>
      <c r="J1161" s="7">
        <f t="shared" si="362"/>
        <v>2</v>
      </c>
      <c r="K1161" s="7">
        <f t="shared" si="363"/>
        <v>2015</v>
      </c>
      <c r="L1161" s="8"/>
      <c r="M1161" s="8"/>
      <c r="N1161" s="2"/>
      <c r="AA1161" s="2"/>
      <c r="AB1161" s="2"/>
      <c r="AC1161" s="2"/>
      <c r="AD1161" s="2"/>
      <c r="AE1161" s="2"/>
      <c r="AF1161" s="2"/>
      <c r="AN1161" s="5"/>
    </row>
    <row r="1162" spans="2:40" outlineLevel="1" x14ac:dyDescent="0.25">
      <c r="B1162" s="15">
        <v>42127</v>
      </c>
      <c r="C1162" s="121">
        <v>2516.063155574388</v>
      </c>
      <c r="D1162" s="121">
        <v>1256.3953097330709</v>
      </c>
      <c r="E1162" s="121">
        <v>206.02046135230449</v>
      </c>
      <c r="F1162" s="122">
        <v>3978.890967582468</v>
      </c>
      <c r="G1162" s="6">
        <v>1159</v>
      </c>
      <c r="H1162" s="6">
        <f t="shared" si="360"/>
        <v>166</v>
      </c>
      <c r="I1162" s="7">
        <f t="shared" si="361"/>
        <v>5</v>
      </c>
      <c r="J1162" s="7">
        <f t="shared" si="362"/>
        <v>2</v>
      </c>
      <c r="K1162" s="7">
        <f t="shared" si="363"/>
        <v>2015</v>
      </c>
      <c r="L1162" s="8"/>
      <c r="M1162" s="8"/>
      <c r="N1162" s="2"/>
      <c r="AA1162" s="2"/>
      <c r="AB1162" s="2"/>
      <c r="AC1162" s="2"/>
      <c r="AD1162" s="2"/>
      <c r="AE1162" s="2"/>
      <c r="AF1162" s="2"/>
      <c r="AN1162" s="5"/>
    </row>
    <row r="1163" spans="2:40" outlineLevel="1" x14ac:dyDescent="0.25">
      <c r="B1163" s="15">
        <v>42128</v>
      </c>
      <c r="C1163" s="121">
        <v>2518.3781615886646</v>
      </c>
      <c r="D1163" s="121">
        <v>1435.2307904164184</v>
      </c>
      <c r="E1163" s="121">
        <v>206.16514254344108</v>
      </c>
      <c r="F1163" s="122">
        <v>4160.3925899761543</v>
      </c>
      <c r="G1163" s="6">
        <v>1160</v>
      </c>
      <c r="H1163" s="6">
        <f t="shared" si="360"/>
        <v>166</v>
      </c>
      <c r="I1163" s="7">
        <f t="shared" si="361"/>
        <v>5</v>
      </c>
      <c r="J1163" s="7">
        <f t="shared" si="362"/>
        <v>2</v>
      </c>
      <c r="K1163" s="7">
        <f t="shared" si="363"/>
        <v>2015</v>
      </c>
      <c r="L1163" s="8"/>
      <c r="M1163" s="8"/>
      <c r="N1163" s="2"/>
      <c r="AA1163" s="2"/>
      <c r="AB1163" s="2"/>
      <c r="AC1163" s="2"/>
      <c r="AD1163" s="2"/>
      <c r="AE1163" s="2"/>
      <c r="AF1163" s="2"/>
      <c r="AN1163" s="5"/>
    </row>
    <row r="1164" spans="2:40" outlineLevel="1" x14ac:dyDescent="0.25">
      <c r="B1164" s="15">
        <v>42129</v>
      </c>
      <c r="C1164" s="121">
        <v>2526.1200447663446</v>
      </c>
      <c r="D1164" s="121">
        <v>1409.7629169963868</v>
      </c>
      <c r="E1164" s="121">
        <v>206.25212891206917</v>
      </c>
      <c r="F1164" s="122">
        <v>4142.960099190449</v>
      </c>
      <c r="G1164" s="6">
        <v>1161</v>
      </c>
      <c r="H1164" s="6">
        <f t="shared" si="360"/>
        <v>166</v>
      </c>
      <c r="I1164" s="7">
        <f t="shared" si="361"/>
        <v>5</v>
      </c>
      <c r="J1164" s="7">
        <f t="shared" si="362"/>
        <v>2</v>
      </c>
      <c r="K1164" s="7">
        <f t="shared" si="363"/>
        <v>2015</v>
      </c>
      <c r="L1164" s="8"/>
      <c r="M1164" s="8"/>
      <c r="N1164" s="2"/>
      <c r="AA1164" s="2"/>
      <c r="AB1164" s="2"/>
      <c r="AC1164" s="2"/>
      <c r="AD1164" s="2"/>
      <c r="AE1164" s="2"/>
      <c r="AF1164" s="2"/>
      <c r="AN1164" s="5"/>
    </row>
    <row r="1165" spans="2:40" outlineLevel="1" x14ac:dyDescent="0.25">
      <c r="B1165" s="15">
        <v>42130</v>
      </c>
      <c r="C1165" s="121">
        <v>2522.9874839780741</v>
      </c>
      <c r="D1165" s="121">
        <v>1266.6158909995486</v>
      </c>
      <c r="E1165" s="121">
        <v>206.03749528287233</v>
      </c>
      <c r="F1165" s="122">
        <v>3996.6710577369095</v>
      </c>
      <c r="G1165" s="6">
        <v>1162</v>
      </c>
      <c r="H1165" s="6">
        <f t="shared" si="360"/>
        <v>166</v>
      </c>
      <c r="I1165" s="7">
        <f t="shared" si="361"/>
        <v>5</v>
      </c>
      <c r="J1165" s="7">
        <f t="shared" si="362"/>
        <v>2</v>
      </c>
      <c r="K1165" s="7">
        <f t="shared" si="363"/>
        <v>2015</v>
      </c>
      <c r="L1165" s="8"/>
      <c r="M1165" s="8"/>
      <c r="N1165" s="2"/>
      <c r="AA1165" s="2"/>
      <c r="AB1165" s="2"/>
      <c r="AC1165" s="2"/>
      <c r="AD1165" s="2"/>
      <c r="AE1165" s="2"/>
      <c r="AF1165" s="2"/>
      <c r="AN1165" s="5"/>
    </row>
    <row r="1166" spans="2:40" outlineLevel="1" x14ac:dyDescent="0.25">
      <c r="B1166" s="15">
        <v>42131</v>
      </c>
      <c r="C1166" s="121">
        <v>2535.8223255704061</v>
      </c>
      <c r="D1166" s="121">
        <v>1235.6721368740284</v>
      </c>
      <c r="E1166" s="121">
        <v>206.67377396030352</v>
      </c>
      <c r="F1166" s="122">
        <v>3979.4082790484999</v>
      </c>
      <c r="G1166" s="6">
        <v>1163</v>
      </c>
      <c r="H1166" s="6">
        <f t="shared" si="360"/>
        <v>167</v>
      </c>
      <c r="I1166" s="7">
        <f t="shared" si="361"/>
        <v>5</v>
      </c>
      <c r="J1166" s="7">
        <f t="shared" si="362"/>
        <v>2</v>
      </c>
      <c r="K1166" s="7">
        <f t="shared" si="363"/>
        <v>2015</v>
      </c>
      <c r="L1166" s="8"/>
      <c r="M1166" s="8"/>
      <c r="N1166" s="2"/>
      <c r="AA1166" s="2"/>
      <c r="AB1166" s="2"/>
      <c r="AC1166" s="2"/>
      <c r="AD1166" s="2"/>
      <c r="AE1166" s="2"/>
      <c r="AF1166" s="2"/>
      <c r="AN1166" s="5"/>
    </row>
    <row r="1167" spans="2:40" outlineLevel="1" x14ac:dyDescent="0.25">
      <c r="B1167" s="15">
        <v>42132</v>
      </c>
      <c r="C1167" s="121">
        <v>2537.4609345564209</v>
      </c>
      <c r="D1167" s="121">
        <v>1039.2666979540234</v>
      </c>
      <c r="E1167" s="121">
        <v>206.73747239305496</v>
      </c>
      <c r="F1167" s="122">
        <v>3784.9122672102503</v>
      </c>
      <c r="G1167" s="6">
        <v>1164</v>
      </c>
      <c r="H1167" s="6">
        <f t="shared" si="360"/>
        <v>167</v>
      </c>
      <c r="I1167" s="7">
        <f t="shared" si="361"/>
        <v>5</v>
      </c>
      <c r="J1167" s="7">
        <f t="shared" si="362"/>
        <v>2</v>
      </c>
      <c r="K1167" s="7">
        <f t="shared" si="363"/>
        <v>2015</v>
      </c>
      <c r="L1167" s="8"/>
      <c r="M1167" s="8"/>
      <c r="N1167" s="2"/>
      <c r="AA1167" s="2"/>
      <c r="AB1167" s="2"/>
      <c r="AC1167" s="2"/>
      <c r="AD1167" s="2"/>
      <c r="AE1167" s="2"/>
      <c r="AF1167" s="2"/>
      <c r="AN1167" s="5"/>
    </row>
    <row r="1168" spans="2:40" outlineLevel="1" x14ac:dyDescent="0.25">
      <c r="B1168" s="15">
        <v>42133</v>
      </c>
      <c r="C1168" s="121">
        <v>2538.0714498678376</v>
      </c>
      <c r="D1168" s="121">
        <v>1225.5389256138626</v>
      </c>
      <c r="E1168" s="121">
        <v>206.79927599100927</v>
      </c>
      <c r="F1168" s="122">
        <v>3972.0640456806377</v>
      </c>
      <c r="G1168" s="6">
        <v>1165</v>
      </c>
      <c r="H1168" s="6">
        <f t="shared" si="360"/>
        <v>167</v>
      </c>
      <c r="I1168" s="7">
        <f t="shared" si="361"/>
        <v>5</v>
      </c>
      <c r="J1168" s="7">
        <f t="shared" si="362"/>
        <v>2</v>
      </c>
      <c r="K1168" s="7">
        <f t="shared" si="363"/>
        <v>2015</v>
      </c>
      <c r="L1168" s="8"/>
      <c r="M1168" s="8"/>
      <c r="N1168" s="2"/>
      <c r="AA1168" s="2"/>
      <c r="AB1168" s="2"/>
      <c r="AC1168" s="2"/>
      <c r="AD1168" s="2"/>
      <c r="AE1168" s="2"/>
      <c r="AF1168" s="2"/>
      <c r="AN1168" s="5"/>
    </row>
    <row r="1169" spans="2:40" outlineLevel="1" x14ac:dyDescent="0.25">
      <c r="B1169" s="15">
        <v>42134</v>
      </c>
      <c r="C1169" s="121">
        <v>2526.8673307276531</v>
      </c>
      <c r="D1169" s="121">
        <v>1124.5409761808294</v>
      </c>
      <c r="E1169" s="121">
        <v>206.3224728107796</v>
      </c>
      <c r="F1169" s="122">
        <v>3859.5876819745595</v>
      </c>
      <c r="G1169" s="6">
        <v>1166</v>
      </c>
      <c r="H1169" s="6">
        <f t="shared" si="360"/>
        <v>167</v>
      </c>
      <c r="I1169" s="7">
        <f t="shared" si="361"/>
        <v>5</v>
      </c>
      <c r="J1169" s="7">
        <f t="shared" si="362"/>
        <v>2</v>
      </c>
      <c r="K1169" s="7">
        <f t="shared" si="363"/>
        <v>2015</v>
      </c>
      <c r="L1169" s="8"/>
      <c r="M1169" s="8"/>
      <c r="N1169" s="2"/>
      <c r="AA1169" s="2"/>
      <c r="AB1169" s="2"/>
      <c r="AC1169" s="2"/>
      <c r="AD1169" s="2"/>
      <c r="AE1169" s="2"/>
      <c r="AF1169" s="2"/>
      <c r="AN1169" s="5"/>
    </row>
    <row r="1170" spans="2:40" outlineLevel="1" x14ac:dyDescent="0.25">
      <c r="B1170" s="15">
        <v>42135</v>
      </c>
      <c r="C1170" s="121">
        <v>2532.5607002593533</v>
      </c>
      <c r="D1170" s="121">
        <v>1378.3976474052492</v>
      </c>
      <c r="E1170" s="121">
        <v>206.55478850123473</v>
      </c>
      <c r="F1170" s="122">
        <v>4119.5786840508499</v>
      </c>
      <c r="G1170" s="6">
        <v>1167</v>
      </c>
      <c r="H1170" s="6">
        <f t="shared" si="360"/>
        <v>167</v>
      </c>
      <c r="I1170" s="7">
        <f t="shared" si="361"/>
        <v>5</v>
      </c>
      <c r="J1170" s="7">
        <f t="shared" si="362"/>
        <v>2</v>
      </c>
      <c r="K1170" s="7">
        <f t="shared" si="363"/>
        <v>2015</v>
      </c>
      <c r="L1170" s="8"/>
      <c r="M1170" s="8"/>
      <c r="N1170" s="2"/>
      <c r="AA1170" s="2"/>
      <c r="AB1170" s="2"/>
      <c r="AC1170" s="2"/>
      <c r="AD1170" s="2"/>
      <c r="AE1170" s="2"/>
      <c r="AF1170" s="2"/>
      <c r="AN1170" s="5"/>
    </row>
    <row r="1171" spans="2:40" outlineLevel="1" x14ac:dyDescent="0.25">
      <c r="B1171" s="15">
        <v>42136</v>
      </c>
      <c r="C1171" s="121">
        <v>2540.1766519214125</v>
      </c>
      <c r="D1171" s="121">
        <v>1176.5902903868503</v>
      </c>
      <c r="E1171" s="121">
        <v>206.30730692088713</v>
      </c>
      <c r="F1171" s="122">
        <v>3925.3436296052796</v>
      </c>
      <c r="G1171" s="6">
        <v>1168</v>
      </c>
      <c r="H1171" s="6">
        <f t="shared" si="360"/>
        <v>167</v>
      </c>
      <c r="I1171" s="7">
        <f t="shared" si="361"/>
        <v>5</v>
      </c>
      <c r="J1171" s="7">
        <f t="shared" si="362"/>
        <v>2</v>
      </c>
      <c r="K1171" s="7">
        <f t="shared" si="363"/>
        <v>2015</v>
      </c>
      <c r="L1171" s="8"/>
      <c r="M1171" s="8"/>
      <c r="N1171" s="2"/>
      <c r="AA1171" s="2"/>
      <c r="AB1171" s="2"/>
      <c r="AC1171" s="2"/>
      <c r="AD1171" s="2"/>
      <c r="AE1171" s="2"/>
      <c r="AF1171" s="2"/>
      <c r="AN1171" s="5"/>
    </row>
    <row r="1172" spans="2:40" outlineLevel="1" x14ac:dyDescent="0.25">
      <c r="B1172" s="15">
        <v>42137</v>
      </c>
      <c r="C1172" s="121">
        <v>2533.0421353392062</v>
      </c>
      <c r="D1172" s="121">
        <v>1218.0134192324497</v>
      </c>
      <c r="E1172" s="121">
        <v>206.48476139514332</v>
      </c>
      <c r="F1172" s="122">
        <v>3960.018133103541</v>
      </c>
      <c r="G1172" s="6">
        <v>1169</v>
      </c>
      <c r="H1172" s="6">
        <f t="shared" si="360"/>
        <v>167</v>
      </c>
      <c r="I1172" s="7">
        <f t="shared" si="361"/>
        <v>5</v>
      </c>
      <c r="J1172" s="7">
        <f t="shared" si="362"/>
        <v>2</v>
      </c>
      <c r="K1172" s="7">
        <f t="shared" si="363"/>
        <v>2015</v>
      </c>
      <c r="L1172" s="8"/>
      <c r="M1172" s="8"/>
      <c r="N1172" s="2"/>
      <c r="AA1172" s="2"/>
      <c r="AB1172" s="2"/>
      <c r="AC1172" s="2"/>
      <c r="AD1172" s="2"/>
      <c r="AE1172" s="2"/>
      <c r="AF1172" s="2"/>
      <c r="AN1172" s="5"/>
    </row>
    <row r="1173" spans="2:40" outlineLevel="1" x14ac:dyDescent="0.25">
      <c r="B1173" s="15">
        <v>42138</v>
      </c>
      <c r="C1173" s="121">
        <v>2531.0646667405917</v>
      </c>
      <c r="D1173" s="121">
        <v>1237.6397891330585</v>
      </c>
      <c r="E1173" s="121">
        <v>206.47530672649208</v>
      </c>
      <c r="F1173" s="122">
        <v>3977.8639415875864</v>
      </c>
      <c r="G1173" s="6">
        <v>1170</v>
      </c>
      <c r="H1173" s="6">
        <f t="shared" ref="H1173:H1188" si="364">ROUNDUP(G1173/7,0)</f>
        <v>168</v>
      </c>
      <c r="I1173" s="7">
        <f t="shared" ref="I1173:I1188" si="365">MONTH(B1173)</f>
        <v>5</v>
      </c>
      <c r="J1173" s="7">
        <f t="shared" ref="J1173:J1188" si="366">ROUNDUP(I1173/3,0)</f>
        <v>2</v>
      </c>
      <c r="K1173" s="7">
        <f t="shared" ref="K1173:K1188" si="367">YEAR(B1173)</f>
        <v>2015</v>
      </c>
      <c r="L1173" s="8"/>
      <c r="M1173" s="8"/>
      <c r="N1173" s="2"/>
      <c r="AA1173" s="2"/>
      <c r="AB1173" s="2"/>
      <c r="AC1173" s="2"/>
      <c r="AD1173" s="2"/>
      <c r="AE1173" s="2"/>
      <c r="AF1173" s="2"/>
      <c r="AN1173" s="5"/>
    </row>
    <row r="1174" spans="2:40" outlineLevel="1" x14ac:dyDescent="0.25">
      <c r="B1174" s="15">
        <v>42139</v>
      </c>
      <c r="C1174" s="121">
        <v>2528.8153110347021</v>
      </c>
      <c r="D1174" s="121">
        <v>1347.2660808397648</v>
      </c>
      <c r="E1174" s="121">
        <v>206.29555232923067</v>
      </c>
      <c r="F1174" s="122">
        <v>4085.2650819363071</v>
      </c>
      <c r="G1174" s="6">
        <v>1171</v>
      </c>
      <c r="H1174" s="6">
        <f t="shared" si="364"/>
        <v>168</v>
      </c>
      <c r="I1174" s="7">
        <f t="shared" si="365"/>
        <v>5</v>
      </c>
      <c r="J1174" s="7">
        <f t="shared" si="366"/>
        <v>2</v>
      </c>
      <c r="K1174" s="7">
        <f t="shared" si="367"/>
        <v>2015</v>
      </c>
      <c r="L1174" s="8"/>
      <c r="M1174" s="8"/>
      <c r="N1174" s="2"/>
      <c r="AA1174" s="2"/>
      <c r="AB1174" s="2"/>
      <c r="AC1174" s="2"/>
      <c r="AD1174" s="2"/>
      <c r="AE1174" s="2"/>
      <c r="AF1174" s="2"/>
      <c r="AN1174" s="5"/>
    </row>
    <row r="1175" spans="2:40" outlineLevel="1" x14ac:dyDescent="0.25">
      <c r="B1175" s="15">
        <v>42140</v>
      </c>
      <c r="C1175" s="121">
        <v>2551.8927201570423</v>
      </c>
      <c r="D1175" s="121">
        <v>1551.2136107053902</v>
      </c>
      <c r="E1175" s="121">
        <v>206.478933581901</v>
      </c>
      <c r="F1175" s="122">
        <v>4312.6824484480621</v>
      </c>
      <c r="G1175" s="6">
        <v>1172</v>
      </c>
      <c r="H1175" s="6">
        <f t="shared" si="364"/>
        <v>168</v>
      </c>
      <c r="I1175" s="7">
        <f t="shared" si="365"/>
        <v>5</v>
      </c>
      <c r="J1175" s="7">
        <f t="shared" si="366"/>
        <v>2</v>
      </c>
      <c r="K1175" s="7">
        <f t="shared" si="367"/>
        <v>2015</v>
      </c>
      <c r="L1175" s="8"/>
      <c r="M1175" s="8"/>
      <c r="N1175" s="2"/>
      <c r="AA1175" s="2"/>
      <c r="AB1175" s="2"/>
      <c r="AC1175" s="2"/>
      <c r="AD1175" s="2"/>
      <c r="AE1175" s="2"/>
      <c r="AF1175" s="2"/>
      <c r="AN1175" s="5"/>
    </row>
    <row r="1176" spans="2:40" outlineLevel="1" x14ac:dyDescent="0.25">
      <c r="B1176" s="15">
        <v>42141</v>
      </c>
      <c r="C1176" s="121">
        <v>2538.2608215773225</v>
      </c>
      <c r="D1176" s="121">
        <v>1513.3598095128955</v>
      </c>
      <c r="E1176" s="121">
        <v>206.16813824590685</v>
      </c>
      <c r="F1176" s="122">
        <v>4261.0874595480591</v>
      </c>
      <c r="G1176" s="6">
        <v>1173</v>
      </c>
      <c r="H1176" s="6">
        <f t="shared" si="364"/>
        <v>168</v>
      </c>
      <c r="I1176" s="7">
        <f t="shared" si="365"/>
        <v>5</v>
      </c>
      <c r="J1176" s="7">
        <f t="shared" si="366"/>
        <v>2</v>
      </c>
      <c r="K1176" s="7">
        <f t="shared" si="367"/>
        <v>2015</v>
      </c>
      <c r="L1176" s="8"/>
      <c r="M1176" s="8"/>
      <c r="N1176" s="2"/>
      <c r="AA1176" s="2"/>
      <c r="AB1176" s="2"/>
      <c r="AC1176" s="2"/>
      <c r="AD1176" s="2"/>
      <c r="AE1176" s="2"/>
      <c r="AF1176" s="2"/>
      <c r="AN1176" s="5"/>
    </row>
    <row r="1177" spans="2:40" outlineLevel="1" x14ac:dyDescent="0.25">
      <c r="B1177" s="15">
        <v>42142</v>
      </c>
      <c r="C1177" s="121">
        <v>2533.639544865182</v>
      </c>
      <c r="D1177" s="121">
        <v>1531.0421160041842</v>
      </c>
      <c r="E1177" s="121">
        <v>206.37779566619665</v>
      </c>
      <c r="F1177" s="122">
        <v>4274.5678790618877</v>
      </c>
      <c r="G1177" s="6">
        <v>1174</v>
      </c>
      <c r="H1177" s="6">
        <f t="shared" si="364"/>
        <v>168</v>
      </c>
      <c r="I1177" s="7">
        <f t="shared" si="365"/>
        <v>5</v>
      </c>
      <c r="J1177" s="7">
        <f t="shared" si="366"/>
        <v>2</v>
      </c>
      <c r="K1177" s="7">
        <f t="shared" si="367"/>
        <v>2015</v>
      </c>
      <c r="L1177" s="8"/>
      <c r="M1177" s="8"/>
      <c r="N1177" s="2"/>
      <c r="AA1177" s="2"/>
      <c r="AB1177" s="2"/>
      <c r="AC1177" s="2"/>
      <c r="AD1177" s="2"/>
      <c r="AE1177" s="2"/>
      <c r="AF1177" s="2"/>
      <c r="AN1177" s="5"/>
    </row>
    <row r="1178" spans="2:40" outlineLevel="1" x14ac:dyDescent="0.25">
      <c r="B1178" s="15">
        <v>42143</v>
      </c>
      <c r="C1178" s="121">
        <v>2534.4856255009531</v>
      </c>
      <c r="D1178" s="121">
        <v>1212.0001645693796</v>
      </c>
      <c r="E1178" s="121">
        <v>206.25348417286509</v>
      </c>
      <c r="F1178" s="122">
        <v>3956.4518369583097</v>
      </c>
      <c r="G1178" s="6">
        <v>1175</v>
      </c>
      <c r="H1178" s="6">
        <f t="shared" si="364"/>
        <v>168</v>
      </c>
      <c r="I1178" s="7">
        <f t="shared" si="365"/>
        <v>5</v>
      </c>
      <c r="J1178" s="7">
        <f t="shared" si="366"/>
        <v>2</v>
      </c>
      <c r="K1178" s="7">
        <f t="shared" si="367"/>
        <v>2015</v>
      </c>
      <c r="L1178" s="8"/>
      <c r="M1178" s="8"/>
      <c r="N1178" s="2"/>
      <c r="AA1178" s="2"/>
      <c r="AB1178" s="2"/>
      <c r="AC1178" s="2"/>
      <c r="AD1178" s="2"/>
      <c r="AE1178" s="2"/>
      <c r="AF1178" s="2"/>
      <c r="AN1178" s="5"/>
    </row>
    <row r="1179" spans="2:40" outlineLevel="1" x14ac:dyDescent="0.25">
      <c r="B1179" s="15">
        <v>42144</v>
      </c>
      <c r="C1179" s="121">
        <v>2531.597332737645</v>
      </c>
      <c r="D1179" s="121">
        <v>1273.3312336892855</v>
      </c>
      <c r="E1179" s="121">
        <v>206.55243256815515</v>
      </c>
      <c r="F1179" s="122">
        <v>4015.4054952138808</v>
      </c>
      <c r="G1179" s="6">
        <v>1176</v>
      </c>
      <c r="H1179" s="6">
        <f t="shared" si="364"/>
        <v>168</v>
      </c>
      <c r="I1179" s="7">
        <f t="shared" si="365"/>
        <v>5</v>
      </c>
      <c r="J1179" s="7">
        <f t="shared" si="366"/>
        <v>2</v>
      </c>
      <c r="K1179" s="7">
        <f t="shared" si="367"/>
        <v>2015</v>
      </c>
      <c r="L1179" s="8"/>
      <c r="M1179" s="8"/>
      <c r="N1179" s="2"/>
      <c r="AA1179" s="2"/>
      <c r="AB1179" s="2"/>
      <c r="AC1179" s="2"/>
      <c r="AD1179" s="2"/>
      <c r="AE1179" s="2"/>
      <c r="AF1179" s="2"/>
      <c r="AN1179" s="5"/>
    </row>
    <row r="1180" spans="2:40" outlineLevel="1" x14ac:dyDescent="0.25">
      <c r="B1180" s="15">
        <v>42145</v>
      </c>
      <c r="C1180" s="121">
        <v>2540.0319272451138</v>
      </c>
      <c r="D1180" s="121">
        <v>1353.8058302319182</v>
      </c>
      <c r="E1180" s="121">
        <v>206.90143438094955</v>
      </c>
      <c r="F1180" s="122">
        <v>4104.8772205455998</v>
      </c>
      <c r="G1180" s="6">
        <v>1177</v>
      </c>
      <c r="H1180" s="6">
        <f t="shared" si="364"/>
        <v>169</v>
      </c>
      <c r="I1180" s="7">
        <f t="shared" si="365"/>
        <v>5</v>
      </c>
      <c r="J1180" s="7">
        <f t="shared" si="366"/>
        <v>2</v>
      </c>
      <c r="K1180" s="7">
        <f t="shared" si="367"/>
        <v>2015</v>
      </c>
      <c r="L1180" s="8"/>
      <c r="M1180" s="8"/>
      <c r="N1180" s="2"/>
      <c r="AA1180" s="2"/>
      <c r="AB1180" s="2"/>
      <c r="AC1180" s="2"/>
      <c r="AD1180" s="2"/>
      <c r="AE1180" s="2"/>
      <c r="AF1180" s="2"/>
      <c r="AN1180" s="5"/>
    </row>
    <row r="1181" spans="2:40" outlineLevel="1" x14ac:dyDescent="0.25">
      <c r="B1181" s="15">
        <v>42146</v>
      </c>
      <c r="C1181" s="121">
        <v>2537.1269852741398</v>
      </c>
      <c r="D1181" s="121">
        <v>1386.3466972954604</v>
      </c>
      <c r="E1181" s="121">
        <v>206.41358167651327</v>
      </c>
      <c r="F1181" s="122">
        <v>4134.22194946132</v>
      </c>
      <c r="G1181" s="6">
        <v>1178</v>
      </c>
      <c r="H1181" s="6">
        <f t="shared" si="364"/>
        <v>169</v>
      </c>
      <c r="I1181" s="7">
        <f t="shared" si="365"/>
        <v>5</v>
      </c>
      <c r="J1181" s="7">
        <f t="shared" si="366"/>
        <v>2</v>
      </c>
      <c r="K1181" s="7">
        <f t="shared" si="367"/>
        <v>2015</v>
      </c>
      <c r="L1181" s="8"/>
      <c r="M1181" s="8"/>
      <c r="N1181" s="2"/>
      <c r="AA1181" s="2"/>
      <c r="AB1181" s="2"/>
      <c r="AC1181" s="2"/>
      <c r="AD1181" s="2"/>
      <c r="AE1181" s="2"/>
      <c r="AF1181" s="2"/>
      <c r="AN1181" s="5"/>
    </row>
    <row r="1182" spans="2:40" outlineLevel="1" x14ac:dyDescent="0.25">
      <c r="B1182" s="15">
        <v>42147</v>
      </c>
      <c r="C1182" s="121">
        <v>2510.3489074070567</v>
      </c>
      <c r="D1182" s="121">
        <v>1477.9178638323144</v>
      </c>
      <c r="E1182" s="121">
        <v>207.07106970973871</v>
      </c>
      <c r="F1182" s="122">
        <v>4199.8934044827238</v>
      </c>
      <c r="G1182" s="6">
        <v>1179</v>
      </c>
      <c r="H1182" s="6">
        <f t="shared" si="364"/>
        <v>169</v>
      </c>
      <c r="I1182" s="7">
        <f t="shared" si="365"/>
        <v>5</v>
      </c>
      <c r="J1182" s="7">
        <f t="shared" si="366"/>
        <v>2</v>
      </c>
      <c r="K1182" s="7">
        <f t="shared" si="367"/>
        <v>2015</v>
      </c>
      <c r="L1182" s="8"/>
      <c r="M1182" s="8"/>
      <c r="N1182" s="2"/>
      <c r="AA1182" s="2"/>
      <c r="AB1182" s="2"/>
      <c r="AC1182" s="2"/>
      <c r="AD1182" s="2"/>
      <c r="AE1182" s="2"/>
      <c r="AF1182" s="2"/>
      <c r="AN1182" s="5"/>
    </row>
    <row r="1183" spans="2:40" outlineLevel="1" x14ac:dyDescent="0.25">
      <c r="B1183" s="15">
        <v>42148</v>
      </c>
      <c r="C1183" s="121">
        <v>2496.0362881495803</v>
      </c>
      <c r="D1183" s="121">
        <v>1282.2478095321424</v>
      </c>
      <c r="E1183" s="121">
        <v>207.21988116914611</v>
      </c>
      <c r="F1183" s="122">
        <v>3990.270036117759</v>
      </c>
      <c r="G1183" s="6">
        <v>1180</v>
      </c>
      <c r="H1183" s="6">
        <f t="shared" si="364"/>
        <v>169</v>
      </c>
      <c r="I1183" s="7">
        <f t="shared" si="365"/>
        <v>5</v>
      </c>
      <c r="J1183" s="7">
        <f t="shared" si="366"/>
        <v>2</v>
      </c>
      <c r="K1183" s="7">
        <f t="shared" si="367"/>
        <v>2015</v>
      </c>
      <c r="L1183" s="8"/>
      <c r="M1183" s="8"/>
      <c r="N1183" s="2"/>
      <c r="AA1183" s="2"/>
      <c r="AB1183" s="2"/>
      <c r="AC1183" s="2"/>
      <c r="AD1183" s="2"/>
      <c r="AE1183" s="2"/>
      <c r="AF1183" s="2"/>
      <c r="AN1183" s="5"/>
    </row>
    <row r="1184" spans="2:40" outlineLevel="1" x14ac:dyDescent="0.25">
      <c r="B1184" s="15">
        <v>42149</v>
      </c>
      <c r="C1184" s="121">
        <v>2526.1394327687453</v>
      </c>
      <c r="D1184" s="121">
        <v>1318.1472465022221</v>
      </c>
      <c r="E1184" s="121">
        <v>207.43741996083006</v>
      </c>
      <c r="F1184" s="122">
        <v>4056.7025973108575</v>
      </c>
      <c r="G1184" s="6">
        <v>1181</v>
      </c>
      <c r="H1184" s="6">
        <f t="shared" si="364"/>
        <v>169</v>
      </c>
      <c r="I1184" s="7">
        <f t="shared" si="365"/>
        <v>5</v>
      </c>
      <c r="J1184" s="7">
        <f t="shared" si="366"/>
        <v>2</v>
      </c>
      <c r="K1184" s="7">
        <f t="shared" si="367"/>
        <v>2015</v>
      </c>
      <c r="L1184" s="8"/>
      <c r="M1184" s="8"/>
      <c r="N1184" s="2"/>
      <c r="AA1184" s="2"/>
      <c r="AB1184" s="2"/>
      <c r="AC1184" s="2"/>
      <c r="AD1184" s="2"/>
      <c r="AE1184" s="2"/>
      <c r="AF1184" s="2"/>
      <c r="AN1184" s="5"/>
    </row>
    <row r="1185" spans="2:40" outlineLevel="1" x14ac:dyDescent="0.25">
      <c r="B1185" s="15">
        <v>42150</v>
      </c>
      <c r="C1185" s="121">
        <v>2518.969406267232</v>
      </c>
      <c r="D1185" s="121">
        <v>1429.7749042173534</v>
      </c>
      <c r="E1185" s="121">
        <v>207.75291104645117</v>
      </c>
      <c r="F1185" s="122">
        <v>4161.6910443071984</v>
      </c>
      <c r="G1185" s="6">
        <v>1182</v>
      </c>
      <c r="H1185" s="6">
        <f t="shared" si="364"/>
        <v>169</v>
      </c>
      <c r="I1185" s="7">
        <f t="shared" si="365"/>
        <v>5</v>
      </c>
      <c r="J1185" s="7">
        <f t="shared" si="366"/>
        <v>2</v>
      </c>
      <c r="K1185" s="7">
        <f t="shared" si="367"/>
        <v>2015</v>
      </c>
      <c r="L1185" s="8"/>
      <c r="M1185" s="8"/>
      <c r="N1185" s="2"/>
      <c r="AA1185" s="2"/>
      <c r="AB1185" s="2"/>
      <c r="AC1185" s="2"/>
      <c r="AD1185" s="2"/>
      <c r="AE1185" s="2"/>
      <c r="AF1185" s="2"/>
      <c r="AN1185" s="5"/>
    </row>
    <row r="1186" spans="2:40" outlineLevel="1" x14ac:dyDescent="0.25">
      <c r="B1186" s="15">
        <v>42151</v>
      </c>
      <c r="C1186" s="121">
        <v>2532.7928808131542</v>
      </c>
      <c r="D1186" s="121">
        <v>1357.2429512137496</v>
      </c>
      <c r="E1186" s="121">
        <v>208.61693062622354</v>
      </c>
      <c r="F1186" s="122">
        <v>4104.0768028494094</v>
      </c>
      <c r="G1186" s="6">
        <v>1183</v>
      </c>
      <c r="H1186" s="6">
        <f t="shared" si="364"/>
        <v>169</v>
      </c>
      <c r="I1186" s="7">
        <f t="shared" si="365"/>
        <v>5</v>
      </c>
      <c r="J1186" s="7">
        <f t="shared" si="366"/>
        <v>2</v>
      </c>
      <c r="K1186" s="7">
        <f t="shared" si="367"/>
        <v>2015</v>
      </c>
      <c r="L1186" s="8"/>
      <c r="M1186" s="8"/>
      <c r="N1186" s="2"/>
      <c r="AA1186" s="2"/>
      <c r="AB1186" s="2"/>
      <c r="AC1186" s="2"/>
      <c r="AD1186" s="2"/>
      <c r="AE1186" s="2"/>
      <c r="AF1186" s="2"/>
      <c r="AN1186" s="5"/>
    </row>
    <row r="1187" spans="2:40" outlineLevel="1" x14ac:dyDescent="0.25">
      <c r="B1187" s="15">
        <v>42152</v>
      </c>
      <c r="C1187" s="121">
        <v>2541.3747526317475</v>
      </c>
      <c r="D1187" s="121">
        <v>1574.0799823575164</v>
      </c>
      <c r="E1187" s="121">
        <v>208.96105855881441</v>
      </c>
      <c r="F1187" s="122">
        <v>4330.0577421291664</v>
      </c>
      <c r="G1187" s="6">
        <v>1184</v>
      </c>
      <c r="H1187" s="6">
        <f t="shared" si="364"/>
        <v>170</v>
      </c>
      <c r="I1187" s="7">
        <f t="shared" si="365"/>
        <v>5</v>
      </c>
      <c r="J1187" s="7">
        <f t="shared" si="366"/>
        <v>2</v>
      </c>
      <c r="K1187" s="7">
        <f t="shared" si="367"/>
        <v>2015</v>
      </c>
      <c r="L1187" s="8"/>
      <c r="M1187" s="8"/>
      <c r="N1187" s="2"/>
      <c r="AA1187" s="2"/>
      <c r="AB1187" s="2"/>
      <c r="AC1187" s="2"/>
      <c r="AD1187" s="2"/>
      <c r="AE1187" s="2"/>
      <c r="AF1187" s="2"/>
      <c r="AN1187" s="5"/>
    </row>
    <row r="1188" spans="2:40" outlineLevel="1" x14ac:dyDescent="0.25">
      <c r="B1188" s="15">
        <v>42153</v>
      </c>
      <c r="C1188" s="121">
        <v>2513.2969368275467</v>
      </c>
      <c r="D1188" s="121">
        <v>1594.258238335424</v>
      </c>
      <c r="E1188" s="121">
        <v>209.554137750384</v>
      </c>
      <c r="F1188" s="122">
        <v>4322.9768287703655</v>
      </c>
      <c r="G1188" s="6">
        <v>1185</v>
      </c>
      <c r="H1188" s="6">
        <f t="shared" si="364"/>
        <v>170</v>
      </c>
      <c r="I1188" s="7">
        <f t="shared" si="365"/>
        <v>5</v>
      </c>
      <c r="J1188" s="7">
        <f t="shared" si="366"/>
        <v>2</v>
      </c>
      <c r="K1188" s="7">
        <f t="shared" si="367"/>
        <v>2015</v>
      </c>
      <c r="L1188" s="8"/>
      <c r="M1188" s="8"/>
      <c r="N1188" s="2"/>
      <c r="AA1188" s="2"/>
      <c r="AB1188" s="2"/>
      <c r="AC1188" s="2"/>
      <c r="AD1188" s="2"/>
      <c r="AE1188" s="2"/>
      <c r="AF1188" s="2"/>
      <c r="AN1188" s="5"/>
    </row>
    <row r="1189" spans="2:40" outlineLevel="1" x14ac:dyDescent="0.25">
      <c r="B1189" s="15">
        <v>42154</v>
      </c>
      <c r="C1189" s="121">
        <v>2523.0330503684531</v>
      </c>
      <c r="D1189" s="121">
        <v>1531.0342330248257</v>
      </c>
      <c r="E1189" s="121">
        <v>209.62322714630025</v>
      </c>
      <c r="F1189" s="122">
        <v>4269.7695841268223</v>
      </c>
      <c r="G1189" s="6">
        <v>1186</v>
      </c>
      <c r="H1189" s="6">
        <f t="shared" ref="H1189:H1204" si="368">ROUNDUP(G1189/7,0)</f>
        <v>170</v>
      </c>
      <c r="I1189" s="7">
        <f t="shared" ref="I1189:I1204" si="369">MONTH(B1189)</f>
        <v>5</v>
      </c>
      <c r="J1189" s="7">
        <f t="shared" ref="J1189:J1204" si="370">ROUNDUP(I1189/3,0)</f>
        <v>2</v>
      </c>
      <c r="K1189" s="7">
        <f t="shared" ref="K1189:K1204" si="371">YEAR(B1189)</f>
        <v>2015</v>
      </c>
      <c r="L1189" s="8"/>
      <c r="M1189" s="8"/>
      <c r="N1189" s="2"/>
      <c r="AA1189" s="2"/>
      <c r="AB1189" s="2"/>
      <c r="AC1189" s="2"/>
      <c r="AD1189" s="2"/>
      <c r="AE1189" s="2"/>
      <c r="AF1189" s="2"/>
      <c r="AN1189" s="5"/>
    </row>
    <row r="1190" spans="2:40" outlineLevel="1" x14ac:dyDescent="0.25">
      <c r="B1190" s="15">
        <v>42155</v>
      </c>
      <c r="C1190" s="121">
        <v>2548.0355425811626</v>
      </c>
      <c r="D1190" s="121">
        <v>1508.5930623932461</v>
      </c>
      <c r="E1190" s="121">
        <v>210.04054294420305</v>
      </c>
      <c r="F1190" s="122">
        <v>4272.970364206938</v>
      </c>
      <c r="G1190" s="6">
        <v>1187</v>
      </c>
      <c r="H1190" s="6">
        <f t="shared" si="368"/>
        <v>170</v>
      </c>
      <c r="I1190" s="7">
        <f t="shared" si="369"/>
        <v>5</v>
      </c>
      <c r="J1190" s="7">
        <f t="shared" si="370"/>
        <v>2</v>
      </c>
      <c r="K1190" s="7">
        <f t="shared" si="371"/>
        <v>2015</v>
      </c>
      <c r="L1190" s="8"/>
      <c r="M1190" s="8"/>
      <c r="N1190" s="2"/>
      <c r="AA1190" s="2"/>
      <c r="AB1190" s="2"/>
      <c r="AC1190" s="2"/>
      <c r="AD1190" s="2"/>
      <c r="AE1190" s="2"/>
      <c r="AF1190" s="2"/>
      <c r="AN1190" s="5"/>
    </row>
    <row r="1191" spans="2:40" outlineLevel="1" x14ac:dyDescent="0.25">
      <c r="B1191" s="15">
        <v>42156</v>
      </c>
      <c r="C1191" s="121">
        <v>2550.9050956519259</v>
      </c>
      <c r="D1191" s="121">
        <v>1453.9934658058646</v>
      </c>
      <c r="E1191" s="121">
        <v>210.54985301875558</v>
      </c>
      <c r="F1191" s="122">
        <v>4221.9754599201269</v>
      </c>
      <c r="G1191" s="6">
        <v>1188</v>
      </c>
      <c r="H1191" s="6">
        <f t="shared" si="368"/>
        <v>170</v>
      </c>
      <c r="I1191" s="7">
        <f t="shared" si="369"/>
        <v>6</v>
      </c>
      <c r="J1191" s="7">
        <f t="shared" si="370"/>
        <v>2</v>
      </c>
      <c r="K1191" s="7">
        <f t="shared" si="371"/>
        <v>2015</v>
      </c>
      <c r="L1191" s="8"/>
      <c r="M1191" s="8"/>
      <c r="N1191" s="2"/>
      <c r="AA1191" s="2"/>
      <c r="AB1191" s="2"/>
      <c r="AC1191" s="2"/>
      <c r="AD1191" s="2"/>
      <c r="AE1191" s="2"/>
      <c r="AF1191" s="2"/>
      <c r="AN1191" s="5"/>
    </row>
    <row r="1192" spans="2:40" outlineLevel="1" x14ac:dyDescent="0.25">
      <c r="B1192" s="15">
        <v>42157</v>
      </c>
      <c r="C1192" s="121">
        <v>2576.5303392076116</v>
      </c>
      <c r="D1192" s="121">
        <v>1476.2048141053851</v>
      </c>
      <c r="E1192" s="121">
        <v>210.99771400688047</v>
      </c>
      <c r="F1192" s="122">
        <v>4270.4847941680982</v>
      </c>
      <c r="G1192" s="6">
        <v>1189</v>
      </c>
      <c r="H1192" s="6">
        <f t="shared" si="368"/>
        <v>170</v>
      </c>
      <c r="I1192" s="7">
        <f t="shared" si="369"/>
        <v>6</v>
      </c>
      <c r="J1192" s="7">
        <f t="shared" si="370"/>
        <v>2</v>
      </c>
      <c r="K1192" s="7">
        <f t="shared" si="371"/>
        <v>2015</v>
      </c>
      <c r="L1192" s="8"/>
      <c r="M1192" s="8"/>
      <c r="N1192" s="2"/>
      <c r="AA1192" s="2"/>
      <c r="AB1192" s="2"/>
      <c r="AC1192" s="2"/>
      <c r="AD1192" s="2"/>
      <c r="AE1192" s="2"/>
      <c r="AF1192" s="2"/>
      <c r="AN1192" s="5"/>
    </row>
    <row r="1193" spans="2:40" outlineLevel="1" x14ac:dyDescent="0.25">
      <c r="B1193" s="15">
        <v>42158</v>
      </c>
      <c r="C1193" s="121">
        <v>2564.5640882619223</v>
      </c>
      <c r="D1193" s="121">
        <v>1319.074574097612</v>
      </c>
      <c r="E1193" s="121">
        <v>211.67633513629164</v>
      </c>
      <c r="F1193" s="122">
        <v>4102.5119928904605</v>
      </c>
      <c r="G1193" s="6">
        <v>1190</v>
      </c>
      <c r="H1193" s="6">
        <f t="shared" si="368"/>
        <v>170</v>
      </c>
      <c r="I1193" s="7">
        <f t="shared" si="369"/>
        <v>6</v>
      </c>
      <c r="J1193" s="7">
        <f t="shared" si="370"/>
        <v>2</v>
      </c>
      <c r="K1193" s="7">
        <f t="shared" si="371"/>
        <v>2015</v>
      </c>
      <c r="L1193" s="8"/>
      <c r="M1193" s="8"/>
      <c r="N1193" s="2"/>
      <c r="AA1193" s="2"/>
      <c r="AB1193" s="2"/>
      <c r="AC1193" s="2"/>
      <c r="AD1193" s="2"/>
      <c r="AE1193" s="2"/>
      <c r="AF1193" s="2"/>
      <c r="AN1193" s="5"/>
    </row>
    <row r="1194" spans="2:40" outlineLevel="1" x14ac:dyDescent="0.25">
      <c r="B1194" s="15">
        <v>42159</v>
      </c>
      <c r="C1194" s="121">
        <v>2578.5296593122539</v>
      </c>
      <c r="D1194" s="121">
        <v>1326.7694909467041</v>
      </c>
      <c r="E1194" s="121">
        <v>211.78586446112575</v>
      </c>
      <c r="F1194" s="122">
        <v>4124.7093058406836</v>
      </c>
      <c r="G1194" s="6">
        <v>1191</v>
      </c>
      <c r="H1194" s="6">
        <f t="shared" si="368"/>
        <v>171</v>
      </c>
      <c r="I1194" s="7">
        <f t="shared" si="369"/>
        <v>6</v>
      </c>
      <c r="J1194" s="7">
        <f t="shared" si="370"/>
        <v>2</v>
      </c>
      <c r="K1194" s="7">
        <f t="shared" si="371"/>
        <v>2015</v>
      </c>
      <c r="L1194" s="8"/>
      <c r="M1194" s="8"/>
      <c r="N1194" s="2"/>
      <c r="AA1194" s="2"/>
      <c r="AB1194" s="2"/>
      <c r="AC1194" s="2"/>
      <c r="AD1194" s="2"/>
      <c r="AE1194" s="2"/>
      <c r="AF1194" s="2"/>
      <c r="AN1194" s="5"/>
    </row>
    <row r="1195" spans="2:40" outlineLevel="1" x14ac:dyDescent="0.25">
      <c r="B1195" s="15">
        <v>42160</v>
      </c>
      <c r="C1195" s="121">
        <v>2594.913196404078</v>
      </c>
      <c r="D1195" s="121">
        <v>1417.9354665258975</v>
      </c>
      <c r="E1195" s="121">
        <v>212.28412939913434</v>
      </c>
      <c r="F1195" s="122">
        <v>4233.1995892462764</v>
      </c>
      <c r="G1195" s="6">
        <v>1192</v>
      </c>
      <c r="H1195" s="6">
        <f t="shared" si="368"/>
        <v>171</v>
      </c>
      <c r="I1195" s="7">
        <f t="shared" si="369"/>
        <v>6</v>
      </c>
      <c r="J1195" s="7">
        <f t="shared" si="370"/>
        <v>2</v>
      </c>
      <c r="K1195" s="7">
        <f t="shared" si="371"/>
        <v>2015</v>
      </c>
      <c r="L1195" s="8"/>
      <c r="M1195" s="8"/>
      <c r="N1195" s="2"/>
      <c r="AA1195" s="2"/>
      <c r="AB1195" s="2"/>
      <c r="AC1195" s="2"/>
      <c r="AD1195" s="2"/>
      <c r="AE1195" s="2"/>
      <c r="AF1195" s="2"/>
      <c r="AN1195" s="5"/>
    </row>
    <row r="1196" spans="2:40" outlineLevel="1" x14ac:dyDescent="0.25">
      <c r="B1196" s="15">
        <v>42161</v>
      </c>
      <c r="C1196" s="121">
        <v>2597.0640888183138</v>
      </c>
      <c r="D1196" s="121">
        <v>1565.4868460436576</v>
      </c>
      <c r="E1196" s="121">
        <v>212.82444636098498</v>
      </c>
      <c r="F1196" s="122">
        <v>4383.8883590773958</v>
      </c>
      <c r="G1196" s="6">
        <v>1193</v>
      </c>
      <c r="H1196" s="6">
        <f t="shared" si="368"/>
        <v>171</v>
      </c>
      <c r="I1196" s="7">
        <f t="shared" si="369"/>
        <v>6</v>
      </c>
      <c r="J1196" s="7">
        <f t="shared" si="370"/>
        <v>2</v>
      </c>
      <c r="K1196" s="7">
        <f t="shared" si="371"/>
        <v>2015</v>
      </c>
      <c r="L1196" s="8"/>
      <c r="M1196" s="8"/>
      <c r="N1196" s="2"/>
      <c r="AA1196" s="2"/>
      <c r="AB1196" s="2"/>
      <c r="AC1196" s="2"/>
      <c r="AD1196" s="2"/>
      <c r="AE1196" s="2"/>
      <c r="AF1196" s="2"/>
      <c r="AN1196" s="5"/>
    </row>
    <row r="1197" spans="2:40" outlineLevel="1" x14ac:dyDescent="0.25">
      <c r="B1197" s="15">
        <v>42162</v>
      </c>
      <c r="C1197" s="121">
        <v>2600.1119631682718</v>
      </c>
      <c r="D1197" s="121">
        <v>1668.2079764331208</v>
      </c>
      <c r="E1197" s="121">
        <v>212.52513566251909</v>
      </c>
      <c r="F1197" s="122">
        <v>4489.771130961738</v>
      </c>
      <c r="G1197" s="6">
        <v>1194</v>
      </c>
      <c r="H1197" s="6">
        <f t="shared" si="368"/>
        <v>171</v>
      </c>
      <c r="I1197" s="7">
        <f t="shared" si="369"/>
        <v>6</v>
      </c>
      <c r="J1197" s="7">
        <f t="shared" si="370"/>
        <v>2</v>
      </c>
      <c r="K1197" s="7">
        <f t="shared" si="371"/>
        <v>2015</v>
      </c>
      <c r="L1197" s="8"/>
      <c r="M1197" s="8"/>
      <c r="N1197" s="2"/>
      <c r="AA1197" s="2"/>
      <c r="AB1197" s="2"/>
      <c r="AC1197" s="2"/>
      <c r="AD1197" s="2"/>
      <c r="AE1197" s="2"/>
      <c r="AF1197" s="2"/>
      <c r="AN1197" s="5"/>
    </row>
    <row r="1198" spans="2:40" outlineLevel="1" x14ac:dyDescent="0.25">
      <c r="B1198" s="15">
        <v>42163</v>
      </c>
      <c r="C1198" s="121">
        <v>2618.0053345141278</v>
      </c>
      <c r="D1198" s="121">
        <v>1379.1688057262786</v>
      </c>
      <c r="E1198" s="121">
        <v>212.90322491848929</v>
      </c>
      <c r="F1198" s="122">
        <v>4219.4451070553096</v>
      </c>
      <c r="G1198" s="6">
        <v>1195</v>
      </c>
      <c r="H1198" s="6">
        <f t="shared" si="368"/>
        <v>171</v>
      </c>
      <c r="I1198" s="7">
        <f t="shared" si="369"/>
        <v>6</v>
      </c>
      <c r="J1198" s="7">
        <f t="shared" si="370"/>
        <v>2</v>
      </c>
      <c r="K1198" s="7">
        <f t="shared" si="371"/>
        <v>2015</v>
      </c>
      <c r="L1198" s="8"/>
      <c r="M1198" s="8"/>
      <c r="N1198" s="2"/>
      <c r="AA1198" s="2"/>
      <c r="AB1198" s="2"/>
      <c r="AC1198" s="2"/>
      <c r="AD1198" s="2"/>
      <c r="AE1198" s="2"/>
      <c r="AF1198" s="2"/>
      <c r="AN1198" s="5"/>
    </row>
    <row r="1199" spans="2:40" outlineLevel="1" x14ac:dyDescent="0.25">
      <c r="B1199" s="15">
        <v>42164</v>
      </c>
      <c r="C1199" s="121">
        <v>2639.3598237907399</v>
      </c>
      <c r="D1199" s="121">
        <v>1415.3656442967201</v>
      </c>
      <c r="E1199" s="121">
        <v>212.99088716695229</v>
      </c>
      <c r="F1199" s="122">
        <v>4277.5139360640924</v>
      </c>
      <c r="G1199" s="6">
        <v>1196</v>
      </c>
      <c r="H1199" s="6">
        <f t="shared" si="368"/>
        <v>171</v>
      </c>
      <c r="I1199" s="7">
        <f t="shared" si="369"/>
        <v>6</v>
      </c>
      <c r="J1199" s="7">
        <f t="shared" si="370"/>
        <v>2</v>
      </c>
      <c r="K1199" s="7">
        <f t="shared" si="371"/>
        <v>2015</v>
      </c>
      <c r="L1199" s="8"/>
      <c r="M1199" s="8"/>
      <c r="N1199" s="2"/>
      <c r="AA1199" s="2"/>
      <c r="AB1199" s="2"/>
      <c r="AC1199" s="2"/>
      <c r="AD1199" s="2"/>
      <c r="AE1199" s="2"/>
      <c r="AF1199" s="2"/>
      <c r="AN1199" s="5"/>
    </row>
    <row r="1200" spans="2:40" outlineLevel="1" x14ac:dyDescent="0.25">
      <c r="B1200" s="15">
        <v>42165</v>
      </c>
      <c r="C1200" s="121">
        <v>2650.9097046052611</v>
      </c>
      <c r="D1200" s="121">
        <v>1288.9619139014233</v>
      </c>
      <c r="E1200" s="121">
        <v>212.95945843055387</v>
      </c>
      <c r="F1200" s="122">
        <v>4163.0531309419048</v>
      </c>
      <c r="G1200" s="6">
        <v>1197</v>
      </c>
      <c r="H1200" s="6">
        <f t="shared" si="368"/>
        <v>171</v>
      </c>
      <c r="I1200" s="7">
        <f t="shared" si="369"/>
        <v>6</v>
      </c>
      <c r="J1200" s="7">
        <f t="shared" si="370"/>
        <v>2</v>
      </c>
      <c r="K1200" s="7">
        <f t="shared" si="371"/>
        <v>2015</v>
      </c>
      <c r="L1200" s="8"/>
      <c r="M1200" s="8"/>
      <c r="N1200" s="2"/>
      <c r="AA1200" s="2"/>
      <c r="AB1200" s="2"/>
      <c r="AC1200" s="2"/>
      <c r="AD1200" s="2"/>
      <c r="AE1200" s="2"/>
      <c r="AF1200" s="2"/>
      <c r="AN1200" s="5"/>
    </row>
    <row r="1201" spans="2:40" outlineLevel="1" x14ac:dyDescent="0.25">
      <c r="B1201" s="15">
        <v>42166</v>
      </c>
      <c r="C1201" s="121">
        <v>2652.1815271488608</v>
      </c>
      <c r="D1201" s="121">
        <v>1504.0606484816637</v>
      </c>
      <c r="E1201" s="121">
        <v>213.14398021386796</v>
      </c>
      <c r="F1201" s="122">
        <v>4380.0433548550855</v>
      </c>
      <c r="G1201" s="6">
        <v>1198</v>
      </c>
      <c r="H1201" s="6">
        <f t="shared" si="368"/>
        <v>172</v>
      </c>
      <c r="I1201" s="7">
        <f t="shared" si="369"/>
        <v>6</v>
      </c>
      <c r="J1201" s="7">
        <f t="shared" si="370"/>
        <v>2</v>
      </c>
      <c r="K1201" s="7">
        <f t="shared" si="371"/>
        <v>2015</v>
      </c>
      <c r="L1201" s="8"/>
      <c r="M1201" s="8"/>
      <c r="N1201" s="2"/>
      <c r="AA1201" s="2"/>
      <c r="AB1201" s="2"/>
      <c r="AC1201" s="2"/>
      <c r="AD1201" s="2"/>
      <c r="AE1201" s="2"/>
      <c r="AF1201" s="2"/>
      <c r="AN1201" s="5"/>
    </row>
    <row r="1202" spans="2:40" outlineLevel="1" x14ac:dyDescent="0.25">
      <c r="B1202" s="15">
        <v>42167</v>
      </c>
      <c r="C1202" s="121">
        <v>2650.3383386799615</v>
      </c>
      <c r="D1202" s="121">
        <v>1106.7096333429724</v>
      </c>
      <c r="E1202" s="121">
        <v>213.35110497909685</v>
      </c>
      <c r="F1202" s="122">
        <v>3981.493334460944</v>
      </c>
      <c r="G1202" s="6">
        <v>1199</v>
      </c>
      <c r="H1202" s="6">
        <f t="shared" si="368"/>
        <v>172</v>
      </c>
      <c r="I1202" s="7">
        <f t="shared" si="369"/>
        <v>6</v>
      </c>
      <c r="J1202" s="7">
        <f t="shared" si="370"/>
        <v>2</v>
      </c>
      <c r="K1202" s="7">
        <f t="shared" si="371"/>
        <v>2015</v>
      </c>
      <c r="L1202" s="8"/>
      <c r="M1202" s="8"/>
      <c r="N1202" s="2"/>
      <c r="AA1202" s="2"/>
      <c r="AB1202" s="2"/>
      <c r="AC1202" s="2"/>
      <c r="AD1202" s="2"/>
      <c r="AE1202" s="2"/>
      <c r="AF1202" s="2"/>
      <c r="AN1202" s="5"/>
    </row>
    <row r="1203" spans="2:40" outlineLevel="1" x14ac:dyDescent="0.25">
      <c r="B1203" s="15">
        <v>42168</v>
      </c>
      <c r="C1203" s="121">
        <v>2667.0117358741977</v>
      </c>
      <c r="D1203" s="121">
        <v>1414.7063518811303</v>
      </c>
      <c r="E1203" s="121">
        <v>212.98890016965152</v>
      </c>
      <c r="F1203" s="122">
        <v>4306.2083885341408</v>
      </c>
      <c r="G1203" s="6">
        <v>1200</v>
      </c>
      <c r="H1203" s="6">
        <f t="shared" si="368"/>
        <v>172</v>
      </c>
      <c r="I1203" s="7">
        <f t="shared" si="369"/>
        <v>6</v>
      </c>
      <c r="J1203" s="7">
        <f t="shared" si="370"/>
        <v>2</v>
      </c>
      <c r="K1203" s="7">
        <f t="shared" si="371"/>
        <v>2015</v>
      </c>
      <c r="L1203" s="8"/>
      <c r="M1203" s="8"/>
      <c r="N1203" s="2"/>
      <c r="AA1203" s="2"/>
      <c r="AB1203" s="2"/>
      <c r="AC1203" s="2"/>
      <c r="AD1203" s="2"/>
      <c r="AE1203" s="2"/>
      <c r="AF1203" s="2"/>
      <c r="AN1203" s="5"/>
    </row>
    <row r="1204" spans="2:40" outlineLevel="1" x14ac:dyDescent="0.25">
      <c r="B1204" s="15">
        <v>42169</v>
      </c>
      <c r="C1204" s="121">
        <v>2675.0323092995118</v>
      </c>
      <c r="D1204" s="121">
        <v>1263.8620107282827</v>
      </c>
      <c r="E1204" s="121">
        <v>212.86159669407905</v>
      </c>
      <c r="F1204" s="122">
        <v>4163.6761661367427</v>
      </c>
      <c r="G1204" s="6">
        <v>1201</v>
      </c>
      <c r="H1204" s="6">
        <f t="shared" si="368"/>
        <v>172</v>
      </c>
      <c r="I1204" s="7">
        <f t="shared" si="369"/>
        <v>6</v>
      </c>
      <c r="J1204" s="7">
        <f t="shared" si="370"/>
        <v>2</v>
      </c>
      <c r="K1204" s="7">
        <f t="shared" si="371"/>
        <v>2015</v>
      </c>
      <c r="L1204" s="8"/>
      <c r="M1204" s="8"/>
      <c r="N1204" s="2"/>
      <c r="AA1204" s="2"/>
      <c r="AB1204" s="2"/>
      <c r="AC1204" s="2"/>
      <c r="AD1204" s="2"/>
      <c r="AE1204" s="2"/>
      <c r="AF1204" s="2"/>
      <c r="AN1204" s="5"/>
    </row>
    <row r="1205" spans="2:40" outlineLevel="1" x14ac:dyDescent="0.25">
      <c r="B1205" s="15">
        <v>42170</v>
      </c>
      <c r="C1205" s="121">
        <v>2670.2878838653037</v>
      </c>
      <c r="D1205" s="121">
        <v>1494.1127483829573</v>
      </c>
      <c r="E1205" s="121">
        <v>213.01896257112043</v>
      </c>
      <c r="F1205" s="122">
        <v>4389.7746946485058</v>
      </c>
      <c r="G1205" s="6">
        <v>1202</v>
      </c>
      <c r="H1205" s="6">
        <f t="shared" ref="H1205:H1216" si="372">ROUNDUP(G1205/7,0)</f>
        <v>172</v>
      </c>
      <c r="I1205" s="7">
        <f t="shared" ref="I1205:I1216" si="373">MONTH(B1205)</f>
        <v>6</v>
      </c>
      <c r="J1205" s="7">
        <f t="shared" ref="J1205:J1216" si="374">ROUNDUP(I1205/3,0)</f>
        <v>2</v>
      </c>
      <c r="K1205" s="7">
        <f t="shared" ref="K1205:K1216" si="375">YEAR(B1205)</f>
        <v>2015</v>
      </c>
      <c r="L1205" s="8"/>
      <c r="M1205" s="8"/>
      <c r="N1205" s="2"/>
      <c r="AA1205" s="2"/>
      <c r="AB1205" s="2"/>
      <c r="AC1205" s="2"/>
      <c r="AD1205" s="2"/>
      <c r="AE1205" s="2"/>
      <c r="AF1205" s="2"/>
      <c r="AN1205" s="5"/>
    </row>
    <row r="1206" spans="2:40" outlineLevel="1" x14ac:dyDescent="0.25">
      <c r="B1206" s="15">
        <v>42171</v>
      </c>
      <c r="C1206" s="121">
        <v>2648.8491231370353</v>
      </c>
      <c r="D1206" s="121">
        <v>1394.7558589521389</v>
      </c>
      <c r="E1206" s="121">
        <v>212.55058847753784</v>
      </c>
      <c r="F1206" s="122">
        <v>4268.9086058753646</v>
      </c>
      <c r="G1206" s="6">
        <v>1203</v>
      </c>
      <c r="H1206" s="6">
        <f t="shared" si="372"/>
        <v>172</v>
      </c>
      <c r="I1206" s="7">
        <f t="shared" si="373"/>
        <v>6</v>
      </c>
      <c r="J1206" s="7">
        <f t="shared" si="374"/>
        <v>2</v>
      </c>
      <c r="K1206" s="7">
        <f t="shared" si="375"/>
        <v>2015</v>
      </c>
      <c r="L1206" s="8"/>
      <c r="M1206" s="8"/>
      <c r="N1206" s="2"/>
      <c r="AA1206" s="2"/>
      <c r="AB1206" s="2"/>
      <c r="AC1206" s="2"/>
      <c r="AD1206" s="2"/>
      <c r="AE1206" s="2"/>
      <c r="AF1206" s="2"/>
      <c r="AN1206" s="5"/>
    </row>
    <row r="1207" spans="2:40" outlineLevel="1" x14ac:dyDescent="0.25">
      <c r="B1207" s="15">
        <v>42172</v>
      </c>
      <c r="C1207" s="121">
        <v>2657.6230236187666</v>
      </c>
      <c r="D1207" s="121">
        <v>1477.502374537718</v>
      </c>
      <c r="E1207" s="121">
        <v>212.44945047380642</v>
      </c>
      <c r="F1207" s="122">
        <v>4360.7467145596675</v>
      </c>
      <c r="G1207" s="6">
        <v>1204</v>
      </c>
      <c r="H1207" s="6">
        <f t="shared" si="372"/>
        <v>172</v>
      </c>
      <c r="I1207" s="7">
        <f t="shared" si="373"/>
        <v>6</v>
      </c>
      <c r="J1207" s="7">
        <f t="shared" si="374"/>
        <v>2</v>
      </c>
      <c r="K1207" s="7">
        <f t="shared" si="375"/>
        <v>2015</v>
      </c>
      <c r="L1207" s="8"/>
      <c r="M1207" s="8"/>
      <c r="N1207" s="2"/>
      <c r="AA1207" s="2"/>
      <c r="AB1207" s="2"/>
      <c r="AC1207" s="2"/>
      <c r="AD1207" s="2"/>
      <c r="AE1207" s="2"/>
      <c r="AF1207" s="2"/>
      <c r="AN1207" s="5"/>
    </row>
    <row r="1208" spans="2:40" outlineLevel="1" x14ac:dyDescent="0.25">
      <c r="B1208" s="15">
        <v>42173</v>
      </c>
      <c r="C1208" s="121">
        <v>2660.2593272164513</v>
      </c>
      <c r="D1208" s="121">
        <v>1258.4822119774087</v>
      </c>
      <c r="E1208" s="121">
        <v>212.0984379223749</v>
      </c>
      <c r="F1208" s="122">
        <v>4144.4142771432671</v>
      </c>
      <c r="G1208" s="6">
        <v>1205</v>
      </c>
      <c r="H1208" s="6">
        <f t="shared" si="372"/>
        <v>173</v>
      </c>
      <c r="I1208" s="7">
        <f t="shared" si="373"/>
        <v>6</v>
      </c>
      <c r="J1208" s="7">
        <f t="shared" si="374"/>
        <v>2</v>
      </c>
      <c r="K1208" s="7">
        <f t="shared" si="375"/>
        <v>2015</v>
      </c>
      <c r="L1208" s="8"/>
      <c r="M1208" s="8"/>
      <c r="N1208" s="2"/>
      <c r="AA1208" s="2"/>
      <c r="AB1208" s="2"/>
      <c r="AC1208" s="2"/>
      <c r="AD1208" s="2"/>
      <c r="AE1208" s="2"/>
      <c r="AF1208" s="2"/>
      <c r="AN1208" s="5"/>
    </row>
    <row r="1209" spans="2:40" outlineLevel="1" x14ac:dyDescent="0.25">
      <c r="B1209" s="15">
        <v>42174</v>
      </c>
      <c r="C1209" s="121">
        <v>2664.7929912741538</v>
      </c>
      <c r="D1209" s="121">
        <v>1384.8890511222646</v>
      </c>
      <c r="E1209" s="121">
        <v>211.98679748806842</v>
      </c>
      <c r="F1209" s="122">
        <v>4275.6599685186993</v>
      </c>
      <c r="G1209" s="6">
        <v>1206</v>
      </c>
      <c r="H1209" s="6">
        <f t="shared" si="372"/>
        <v>173</v>
      </c>
      <c r="I1209" s="7">
        <f t="shared" si="373"/>
        <v>6</v>
      </c>
      <c r="J1209" s="7">
        <f t="shared" si="374"/>
        <v>2</v>
      </c>
      <c r="K1209" s="7">
        <f t="shared" si="375"/>
        <v>2015</v>
      </c>
      <c r="L1209" s="8"/>
      <c r="M1209" s="8"/>
      <c r="N1209" s="2"/>
      <c r="AA1209" s="2"/>
      <c r="AB1209" s="2"/>
      <c r="AC1209" s="2"/>
      <c r="AD1209" s="2"/>
      <c r="AE1209" s="2"/>
      <c r="AF1209" s="2"/>
      <c r="AN1209" s="5"/>
    </row>
    <row r="1210" spans="2:40" outlineLevel="1" x14ac:dyDescent="0.25">
      <c r="B1210" s="15">
        <v>42175</v>
      </c>
      <c r="C1210" s="121">
        <v>2645.5097172500482</v>
      </c>
      <c r="D1210" s="121">
        <v>1437.2537621244733</v>
      </c>
      <c r="E1210" s="121">
        <v>211.75227577449726</v>
      </c>
      <c r="F1210" s="122">
        <v>4308.914909901685</v>
      </c>
      <c r="G1210" s="6">
        <v>1207</v>
      </c>
      <c r="H1210" s="6">
        <f t="shared" si="372"/>
        <v>173</v>
      </c>
      <c r="I1210" s="7">
        <f t="shared" si="373"/>
        <v>6</v>
      </c>
      <c r="J1210" s="7">
        <f t="shared" si="374"/>
        <v>2</v>
      </c>
      <c r="K1210" s="7">
        <f t="shared" si="375"/>
        <v>2015</v>
      </c>
      <c r="L1210" s="8"/>
      <c r="M1210" s="8"/>
      <c r="N1210" s="2"/>
      <c r="AA1210" s="2"/>
      <c r="AB1210" s="2"/>
      <c r="AC1210" s="2"/>
      <c r="AD1210" s="2"/>
      <c r="AE1210" s="2"/>
      <c r="AF1210" s="2"/>
      <c r="AN1210" s="5"/>
    </row>
    <row r="1211" spans="2:40" outlineLevel="1" x14ac:dyDescent="0.25">
      <c r="B1211" s="15">
        <v>42176</v>
      </c>
      <c r="C1211" s="121">
        <v>2660.5270699154917</v>
      </c>
      <c r="D1211" s="121">
        <v>1240.802666030592</v>
      </c>
      <c r="E1211" s="121">
        <v>211.87058354085565</v>
      </c>
      <c r="F1211" s="122">
        <v>4128.0312603347993</v>
      </c>
      <c r="G1211" s="6">
        <v>1208</v>
      </c>
      <c r="H1211" s="6">
        <f t="shared" si="372"/>
        <v>173</v>
      </c>
      <c r="I1211" s="7">
        <f t="shared" si="373"/>
        <v>6</v>
      </c>
      <c r="J1211" s="7">
        <f t="shared" si="374"/>
        <v>2</v>
      </c>
      <c r="K1211" s="7">
        <f t="shared" si="375"/>
        <v>2015</v>
      </c>
      <c r="L1211" s="8"/>
      <c r="M1211" s="8"/>
      <c r="N1211" s="2"/>
      <c r="AA1211" s="2"/>
      <c r="AB1211" s="2"/>
      <c r="AC1211" s="2"/>
      <c r="AD1211" s="2"/>
      <c r="AE1211" s="2"/>
      <c r="AF1211" s="2"/>
      <c r="AN1211" s="5"/>
    </row>
    <row r="1212" spans="2:40" outlineLevel="1" x14ac:dyDescent="0.25">
      <c r="B1212" s="15">
        <v>42177</v>
      </c>
      <c r="C1212" s="121">
        <v>2654.150119927097</v>
      </c>
      <c r="D1212" s="121">
        <v>1251.9465311516558</v>
      </c>
      <c r="E1212" s="121">
        <v>211.99824122300666</v>
      </c>
      <c r="F1212" s="122">
        <v>4133.3587656698155</v>
      </c>
      <c r="G1212" s="6">
        <v>1209</v>
      </c>
      <c r="H1212" s="6">
        <f t="shared" si="372"/>
        <v>173</v>
      </c>
      <c r="I1212" s="7">
        <f t="shared" si="373"/>
        <v>6</v>
      </c>
      <c r="J1212" s="7">
        <f t="shared" si="374"/>
        <v>2</v>
      </c>
      <c r="K1212" s="7">
        <f t="shared" si="375"/>
        <v>2015</v>
      </c>
      <c r="L1212" s="8"/>
      <c r="M1212" s="8"/>
      <c r="N1212" s="2"/>
      <c r="AA1212" s="2"/>
      <c r="AB1212" s="2"/>
      <c r="AC1212" s="2"/>
      <c r="AD1212" s="2"/>
      <c r="AE1212" s="2"/>
      <c r="AF1212" s="2"/>
      <c r="AN1212" s="5"/>
    </row>
    <row r="1213" spans="2:40" outlineLevel="1" x14ac:dyDescent="0.25">
      <c r="B1213" s="15">
        <v>42178</v>
      </c>
      <c r="C1213" s="121">
        <v>2652.5950760485916</v>
      </c>
      <c r="D1213" s="121">
        <v>1421.424921709342</v>
      </c>
      <c r="E1213" s="121">
        <v>211.70426051022773</v>
      </c>
      <c r="F1213" s="122">
        <v>4301.3903735459189</v>
      </c>
      <c r="G1213" s="6">
        <v>1210</v>
      </c>
      <c r="H1213" s="6">
        <f t="shared" si="372"/>
        <v>173</v>
      </c>
      <c r="I1213" s="7">
        <f t="shared" si="373"/>
        <v>6</v>
      </c>
      <c r="J1213" s="7">
        <f t="shared" si="374"/>
        <v>2</v>
      </c>
      <c r="K1213" s="7">
        <f t="shared" si="375"/>
        <v>2015</v>
      </c>
      <c r="L1213" s="8"/>
      <c r="M1213" s="8"/>
      <c r="N1213" s="2"/>
      <c r="AA1213" s="2"/>
      <c r="AB1213" s="2"/>
      <c r="AC1213" s="2"/>
      <c r="AD1213" s="2"/>
      <c r="AE1213" s="2"/>
      <c r="AF1213" s="2"/>
      <c r="AN1213" s="5"/>
    </row>
    <row r="1214" spans="2:40" outlineLevel="1" x14ac:dyDescent="0.25">
      <c r="B1214" s="15">
        <v>42179</v>
      </c>
      <c r="C1214" s="121">
        <v>2659.0501471344774</v>
      </c>
      <c r="D1214" s="121">
        <v>1376.7675586641242</v>
      </c>
      <c r="E1214" s="121">
        <v>211.82869378781666</v>
      </c>
      <c r="F1214" s="122">
        <v>4263.7453803142926</v>
      </c>
      <c r="G1214" s="6">
        <v>1211</v>
      </c>
      <c r="H1214" s="6">
        <f t="shared" si="372"/>
        <v>173</v>
      </c>
      <c r="I1214" s="7">
        <f t="shared" si="373"/>
        <v>6</v>
      </c>
      <c r="J1214" s="7">
        <f t="shared" si="374"/>
        <v>2</v>
      </c>
      <c r="K1214" s="7">
        <f t="shared" si="375"/>
        <v>2015</v>
      </c>
      <c r="L1214" s="8"/>
      <c r="M1214" s="8"/>
      <c r="N1214" s="2"/>
      <c r="AA1214" s="2"/>
      <c r="AB1214" s="2"/>
      <c r="AC1214" s="2"/>
      <c r="AD1214" s="2"/>
      <c r="AE1214" s="2"/>
      <c r="AF1214" s="2"/>
      <c r="AN1214" s="5"/>
    </row>
    <row r="1215" spans="2:40" outlineLevel="1" x14ac:dyDescent="0.25">
      <c r="B1215" s="15">
        <v>42180</v>
      </c>
      <c r="C1215" s="121">
        <v>2643.6466266331149</v>
      </c>
      <c r="D1215" s="121">
        <v>1162.3809011511576</v>
      </c>
      <c r="E1215" s="121">
        <v>211.54352198905428</v>
      </c>
      <c r="F1215" s="122">
        <v>4034.0714444884729</v>
      </c>
      <c r="G1215" s="6">
        <v>1212</v>
      </c>
      <c r="H1215" s="6">
        <f t="shared" si="372"/>
        <v>174</v>
      </c>
      <c r="I1215" s="7">
        <f t="shared" si="373"/>
        <v>6</v>
      </c>
      <c r="J1215" s="7">
        <f t="shared" si="374"/>
        <v>2</v>
      </c>
      <c r="K1215" s="7">
        <f t="shared" si="375"/>
        <v>2015</v>
      </c>
      <c r="L1215" s="8"/>
      <c r="M1215" s="8"/>
      <c r="N1215" s="2"/>
      <c r="AA1215" s="2"/>
      <c r="AB1215" s="2"/>
      <c r="AC1215" s="2"/>
      <c r="AD1215" s="2"/>
      <c r="AE1215" s="2"/>
      <c r="AF1215" s="2"/>
      <c r="AN1215" s="5"/>
    </row>
    <row r="1216" spans="2:40" outlineLevel="1" x14ac:dyDescent="0.25">
      <c r="B1216" s="15">
        <v>42181</v>
      </c>
      <c r="C1216" s="123">
        <v>2670.1221278613189</v>
      </c>
      <c r="D1216" s="123">
        <v>1385.5189397765289</v>
      </c>
      <c r="E1216" s="123">
        <v>211.35165615434957</v>
      </c>
      <c r="F1216" s="124">
        <v>4283.9008562845456</v>
      </c>
      <c r="G1216" s="6">
        <v>1213</v>
      </c>
      <c r="H1216" s="6">
        <f t="shared" si="372"/>
        <v>174</v>
      </c>
      <c r="I1216" s="7">
        <f t="shared" si="373"/>
        <v>6</v>
      </c>
      <c r="J1216" s="7">
        <f t="shared" si="374"/>
        <v>2</v>
      </c>
      <c r="K1216" s="7">
        <f t="shared" si="375"/>
        <v>2015</v>
      </c>
      <c r="L1216" s="8"/>
      <c r="M1216" s="8"/>
      <c r="N1216" s="2"/>
      <c r="AA1216" s="2"/>
      <c r="AB1216" s="2"/>
      <c r="AC1216" s="2"/>
      <c r="AD1216" s="2"/>
      <c r="AE1216" s="2"/>
      <c r="AF1216" s="2"/>
      <c r="AN1216" s="5"/>
    </row>
    <row r="1217" spans="4:4" x14ac:dyDescent="0.25">
      <c r="D1217" s="9"/>
    </row>
    <row r="1218" spans="4:4" x14ac:dyDescent="0.25">
      <c r="D1218" s="9"/>
    </row>
    <row r="1219" spans="4:4" x14ac:dyDescent="0.25">
      <c r="D1219" s="9"/>
    </row>
    <row r="1220" spans="4:4" x14ac:dyDescent="0.25">
      <c r="D1220" s="9"/>
    </row>
    <row r="1221" spans="4:4" x14ac:dyDescent="0.25">
      <c r="D1221" s="9"/>
    </row>
    <row r="1222" spans="4:4" x14ac:dyDescent="0.25">
      <c r="D1222" s="9"/>
    </row>
    <row r="1223" spans="4:4" x14ac:dyDescent="0.25">
      <c r="D1223" s="9"/>
    </row>
    <row r="1224" spans="4:4" x14ac:dyDescent="0.25">
      <c r="D1224" s="9"/>
    </row>
    <row r="1225" spans="4:4" x14ac:dyDescent="0.25">
      <c r="D1225" s="9"/>
    </row>
    <row r="1226" spans="4:4" x14ac:dyDescent="0.25">
      <c r="D1226" s="9"/>
    </row>
    <row r="1227" spans="4:4" x14ac:dyDescent="0.25">
      <c r="D1227" s="9"/>
    </row>
    <row r="1228" spans="4:4" x14ac:dyDescent="0.25">
      <c r="D1228" s="9"/>
    </row>
    <row r="1229" spans="4:4" x14ac:dyDescent="0.25">
      <c r="D1229" s="9"/>
    </row>
    <row r="1230" spans="4:4" x14ac:dyDescent="0.25">
      <c r="D1230" s="9"/>
    </row>
    <row r="1231" spans="4:4" x14ac:dyDescent="0.25">
      <c r="D1231" s="9"/>
    </row>
    <row r="1232" spans="4:4" x14ac:dyDescent="0.25">
      <c r="D1232" s="9"/>
    </row>
    <row r="1233" spans="4:4" x14ac:dyDescent="0.25">
      <c r="D1233" s="9"/>
    </row>
    <row r="1234" spans="4:4" x14ac:dyDescent="0.25">
      <c r="D1234" s="9"/>
    </row>
    <row r="1235" spans="4:4" x14ac:dyDescent="0.25">
      <c r="D1235" s="9"/>
    </row>
    <row r="1236" spans="4:4" x14ac:dyDescent="0.25">
      <c r="D1236" s="9"/>
    </row>
    <row r="1237" spans="4:4" x14ac:dyDescent="0.25">
      <c r="D1237" s="9"/>
    </row>
    <row r="1238" spans="4:4" x14ac:dyDescent="0.25">
      <c r="D1238" s="9"/>
    </row>
    <row r="1239" spans="4:4" x14ac:dyDescent="0.25">
      <c r="D1239" s="9"/>
    </row>
    <row r="1240" spans="4:4" x14ac:dyDescent="0.25">
      <c r="D1240" s="9"/>
    </row>
    <row r="1241" spans="4:4" x14ac:dyDescent="0.25">
      <c r="D1241" s="9"/>
    </row>
    <row r="1242" spans="4:4" x14ac:dyDescent="0.25">
      <c r="D1242" s="9"/>
    </row>
    <row r="1243" spans="4:4" x14ac:dyDescent="0.25">
      <c r="D1243" s="9"/>
    </row>
    <row r="1244" spans="4:4" x14ac:dyDescent="0.25">
      <c r="D1244" s="9"/>
    </row>
    <row r="1245" spans="4:4" x14ac:dyDescent="0.25">
      <c r="D1245" s="9"/>
    </row>
    <row r="1246" spans="4:4" x14ac:dyDescent="0.25">
      <c r="D1246" s="9"/>
    </row>
    <row r="1247" spans="4:4" x14ac:dyDescent="0.25">
      <c r="D1247" s="9"/>
    </row>
    <row r="1248" spans="4:4" x14ac:dyDescent="0.25">
      <c r="D1248" s="9"/>
    </row>
    <row r="1249" spans="4:4" x14ac:dyDescent="0.25">
      <c r="D1249" s="9"/>
    </row>
    <row r="1250" spans="4:4" x14ac:dyDescent="0.25">
      <c r="D1250" s="9"/>
    </row>
    <row r="1251" spans="4:4" x14ac:dyDescent="0.25">
      <c r="D1251" s="9"/>
    </row>
    <row r="1252" spans="4:4" x14ac:dyDescent="0.25">
      <c r="D1252" s="9"/>
    </row>
    <row r="1253" spans="4:4" x14ac:dyDescent="0.25">
      <c r="D1253" s="9"/>
    </row>
    <row r="1254" spans="4:4" x14ac:dyDescent="0.25">
      <c r="D1254" s="9"/>
    </row>
    <row r="1255" spans="4:4" x14ac:dyDescent="0.25">
      <c r="D1255" s="9"/>
    </row>
    <row r="1256" spans="4:4" x14ac:dyDescent="0.25">
      <c r="D1256" s="9"/>
    </row>
    <row r="1257" spans="4:4" x14ac:dyDescent="0.25">
      <c r="D1257" s="9"/>
    </row>
    <row r="1258" spans="4:4" x14ac:dyDescent="0.25">
      <c r="D1258" s="9"/>
    </row>
    <row r="1259" spans="4:4" x14ac:dyDescent="0.25">
      <c r="D1259" s="9"/>
    </row>
    <row r="1260" spans="4:4" x14ac:dyDescent="0.25">
      <c r="D1260" s="9"/>
    </row>
    <row r="1261" spans="4:4" x14ac:dyDescent="0.25">
      <c r="D1261" s="9"/>
    </row>
    <row r="1262" spans="4:4" x14ac:dyDescent="0.25">
      <c r="D1262" s="9"/>
    </row>
    <row r="1263" spans="4:4" x14ac:dyDescent="0.25">
      <c r="D1263" s="9"/>
    </row>
    <row r="1264" spans="4:4" x14ac:dyDescent="0.25">
      <c r="D1264" s="9"/>
    </row>
    <row r="1265" spans="4:4" x14ac:dyDescent="0.25">
      <c r="D1265" s="9"/>
    </row>
    <row r="1266" spans="4:4" x14ac:dyDescent="0.25">
      <c r="D1266" s="9"/>
    </row>
    <row r="1267" spans="4:4" x14ac:dyDescent="0.25">
      <c r="D1267" s="9"/>
    </row>
    <row r="1268" spans="4:4" x14ac:dyDescent="0.25">
      <c r="D1268" s="9"/>
    </row>
    <row r="1269" spans="4:4" x14ac:dyDescent="0.25">
      <c r="D1269" s="9"/>
    </row>
    <row r="1270" spans="4:4" x14ac:dyDescent="0.25">
      <c r="D1270" s="9"/>
    </row>
    <row r="1271" spans="4:4" x14ac:dyDescent="0.25">
      <c r="D1271" s="9"/>
    </row>
    <row r="1272" spans="4:4" x14ac:dyDescent="0.25">
      <c r="D1272" s="9"/>
    </row>
    <row r="1273" spans="4:4" x14ac:dyDescent="0.25">
      <c r="D1273" s="9"/>
    </row>
    <row r="1274" spans="4:4" x14ac:dyDescent="0.25">
      <c r="D1274" s="9"/>
    </row>
    <row r="1275" spans="4:4" x14ac:dyDescent="0.25">
      <c r="D1275" s="9"/>
    </row>
    <row r="1276" spans="4:4" x14ac:dyDescent="0.25">
      <c r="D1276" s="9"/>
    </row>
    <row r="1277" spans="4:4" x14ac:dyDescent="0.25">
      <c r="D1277" s="9"/>
    </row>
    <row r="1278" spans="4:4" x14ac:dyDescent="0.25">
      <c r="D1278" s="9"/>
    </row>
    <row r="1279" spans="4:4" x14ac:dyDescent="0.25">
      <c r="D1279" s="9"/>
    </row>
    <row r="1280" spans="4:4" x14ac:dyDescent="0.25">
      <c r="D1280" s="9"/>
    </row>
    <row r="1281" spans="4:4" x14ac:dyDescent="0.25">
      <c r="D1281" s="9"/>
    </row>
  </sheetData>
  <phoneticPr fontId="0" type="noConversion"/>
  <hyperlinks>
    <hyperlink ref="O1" location="Description!A1" display="Learn about model"/>
    <hyperlink ref="O2" location="'Cash Flow'!A1" display="Cash Flow sheet"/>
    <hyperlink ref="O3" location="Operations!A1" display="Operation sheet"/>
    <hyperlink ref="O4" location="'Labor Costs'!A1" display="Labor Costs sheet"/>
  </hyperlink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heetViews>
  <sheetFormatPr defaultColWidth="9.7109375" defaultRowHeight="12.75" x14ac:dyDescent="0.2"/>
  <cols>
    <col min="1" max="5" width="36.7109375" customWidth="1"/>
    <col min="6" max="255" width="9.140625" customWidth="1"/>
  </cols>
  <sheetData>
    <row r="1" spans="1:16" x14ac:dyDescent="0.2">
      <c r="A1" s="1" t="s">
        <v>102</v>
      </c>
    </row>
    <row r="2" spans="1:16" x14ac:dyDescent="0.2">
      <c r="P2">
        <f ca="1">_xll.CB.RecalcCounterFN()</f>
        <v>1000</v>
      </c>
    </row>
    <row r="3" spans="1:16" x14ac:dyDescent="0.2">
      <c r="A3" t="s">
        <v>103</v>
      </c>
      <c r="B3" t="s">
        <v>104</v>
      </c>
      <c r="C3">
        <v>0</v>
      </c>
    </row>
    <row r="4" spans="1:16" x14ac:dyDescent="0.2">
      <c r="A4" t="s">
        <v>105</v>
      </c>
    </row>
    <row r="5" spans="1:16" x14ac:dyDescent="0.2">
      <c r="A5" t="s">
        <v>106</v>
      </c>
    </row>
    <row r="7" spans="1:16" x14ac:dyDescent="0.2">
      <c r="A7" s="1" t="s">
        <v>107</v>
      </c>
      <c r="B7" t="s">
        <v>108</v>
      </c>
    </row>
    <row r="8" spans="1:16" x14ac:dyDescent="0.2">
      <c r="B8">
        <v>5</v>
      </c>
    </row>
    <row r="10" spans="1:16" x14ac:dyDescent="0.2">
      <c r="A10" t="s">
        <v>109</v>
      </c>
    </row>
    <row r="11" spans="1:16" x14ac:dyDescent="0.2">
      <c r="A11" t="e">
        <f>CB_DATA_!#REF!</f>
        <v>#REF!</v>
      </c>
      <c r="B11" t="e">
        <f>'Cash Flow'!#REF!</f>
        <v>#REF!</v>
      </c>
      <c r="C11" t="e">
        <f>'Labor Costs'!#REF!</f>
        <v>#REF!</v>
      </c>
      <c r="D11" t="e">
        <f>Operations!#REF!</f>
        <v>#REF!</v>
      </c>
      <c r="E11" t="e">
        <f>'Sales Data'!#REF!</f>
        <v>#REF!</v>
      </c>
    </row>
    <row r="13" spans="1:16" x14ac:dyDescent="0.2">
      <c r="A13" t="s">
        <v>110</v>
      </c>
    </row>
    <row r="14" spans="1:16" x14ac:dyDescent="0.2">
      <c r="A14" t="s">
        <v>123</v>
      </c>
      <c r="B14" t="s">
        <v>114</v>
      </c>
      <c r="C14" t="s">
        <v>120</v>
      </c>
      <c r="D14" t="s">
        <v>121</v>
      </c>
      <c r="E14" t="s">
        <v>122</v>
      </c>
    </row>
    <row r="16" spans="1:16" x14ac:dyDescent="0.2">
      <c r="A16" t="s">
        <v>111</v>
      </c>
    </row>
    <row r="19" spans="1:5" x14ac:dyDescent="0.2">
      <c r="A19" t="s">
        <v>112</v>
      </c>
    </row>
    <row r="20" spans="1:5" x14ac:dyDescent="0.2">
      <c r="A20">
        <v>28</v>
      </c>
      <c r="B20">
        <v>34</v>
      </c>
      <c r="C20">
        <v>31</v>
      </c>
      <c r="D20">
        <v>31</v>
      </c>
      <c r="E20">
        <v>31</v>
      </c>
    </row>
    <row r="25" spans="1:5" x14ac:dyDescent="0.2">
      <c r="A25" s="1" t="s">
        <v>113</v>
      </c>
    </row>
    <row r="26" spans="1:5" x14ac:dyDescent="0.2">
      <c r="A26" s="17" t="s">
        <v>115</v>
      </c>
      <c r="B26" s="17" t="s">
        <v>115</v>
      </c>
      <c r="C26" s="17" t="s">
        <v>115</v>
      </c>
      <c r="D26" s="17" t="s">
        <v>115</v>
      </c>
      <c r="E26" s="17" t="s">
        <v>115</v>
      </c>
    </row>
    <row r="27" spans="1:5" x14ac:dyDescent="0.2">
      <c r="A27" t="s">
        <v>135</v>
      </c>
      <c r="B27" t="s">
        <v>138</v>
      </c>
      <c r="C27" t="s">
        <v>143</v>
      </c>
      <c r="D27" t="s">
        <v>141</v>
      </c>
      <c r="E27" t="s">
        <v>136</v>
      </c>
    </row>
    <row r="28" spans="1:5" x14ac:dyDescent="0.2">
      <c r="A28" s="17" t="s">
        <v>116</v>
      </c>
      <c r="B28" s="17" t="s">
        <v>116</v>
      </c>
      <c r="C28" s="17" t="s">
        <v>116</v>
      </c>
      <c r="D28" s="17" t="s">
        <v>116</v>
      </c>
      <c r="E28" s="17" t="s">
        <v>116</v>
      </c>
    </row>
    <row r="29" spans="1:5" x14ac:dyDescent="0.2">
      <c r="B29" s="17" t="s">
        <v>117</v>
      </c>
      <c r="C29" s="17" t="s">
        <v>118</v>
      </c>
      <c r="D29" s="17" t="s">
        <v>118</v>
      </c>
      <c r="E29" s="17" t="s">
        <v>118</v>
      </c>
    </row>
    <row r="30" spans="1:5" x14ac:dyDescent="0.2">
      <c r="B30" t="s">
        <v>139</v>
      </c>
      <c r="C30" t="s">
        <v>144</v>
      </c>
      <c r="D30" t="s">
        <v>142</v>
      </c>
      <c r="E30" t="s">
        <v>137</v>
      </c>
    </row>
    <row r="31" spans="1:5" x14ac:dyDescent="0.2">
      <c r="B31" s="17" t="s">
        <v>116</v>
      </c>
      <c r="C31" s="17" t="s">
        <v>119</v>
      </c>
      <c r="D31" s="17" t="s">
        <v>119</v>
      </c>
      <c r="E31" s="17" t="s">
        <v>119</v>
      </c>
    </row>
    <row r="32" spans="1:5" x14ac:dyDescent="0.2">
      <c r="B32" s="17" t="s">
        <v>118</v>
      </c>
    </row>
    <row r="33" spans="2:2" x14ac:dyDescent="0.2">
      <c r="B33" t="s">
        <v>140</v>
      </c>
    </row>
    <row r="34" spans="2:2" x14ac:dyDescent="0.2">
      <c r="B34" s="17" t="s">
        <v>119</v>
      </c>
    </row>
  </sheetData>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70"/>
  <sheetViews>
    <sheetView showGridLines="0" workbookViewId="0"/>
  </sheetViews>
  <sheetFormatPr defaultRowHeight="15" x14ac:dyDescent="0.25"/>
  <cols>
    <col min="1" max="1" width="6.140625" style="2" customWidth="1"/>
    <col min="2" max="2" width="13.28515625" style="2" customWidth="1"/>
    <col min="3" max="3" width="12" style="2" customWidth="1"/>
    <col min="4" max="4" width="13.28515625" style="2" customWidth="1"/>
    <col min="5" max="24" width="12" style="2" customWidth="1"/>
    <col min="25" max="26" width="11.5703125" style="2" bestFit="1" customWidth="1"/>
    <col min="27" max="42" width="12.5703125" style="2" bestFit="1" customWidth="1"/>
    <col min="43" max="48" width="12" style="2" customWidth="1"/>
    <col min="49" max="51" width="10.28515625" style="2" customWidth="1"/>
    <col min="52" max="54" width="11.28515625" style="2" customWidth="1"/>
    <col min="55" max="16384" width="9.140625" style="2"/>
  </cols>
  <sheetData>
    <row r="1" spans="1:54" ht="22.5" x14ac:dyDescent="0.3">
      <c r="A1" s="13"/>
      <c r="B1" s="52" t="s">
        <v>124</v>
      </c>
      <c r="K1" s="16" t="s">
        <v>101</v>
      </c>
    </row>
    <row r="2" spans="1:54" ht="16.5" customHeight="1" x14ac:dyDescent="0.25">
      <c r="B2" s="18"/>
      <c r="C2" s="18"/>
      <c r="D2" s="18"/>
      <c r="E2" s="18"/>
      <c r="F2" s="18"/>
      <c r="G2" s="18"/>
    </row>
    <row r="3" spans="1:54" ht="15.75" x14ac:dyDescent="0.25">
      <c r="B3" s="143"/>
      <c r="C3" s="144"/>
      <c r="D3" s="145" t="s">
        <v>10</v>
      </c>
      <c r="E3" s="144" t="s">
        <v>11</v>
      </c>
      <c r="F3" s="144" t="s">
        <v>12</v>
      </c>
      <c r="G3" s="146" t="s">
        <v>13</v>
      </c>
    </row>
    <row r="4" spans="1:54" ht="15.75" thickBot="1" x14ac:dyDescent="0.3">
      <c r="B4" s="54" t="s">
        <v>14</v>
      </c>
      <c r="C4" s="62"/>
      <c r="D4" s="56">
        <v>1</v>
      </c>
      <c r="E4" s="57">
        <f>AQ36</f>
        <v>0</v>
      </c>
      <c r="F4" s="57">
        <f>AR36</f>
        <v>0</v>
      </c>
      <c r="G4" s="57">
        <f>AS36</f>
        <v>0</v>
      </c>
    </row>
    <row r="5" spans="1:54" x14ac:dyDescent="0.25">
      <c r="D5" s="19"/>
      <c r="E5" s="20"/>
      <c r="F5" s="21"/>
      <c r="G5" s="22"/>
    </row>
    <row r="6" spans="1:54" x14ac:dyDescent="0.25">
      <c r="E6" s="20"/>
      <c r="F6" s="21"/>
      <c r="G6" s="22"/>
    </row>
    <row r="7" spans="1:54" ht="15.75" x14ac:dyDescent="0.25">
      <c r="B7" s="143" t="s">
        <v>15</v>
      </c>
      <c r="C7" s="144"/>
      <c r="D7" s="145" t="s">
        <v>10</v>
      </c>
      <c r="E7" s="144" t="str">
        <f>E3</f>
        <v>July</v>
      </c>
      <c r="F7" s="144" t="str">
        <f>F3</f>
        <v>August</v>
      </c>
      <c r="G7" s="146" t="str">
        <f>G3</f>
        <v>September</v>
      </c>
      <c r="AZ7" s="23"/>
      <c r="BA7" s="23"/>
      <c r="BB7" s="23"/>
    </row>
    <row r="8" spans="1:54" x14ac:dyDescent="0.25">
      <c r="B8" s="24" t="s">
        <v>16</v>
      </c>
      <c r="C8" s="53"/>
      <c r="D8" s="25"/>
      <c r="E8" s="7"/>
      <c r="F8" s="7"/>
      <c r="G8" s="7"/>
    </row>
    <row r="9" spans="1:54" ht="15.75" thickBot="1" x14ac:dyDescent="0.3">
      <c r="B9" s="24" t="s">
        <v>17</v>
      </c>
      <c r="C9" s="53"/>
      <c r="D9" s="26">
        <v>6707.6040269978566</v>
      </c>
      <c r="E9" s="26">
        <f>D9</f>
        <v>6707.6040269978566</v>
      </c>
      <c r="F9" s="26">
        <f>E9</f>
        <v>6707.6040269978566</v>
      </c>
      <c r="G9" s="26">
        <f>F9</f>
        <v>6707.6040269978566</v>
      </c>
    </row>
    <row r="10" spans="1:54" x14ac:dyDescent="0.25">
      <c r="B10" s="24" t="s">
        <v>18</v>
      </c>
      <c r="C10" s="53"/>
      <c r="D10" s="27">
        <v>0.23</v>
      </c>
      <c r="E10" s="28">
        <f>$D10*E$4</f>
        <v>0</v>
      </c>
      <c r="F10" s="28">
        <f>$D10*F$4</f>
        <v>0</v>
      </c>
      <c r="G10" s="28">
        <f>$D10*G$4</f>
        <v>0</v>
      </c>
    </row>
    <row r="11" spans="1:54" x14ac:dyDescent="0.25">
      <c r="B11" s="24" t="s">
        <v>19</v>
      </c>
      <c r="C11" s="53"/>
      <c r="D11" s="25"/>
      <c r="E11" s="29"/>
      <c r="F11" s="29"/>
      <c r="G11" s="29"/>
    </row>
    <row r="12" spans="1:54" ht="15.75" thickBot="1" x14ac:dyDescent="0.3">
      <c r="B12" s="24" t="s">
        <v>17</v>
      </c>
      <c r="C12" s="53"/>
      <c r="D12" s="26">
        <v>8924</v>
      </c>
      <c r="E12" s="26">
        <f>D12</f>
        <v>8924</v>
      </c>
      <c r="F12" s="26">
        <f>D12</f>
        <v>8924</v>
      </c>
      <c r="G12" s="26">
        <f>D12</f>
        <v>8924</v>
      </c>
    </row>
    <row r="13" spans="1:54" x14ac:dyDescent="0.25">
      <c r="B13" s="24" t="s">
        <v>18</v>
      </c>
      <c r="C13" s="53"/>
      <c r="D13" s="27">
        <v>0.18</v>
      </c>
      <c r="E13" s="30">
        <f>$D13*E4</f>
        <v>0</v>
      </c>
      <c r="F13" s="30">
        <f>$D13*F4</f>
        <v>0</v>
      </c>
      <c r="G13" s="30">
        <f>$D13*G4</f>
        <v>0</v>
      </c>
    </row>
    <row r="14" spans="1:54" x14ac:dyDescent="0.25">
      <c r="B14" s="24" t="s">
        <v>20</v>
      </c>
      <c r="C14" s="53"/>
      <c r="D14" s="27">
        <v>0.05</v>
      </c>
      <c r="E14" s="28">
        <f t="shared" ref="E14:G15" si="0">E$4*$D14</f>
        <v>0</v>
      </c>
      <c r="F14" s="28">
        <f t="shared" si="0"/>
        <v>0</v>
      </c>
      <c r="G14" s="28">
        <f t="shared" si="0"/>
        <v>0</v>
      </c>
    </row>
    <row r="15" spans="1:54" x14ac:dyDescent="0.25">
      <c r="B15" s="24" t="s">
        <v>21</v>
      </c>
      <c r="C15" s="53"/>
      <c r="D15" s="27">
        <v>0.17269366766119737</v>
      </c>
      <c r="E15" s="28">
        <f t="shared" si="0"/>
        <v>0</v>
      </c>
      <c r="F15" s="28">
        <f t="shared" si="0"/>
        <v>0</v>
      </c>
      <c r="G15" s="28">
        <f t="shared" si="0"/>
        <v>0</v>
      </c>
    </row>
    <row r="16" spans="1:54" ht="15.75" thickBot="1" x14ac:dyDescent="0.3">
      <c r="B16" s="58" t="s">
        <v>22</v>
      </c>
      <c r="C16" s="65"/>
      <c r="D16" s="56"/>
      <c r="E16" s="60">
        <f>SUM(E8:E15)</f>
        <v>15631.604026997857</v>
      </c>
      <c r="F16" s="60">
        <f>SUM(F8:F15)</f>
        <v>15631.604026997857</v>
      </c>
      <c r="G16" s="60">
        <f>SUM(G8:G15)</f>
        <v>15631.604026997857</v>
      </c>
    </row>
    <row r="17" spans="2:7" x14ac:dyDescent="0.25">
      <c r="B17" s="24"/>
      <c r="C17" s="24"/>
      <c r="D17" s="25"/>
      <c r="E17" s="29"/>
      <c r="F17" s="29"/>
      <c r="G17" s="29"/>
    </row>
    <row r="18" spans="2:7" x14ac:dyDescent="0.25">
      <c r="B18" s="31"/>
      <c r="C18" s="31"/>
      <c r="D18" s="19"/>
      <c r="E18" s="22"/>
      <c r="F18" s="22"/>
      <c r="G18" s="22"/>
    </row>
    <row r="19" spans="2:7" ht="15.75" x14ac:dyDescent="0.25">
      <c r="B19" s="142" t="s">
        <v>23</v>
      </c>
      <c r="C19" s="143"/>
      <c r="D19" s="145"/>
      <c r="E19" s="144" t="str">
        <f>E3</f>
        <v>July</v>
      </c>
      <c r="F19" s="144" t="str">
        <f>F3</f>
        <v>August</v>
      </c>
      <c r="G19" s="146" t="str">
        <f>G3</f>
        <v>September</v>
      </c>
    </row>
    <row r="20" spans="2:7" x14ac:dyDescent="0.25">
      <c r="B20" s="63" t="s">
        <v>24</v>
      </c>
      <c r="C20" s="64"/>
      <c r="D20" s="19"/>
      <c r="E20" s="32">
        <v>50000</v>
      </c>
      <c r="F20" s="32">
        <v>0</v>
      </c>
      <c r="G20" s="32">
        <v>0</v>
      </c>
    </row>
    <row r="21" spans="2:7" ht="15.75" thickBot="1" x14ac:dyDescent="0.3">
      <c r="B21" s="59" t="s">
        <v>25</v>
      </c>
      <c r="C21" s="65"/>
      <c r="D21" s="56"/>
      <c r="E21" s="61">
        <v>0</v>
      </c>
      <c r="F21" s="61">
        <v>35000</v>
      </c>
      <c r="G21" s="61">
        <v>0</v>
      </c>
    </row>
    <row r="22" spans="2:7" x14ac:dyDescent="0.25">
      <c r="B22" s="24"/>
      <c r="C22" s="24"/>
      <c r="D22" s="25"/>
      <c r="E22" s="29"/>
      <c r="F22" s="29"/>
      <c r="G22" s="29"/>
    </row>
    <row r="23" spans="2:7" x14ac:dyDescent="0.25">
      <c r="B23" s="31"/>
      <c r="C23" s="31"/>
      <c r="D23" s="19"/>
      <c r="E23" s="22"/>
      <c r="F23" s="22"/>
      <c r="G23" s="22"/>
    </row>
    <row r="24" spans="2:7" x14ac:dyDescent="0.25">
      <c r="B24" s="5" t="s">
        <v>26</v>
      </c>
      <c r="E24" s="33">
        <f>E4-E16-SUM(E20:E21)</f>
        <v>-65631.604026997855</v>
      </c>
      <c r="F24" s="33">
        <f>F4-F16-SUM(F20:F21)</f>
        <v>-50631.604026997855</v>
      </c>
      <c r="G24" s="33">
        <f>G4-G16-SUM(G20:G21)</f>
        <v>-15631.604026997857</v>
      </c>
    </row>
    <row r="25" spans="2:7" x14ac:dyDescent="0.25">
      <c r="E25" s="33"/>
      <c r="F25" s="33"/>
      <c r="G25" s="33"/>
    </row>
    <row r="26" spans="2:7" x14ac:dyDescent="0.25">
      <c r="B26" s="34" t="s">
        <v>27</v>
      </c>
      <c r="C26" s="35"/>
      <c r="E26" s="33">
        <v>42941</v>
      </c>
      <c r="F26" s="33">
        <f>E27</f>
        <v>-22690.604026997855</v>
      </c>
      <c r="G26" s="33">
        <f>F27</f>
        <v>-73322.20805399571</v>
      </c>
    </row>
    <row r="27" spans="2:7" x14ac:dyDescent="0.25">
      <c r="B27" s="34" t="s">
        <v>28</v>
      </c>
      <c r="C27" s="35"/>
      <c r="E27" s="33">
        <f>E26+E24</f>
        <v>-22690.604026997855</v>
      </c>
      <c r="F27" s="33">
        <f>F26+F24</f>
        <v>-73322.20805399571</v>
      </c>
      <c r="G27" s="33">
        <f>G26+G24</f>
        <v>-88953.812080993564</v>
      </c>
    </row>
    <row r="28" spans="2:7" x14ac:dyDescent="0.25">
      <c r="E28" s="36"/>
      <c r="F28" s="36"/>
      <c r="G28" s="36"/>
    </row>
    <row r="29" spans="2:7" x14ac:dyDescent="0.25">
      <c r="B29" s="2" t="s">
        <v>29</v>
      </c>
      <c r="E29" s="32">
        <v>20000</v>
      </c>
      <c r="F29" s="32">
        <v>20000</v>
      </c>
      <c r="G29" s="32">
        <v>20000</v>
      </c>
    </row>
    <row r="31" spans="2:7" ht="24" customHeight="1" x14ac:dyDescent="0.3">
      <c r="B31" s="125" t="s">
        <v>133</v>
      </c>
    </row>
    <row r="33" spans="2:45" x14ac:dyDescent="0.25">
      <c r="B33" s="37" t="s">
        <v>30</v>
      </c>
      <c r="C33" s="37" t="s">
        <v>9</v>
      </c>
      <c r="D33" s="38" t="s">
        <v>7</v>
      </c>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40"/>
    </row>
    <row r="34" spans="2:45" x14ac:dyDescent="0.25">
      <c r="B34" s="41"/>
      <c r="C34" s="42">
        <v>2012</v>
      </c>
      <c r="D34" s="39"/>
      <c r="E34" s="39"/>
      <c r="F34" s="39"/>
      <c r="G34" s="39"/>
      <c r="H34" s="39"/>
      <c r="I34" s="39"/>
      <c r="J34" s="39"/>
      <c r="K34" s="39"/>
      <c r="L34" s="39"/>
      <c r="M34" s="42">
        <v>2013</v>
      </c>
      <c r="N34" s="39"/>
      <c r="O34" s="39"/>
      <c r="P34" s="39"/>
      <c r="Q34" s="39"/>
      <c r="R34" s="39"/>
      <c r="S34" s="39"/>
      <c r="T34" s="39"/>
      <c r="U34" s="39"/>
      <c r="V34" s="39"/>
      <c r="W34" s="39"/>
      <c r="X34" s="39"/>
      <c r="Y34" s="42">
        <v>2014</v>
      </c>
      <c r="Z34" s="39"/>
      <c r="AA34" s="39"/>
      <c r="AB34" s="39"/>
      <c r="AC34" s="39"/>
      <c r="AD34" s="39"/>
      <c r="AE34" s="39"/>
      <c r="AF34" s="39"/>
      <c r="AG34" s="39"/>
      <c r="AH34" s="39"/>
      <c r="AI34" s="39"/>
      <c r="AJ34" s="39"/>
      <c r="AK34" s="42">
        <v>2015</v>
      </c>
      <c r="AL34" s="39"/>
      <c r="AM34" s="39"/>
      <c r="AN34" s="39"/>
      <c r="AO34" s="39"/>
      <c r="AP34" s="40"/>
    </row>
    <row r="35" spans="2:45" x14ac:dyDescent="0.25">
      <c r="B35" s="41"/>
      <c r="C35" s="42">
        <v>3</v>
      </c>
      <c r="D35" s="43">
        <v>4</v>
      </c>
      <c r="E35" s="43">
        <v>5</v>
      </c>
      <c r="F35" s="43">
        <v>6</v>
      </c>
      <c r="G35" s="43">
        <v>7</v>
      </c>
      <c r="H35" s="43">
        <v>8</v>
      </c>
      <c r="I35" s="43">
        <v>9</v>
      </c>
      <c r="J35" s="43">
        <v>10</v>
      </c>
      <c r="K35" s="43">
        <v>11</v>
      </c>
      <c r="L35" s="43">
        <v>12</v>
      </c>
      <c r="M35" s="42">
        <v>1</v>
      </c>
      <c r="N35" s="43">
        <v>2</v>
      </c>
      <c r="O35" s="43">
        <v>3</v>
      </c>
      <c r="P35" s="43">
        <v>4</v>
      </c>
      <c r="Q35" s="43">
        <v>5</v>
      </c>
      <c r="R35" s="43">
        <v>6</v>
      </c>
      <c r="S35" s="43">
        <v>7</v>
      </c>
      <c r="T35" s="43">
        <v>8</v>
      </c>
      <c r="U35" s="43">
        <v>9</v>
      </c>
      <c r="V35" s="43">
        <v>10</v>
      </c>
      <c r="W35" s="43">
        <v>11</v>
      </c>
      <c r="X35" s="43">
        <v>12</v>
      </c>
      <c r="Y35" s="42">
        <v>1</v>
      </c>
      <c r="Z35" s="43">
        <v>2</v>
      </c>
      <c r="AA35" s="43">
        <v>3</v>
      </c>
      <c r="AB35" s="43">
        <v>4</v>
      </c>
      <c r="AC35" s="43">
        <v>5</v>
      </c>
      <c r="AD35" s="43">
        <v>6</v>
      </c>
      <c r="AE35" s="43">
        <v>7</v>
      </c>
      <c r="AF35" s="43">
        <v>8</v>
      </c>
      <c r="AG35" s="43">
        <v>9</v>
      </c>
      <c r="AH35" s="43">
        <v>10</v>
      </c>
      <c r="AI35" s="43">
        <v>11</v>
      </c>
      <c r="AJ35" s="43">
        <v>12</v>
      </c>
      <c r="AK35" s="42">
        <v>1</v>
      </c>
      <c r="AL35" s="43">
        <v>2</v>
      </c>
      <c r="AM35" s="43">
        <v>3</v>
      </c>
      <c r="AN35" s="43">
        <v>4</v>
      </c>
      <c r="AO35" s="43">
        <v>5</v>
      </c>
      <c r="AP35" s="44">
        <v>6</v>
      </c>
      <c r="AQ35" s="45"/>
      <c r="AR35" s="45"/>
      <c r="AS35" s="45"/>
    </row>
    <row r="36" spans="2:45" s="36" customFormat="1" x14ac:dyDescent="0.25">
      <c r="B36" s="46" t="s">
        <v>4</v>
      </c>
      <c r="C36" s="47">
        <v>59286.313155642005</v>
      </c>
      <c r="D36" s="48">
        <v>59195.681309301326</v>
      </c>
      <c r="E36" s="48">
        <v>66809.982166206362</v>
      </c>
      <c r="F36" s="48">
        <v>67010.830883587085</v>
      </c>
      <c r="G36" s="48">
        <v>67763.616492461035</v>
      </c>
      <c r="H36" s="48">
        <v>69704.645284049737</v>
      </c>
      <c r="I36" s="48">
        <v>64389.539949384969</v>
      </c>
      <c r="J36" s="48">
        <v>70967.363055983398</v>
      </c>
      <c r="K36" s="48">
        <v>67710.313115239944</v>
      </c>
      <c r="L36" s="48">
        <v>73613.60299332811</v>
      </c>
      <c r="M36" s="47">
        <v>76843.431133935723</v>
      </c>
      <c r="N36" s="48">
        <v>69402.900960713538</v>
      </c>
      <c r="O36" s="48">
        <v>87639.359804177249</v>
      </c>
      <c r="P36" s="48">
        <v>83602.16815458778</v>
      </c>
      <c r="Q36" s="48">
        <v>93930.158343224757</v>
      </c>
      <c r="R36" s="48">
        <v>89486.652831307816</v>
      </c>
      <c r="S36" s="48">
        <v>87422.060575278403</v>
      </c>
      <c r="T36" s="48">
        <v>87225.860443600308</v>
      </c>
      <c r="U36" s="48">
        <v>81153.719942715514</v>
      </c>
      <c r="V36" s="48">
        <v>90380.265530177887</v>
      </c>
      <c r="W36" s="48">
        <v>85082.344011508074</v>
      </c>
      <c r="X36" s="48">
        <v>90948.075640812953</v>
      </c>
      <c r="Y36" s="47">
        <v>93619.574559641886</v>
      </c>
      <c r="Z36" s="48">
        <v>86559.949211373561</v>
      </c>
      <c r="AA36" s="48">
        <v>104745.55248123998</v>
      </c>
      <c r="AB36" s="48">
        <v>102551.28302438589</v>
      </c>
      <c r="AC36" s="48">
        <v>108134.41868934617</v>
      </c>
      <c r="AD36" s="48">
        <v>109183.09762185397</v>
      </c>
      <c r="AE36" s="48">
        <v>113725.20268423193</v>
      </c>
      <c r="AF36" s="48">
        <v>115873.78716413809</v>
      </c>
      <c r="AG36" s="48">
        <v>104629.53098597533</v>
      </c>
      <c r="AH36" s="48">
        <v>109384.58464400517</v>
      </c>
      <c r="AI36" s="48">
        <v>106177.94009145339</v>
      </c>
      <c r="AJ36" s="48">
        <v>113407.26015028643</v>
      </c>
      <c r="AK36" s="47">
        <v>117002.41146993378</v>
      </c>
      <c r="AL36" s="48">
        <v>105638.41445071134</v>
      </c>
      <c r="AM36" s="48">
        <v>125460.44111027275</v>
      </c>
      <c r="AN36" s="48">
        <v>120926.69951686253</v>
      </c>
      <c r="AO36" s="48">
        <v>126697.19533865179</v>
      </c>
      <c r="AP36" s="49">
        <v>110210.89130143804</v>
      </c>
      <c r="AQ36" s="50"/>
      <c r="AR36" s="50"/>
      <c r="AS36" s="50"/>
    </row>
    <row r="68" spans="5:6" x14ac:dyDescent="0.25">
      <c r="E68" s="51"/>
      <c r="F68" s="23"/>
    </row>
    <row r="69" spans="5:6" x14ac:dyDescent="0.25">
      <c r="E69" s="51"/>
      <c r="F69" s="23"/>
    </row>
    <row r="70" spans="5:6" x14ac:dyDescent="0.25">
      <c r="E70" s="51"/>
      <c r="F70" s="23"/>
    </row>
  </sheetData>
  <phoneticPr fontId="0" type="noConversion"/>
  <hyperlinks>
    <hyperlink ref="K1" location="Description!A1" display="Learn about model"/>
  </hyperlinks>
  <pageMargins left="0.75" right="0.75" top="1" bottom="1" header="0.5" footer="0.5"/>
  <pageSetup orientation="portrait"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1"/>
  <sheetViews>
    <sheetView showGridLines="0" zoomScaleNormal="100" workbookViewId="0"/>
  </sheetViews>
  <sheetFormatPr defaultRowHeight="15" outlineLevelRow="1" x14ac:dyDescent="0.25"/>
  <cols>
    <col min="1" max="1" width="7.42578125" style="2" customWidth="1"/>
    <col min="2" max="2" width="15.7109375" style="2" customWidth="1"/>
    <col min="3" max="3" width="12.42578125" style="2" customWidth="1"/>
    <col min="4" max="4" width="11.140625" style="2" customWidth="1"/>
    <col min="5" max="5" width="12.42578125" style="2" customWidth="1"/>
    <col min="6" max="6" width="10.5703125" style="2" customWidth="1"/>
    <col min="7" max="7" width="11.42578125" style="2" customWidth="1"/>
    <col min="8" max="15" width="17.7109375" style="2" customWidth="1"/>
    <col min="16" max="16" width="12" style="2" customWidth="1"/>
    <col min="17" max="28" width="17.7109375" style="2" customWidth="1"/>
    <col min="29" max="29" width="12" style="2" customWidth="1"/>
    <col min="30" max="175" width="17.7109375" style="2" customWidth="1"/>
    <col min="176" max="176" width="12" style="2" customWidth="1"/>
    <col min="177" max="16384" width="9.140625" style="2"/>
  </cols>
  <sheetData>
    <row r="1" spans="1:13" ht="22.5" x14ac:dyDescent="0.3">
      <c r="A1" s="52"/>
      <c r="B1" s="52" t="s">
        <v>125</v>
      </c>
      <c r="I1" s="16" t="s">
        <v>101</v>
      </c>
    </row>
    <row r="2" spans="1:13" ht="30.75" customHeight="1" x14ac:dyDescent="0.25"/>
    <row r="3" spans="1:13" x14ac:dyDescent="0.25">
      <c r="C3" s="91">
        <v>174</v>
      </c>
    </row>
    <row r="5" spans="1:13" x14ac:dyDescent="0.25">
      <c r="B5" s="11"/>
      <c r="C5" s="11"/>
      <c r="D5" s="11"/>
      <c r="E5" s="11"/>
      <c r="F5" s="11"/>
      <c r="G5" s="11"/>
    </row>
    <row r="6" spans="1:13" x14ac:dyDescent="0.25">
      <c r="B6" s="11"/>
      <c r="C6" s="11"/>
      <c r="D6" s="11"/>
      <c r="E6" s="11"/>
      <c r="F6" s="11"/>
      <c r="G6" s="11"/>
    </row>
    <row r="7" spans="1:13" x14ac:dyDescent="0.25">
      <c r="B7" s="11"/>
      <c r="C7" s="11"/>
      <c r="D7" s="11"/>
      <c r="E7" s="11"/>
      <c r="F7" s="11"/>
      <c r="G7" s="11"/>
    </row>
    <row r="8" spans="1:13" ht="31.5" x14ac:dyDescent="0.25">
      <c r="B8" s="149" t="s">
        <v>31</v>
      </c>
      <c r="C8" s="150" t="s">
        <v>32</v>
      </c>
      <c r="D8" s="150" t="s">
        <v>33</v>
      </c>
      <c r="E8" s="150" t="s">
        <v>34</v>
      </c>
      <c r="F8" s="150" t="s">
        <v>35</v>
      </c>
      <c r="G8" s="151" t="s">
        <v>36</v>
      </c>
      <c r="J8" s="66"/>
      <c r="K8" s="67"/>
      <c r="L8" s="67"/>
      <c r="M8" s="67"/>
    </row>
    <row r="9" spans="1:13" x14ac:dyDescent="0.25">
      <c r="B9" s="24" t="s">
        <v>1</v>
      </c>
      <c r="C9" s="29">
        <f>SUM(INDEX($B$41:$E$299,$C$3,2):INDEX($B$41:$E$299,$C$3+3,2))</f>
        <v>0</v>
      </c>
      <c r="D9" s="68">
        <v>1.24</v>
      </c>
      <c r="E9" s="69">
        <f>C9/D9</f>
        <v>0</v>
      </c>
      <c r="F9" s="69">
        <f>0.245</f>
        <v>0.245</v>
      </c>
      <c r="G9" s="69">
        <f>E9*F9</f>
        <v>0</v>
      </c>
      <c r="J9" s="66"/>
      <c r="K9" s="66"/>
      <c r="L9" s="66"/>
      <c r="M9" s="66"/>
    </row>
    <row r="10" spans="1:13" x14ac:dyDescent="0.25">
      <c r="B10" s="24" t="s">
        <v>2</v>
      </c>
      <c r="C10" s="29">
        <f>SUM(INDEX($B$41:$E$299,$C$3,3):INDEX($B$41:$E$299,$C$3+3,3))</f>
        <v>0</v>
      </c>
      <c r="D10" s="68">
        <v>2.08</v>
      </c>
      <c r="E10" s="69">
        <f>C10/D10</f>
        <v>0</v>
      </c>
      <c r="F10" s="69">
        <f>1.05</f>
        <v>1.05</v>
      </c>
      <c r="G10" s="69">
        <f>E10*F10</f>
        <v>0</v>
      </c>
      <c r="J10" s="70"/>
    </row>
    <row r="11" spans="1:13" ht="15.75" thickBot="1" x14ac:dyDescent="0.3">
      <c r="B11" s="59" t="s">
        <v>3</v>
      </c>
      <c r="C11" s="88">
        <f>SUM(INDEX($B$41:$E$299,$C$3,4):INDEX($B$41:$E$299,$C$3+3,4))</f>
        <v>0</v>
      </c>
      <c r="D11" s="57">
        <v>14.71</v>
      </c>
      <c r="E11" s="89">
        <f>C11/D11</f>
        <v>0</v>
      </c>
      <c r="F11" s="89">
        <f>3.12</f>
        <v>3.12</v>
      </c>
      <c r="G11" s="89">
        <f>E11*F11</f>
        <v>0</v>
      </c>
    </row>
    <row r="12" spans="1:13" x14ac:dyDescent="0.25">
      <c r="B12" s="24"/>
      <c r="C12" s="71"/>
      <c r="D12" s="7"/>
      <c r="E12" s="71"/>
      <c r="F12" s="69"/>
      <c r="G12" s="71"/>
    </row>
    <row r="13" spans="1:13" x14ac:dyDescent="0.25">
      <c r="B13" s="31"/>
    </row>
    <row r="14" spans="1:13" ht="31.5" x14ac:dyDescent="0.3">
      <c r="B14" s="149" t="s">
        <v>37</v>
      </c>
      <c r="C14" s="150" t="s">
        <v>38</v>
      </c>
      <c r="D14" s="150" t="s">
        <v>39</v>
      </c>
      <c r="E14" s="151" t="s">
        <v>40</v>
      </c>
      <c r="G14" s="52"/>
    </row>
    <row r="15" spans="1:13" x14ac:dyDescent="0.25">
      <c r="B15" s="7" t="s">
        <v>1</v>
      </c>
      <c r="C15" s="72">
        <f>G9</f>
        <v>0</v>
      </c>
      <c r="E15" s="73"/>
    </row>
    <row r="16" spans="1:13" x14ac:dyDescent="0.25">
      <c r="B16" s="7" t="s">
        <v>41</v>
      </c>
      <c r="C16" s="72"/>
      <c r="D16" s="69">
        <v>0.32</v>
      </c>
      <c r="E16" s="72">
        <f>$C$15*D16</f>
        <v>0</v>
      </c>
      <c r="F16" s="7"/>
    </row>
    <row r="17" spans="2:6" x14ac:dyDescent="0.25">
      <c r="B17" s="7" t="s">
        <v>42</v>
      </c>
      <c r="C17" s="72"/>
      <c r="D17" s="74">
        <f>0.12/120.74</f>
        <v>9.9387112804373025E-4</v>
      </c>
      <c r="E17" s="72">
        <f>$C$15*D17</f>
        <v>0</v>
      </c>
      <c r="F17" s="7"/>
    </row>
    <row r="18" spans="2:6" x14ac:dyDescent="0.25">
      <c r="B18" s="75" t="s">
        <v>43</v>
      </c>
      <c r="C18" s="76"/>
      <c r="D18" s="77">
        <f>0.18/120.74</f>
        <v>1.4908066920655955E-3</v>
      </c>
      <c r="E18" s="76">
        <f>$C$15*D18</f>
        <v>0</v>
      </c>
      <c r="F18" s="7"/>
    </row>
    <row r="19" spans="2:6" x14ac:dyDescent="0.25">
      <c r="B19" s="7" t="s">
        <v>2</v>
      </c>
      <c r="C19" s="72">
        <f>G10</f>
        <v>0</v>
      </c>
      <c r="E19" s="72"/>
    </row>
    <row r="20" spans="2:6" x14ac:dyDescent="0.25">
      <c r="B20" s="7" t="s">
        <v>41</v>
      </c>
      <c r="C20" s="72"/>
      <c r="D20" s="69">
        <v>0.36</v>
      </c>
      <c r="E20" s="72">
        <f>$C$19*D20</f>
        <v>0</v>
      </c>
      <c r="F20" s="7"/>
    </row>
    <row r="21" spans="2:6" x14ac:dyDescent="0.25">
      <c r="B21" s="7" t="s">
        <v>42</v>
      </c>
      <c r="C21" s="72"/>
      <c r="D21" s="74">
        <v>1.5E-3</v>
      </c>
      <c r="E21" s="72">
        <f>$C$19*D21</f>
        <v>0</v>
      </c>
      <c r="F21" s="7"/>
    </row>
    <row r="22" spans="2:6" x14ac:dyDescent="0.25">
      <c r="B22" s="75" t="s">
        <v>43</v>
      </c>
      <c r="C22" s="76"/>
      <c r="D22" s="77">
        <v>1E-3</v>
      </c>
      <c r="E22" s="76">
        <f>$C$19*D22</f>
        <v>0</v>
      </c>
      <c r="F22" s="7"/>
    </row>
    <row r="23" spans="2:6" x14ac:dyDescent="0.25">
      <c r="B23" s="7" t="s">
        <v>3</v>
      </c>
      <c r="C23" s="72">
        <f>G11</f>
        <v>0</v>
      </c>
      <c r="E23" s="72"/>
    </row>
    <row r="24" spans="2:6" x14ac:dyDescent="0.25">
      <c r="B24" s="7" t="s">
        <v>41</v>
      </c>
      <c r="C24" s="72"/>
      <c r="D24" s="69">
        <v>0.48</v>
      </c>
      <c r="E24" s="72">
        <f>$C$23*D24</f>
        <v>0</v>
      </c>
      <c r="F24" s="7"/>
    </row>
    <row r="25" spans="2:6" x14ac:dyDescent="0.25">
      <c r="B25" s="7" t="s">
        <v>42</v>
      </c>
      <c r="C25" s="72"/>
      <c r="D25" s="69">
        <v>0.01</v>
      </c>
      <c r="E25" s="72">
        <f>$C$23*D25</f>
        <v>0</v>
      </c>
      <c r="F25" s="7"/>
    </row>
    <row r="26" spans="2:6" x14ac:dyDescent="0.25">
      <c r="B26" s="7" t="s">
        <v>43</v>
      </c>
      <c r="C26" s="72"/>
      <c r="D26" s="69">
        <v>1E-3</v>
      </c>
      <c r="E26" s="72">
        <f>$C$23*D26</f>
        <v>0</v>
      </c>
      <c r="F26" s="7"/>
    </row>
    <row r="27" spans="2:6" ht="15.75" thickBot="1" x14ac:dyDescent="0.3">
      <c r="B27" s="59" t="s">
        <v>44</v>
      </c>
      <c r="C27" s="90"/>
      <c r="D27" s="89">
        <v>0.1</v>
      </c>
      <c r="E27" s="90">
        <f>$C$23*D27</f>
        <v>0</v>
      </c>
    </row>
    <row r="28" spans="2:6" x14ac:dyDescent="0.25">
      <c r="B28" s="7"/>
      <c r="C28" s="7"/>
      <c r="D28" s="69"/>
      <c r="E28" s="71"/>
    </row>
    <row r="30" spans="2:6" ht="31.5" x14ac:dyDescent="0.25">
      <c r="B30" s="149" t="s">
        <v>45</v>
      </c>
      <c r="C30" s="150"/>
      <c r="D30" s="151" t="s">
        <v>46</v>
      </c>
    </row>
    <row r="31" spans="2:6" x14ac:dyDescent="0.25">
      <c r="B31" s="7" t="s">
        <v>47</v>
      </c>
      <c r="C31" s="7"/>
      <c r="D31" s="72">
        <f>SUM(E16,E20,E24)</f>
        <v>0</v>
      </c>
    </row>
    <row r="32" spans="2:6" x14ac:dyDescent="0.25">
      <c r="B32" s="7" t="s">
        <v>48</v>
      </c>
      <c r="C32" s="7"/>
      <c r="D32" s="72">
        <f>SUM(E17,E21,E25)</f>
        <v>0</v>
      </c>
    </row>
    <row r="33" spans="1:24" x14ac:dyDescent="0.25">
      <c r="B33" s="7" t="s">
        <v>49</v>
      </c>
      <c r="C33" s="7"/>
      <c r="D33" s="72">
        <f>SUM(E18,E22,E26)</f>
        <v>0</v>
      </c>
    </row>
    <row r="34" spans="1:24" ht="15.75" thickBot="1" x14ac:dyDescent="0.3">
      <c r="B34" s="55" t="s">
        <v>65</v>
      </c>
      <c r="C34" s="55"/>
      <c r="D34" s="90">
        <f>SUM(E27)</f>
        <v>0</v>
      </c>
    </row>
    <row r="35" spans="1:24" x14ac:dyDescent="0.25">
      <c r="B35" s="31"/>
      <c r="D35" s="23"/>
    </row>
    <row r="37" spans="1:24" ht="18.75" x14ac:dyDescent="0.3">
      <c r="B37" s="125" t="s">
        <v>50</v>
      </c>
    </row>
    <row r="39" spans="1:24" x14ac:dyDescent="0.25">
      <c r="A39" s="78"/>
      <c r="B39" s="109"/>
      <c r="C39" s="110" t="s">
        <v>51</v>
      </c>
      <c r="D39" s="111"/>
      <c r="E39" s="112"/>
    </row>
    <row r="40" spans="1:24" s="11" customFormat="1" ht="30" x14ac:dyDescent="0.25">
      <c r="A40" s="79"/>
      <c r="B40" s="92" t="s">
        <v>52</v>
      </c>
      <c r="C40" s="126" t="s">
        <v>53</v>
      </c>
      <c r="D40" s="127" t="s">
        <v>54</v>
      </c>
      <c r="E40" s="128" t="s">
        <v>55</v>
      </c>
    </row>
    <row r="41" spans="1:24" s="78" customFormat="1" outlineLevel="1" x14ac:dyDescent="0.25">
      <c r="B41" s="42">
        <v>1</v>
      </c>
      <c r="C41" s="81">
        <v>4123.547981691825</v>
      </c>
      <c r="D41" s="67">
        <v>7072.7085662880372</v>
      </c>
      <c r="E41" s="82">
        <v>1308.8111270111021</v>
      </c>
      <c r="F41" s="2"/>
      <c r="G41" s="2"/>
      <c r="H41" s="2"/>
      <c r="I41" s="2"/>
      <c r="J41" s="2"/>
      <c r="K41" s="2"/>
      <c r="L41" s="2"/>
      <c r="M41" s="2"/>
      <c r="N41" s="2"/>
      <c r="O41" s="2"/>
      <c r="P41" s="2"/>
      <c r="Q41" s="2"/>
      <c r="R41" s="2"/>
      <c r="S41" s="2"/>
      <c r="T41" s="2"/>
      <c r="U41" s="2"/>
      <c r="V41" s="2"/>
      <c r="W41" s="2"/>
      <c r="X41" s="2"/>
    </row>
    <row r="42" spans="1:24" s="78" customFormat="1" outlineLevel="1" x14ac:dyDescent="0.25">
      <c r="A42" s="2"/>
      <c r="B42" s="80">
        <v>2</v>
      </c>
      <c r="C42" s="81">
        <v>4446.8793665355006</v>
      </c>
      <c r="D42" s="23">
        <v>7621.5826726828091</v>
      </c>
      <c r="E42" s="82">
        <v>1310.3248680347058</v>
      </c>
      <c r="F42" s="2"/>
      <c r="G42" s="2"/>
      <c r="H42" s="2"/>
      <c r="I42" s="2"/>
      <c r="J42" s="2"/>
      <c r="K42" s="2"/>
      <c r="L42" s="2"/>
      <c r="M42" s="2"/>
      <c r="N42" s="2"/>
      <c r="O42" s="2"/>
      <c r="P42" s="2"/>
      <c r="Q42" s="2"/>
      <c r="R42" s="2"/>
      <c r="S42" s="2"/>
      <c r="T42" s="2"/>
      <c r="U42" s="2"/>
      <c r="V42" s="2"/>
      <c r="W42" s="2"/>
      <c r="X42" s="2"/>
    </row>
    <row r="43" spans="1:24" s="78" customFormat="1" outlineLevel="1" x14ac:dyDescent="0.25">
      <c r="A43" s="2"/>
      <c r="B43" s="80">
        <v>3</v>
      </c>
      <c r="C43" s="81">
        <v>4663.5749616946141</v>
      </c>
      <c r="D43" s="23">
        <v>7899.5419094017707</v>
      </c>
      <c r="E43" s="82">
        <v>1311.7791028508807</v>
      </c>
      <c r="F43" s="2"/>
      <c r="G43" s="2"/>
      <c r="H43" s="2"/>
      <c r="I43" s="2"/>
      <c r="J43" s="2"/>
      <c r="K43" s="2"/>
      <c r="L43" s="2"/>
      <c r="M43" s="2"/>
      <c r="N43" s="2"/>
      <c r="O43" s="2"/>
      <c r="P43" s="2"/>
      <c r="Q43" s="2"/>
      <c r="R43" s="2"/>
      <c r="S43" s="2"/>
      <c r="T43" s="2"/>
      <c r="U43" s="2"/>
      <c r="V43" s="2"/>
      <c r="W43" s="2"/>
      <c r="X43" s="2"/>
    </row>
    <row r="44" spans="1:24" outlineLevel="1" x14ac:dyDescent="0.25">
      <c r="B44" s="80">
        <v>4</v>
      </c>
      <c r="C44" s="81">
        <v>5013.6297120028439</v>
      </c>
      <c r="D44" s="23">
        <v>7404.5253181283624</v>
      </c>
      <c r="E44" s="82">
        <v>1312.3933115891375</v>
      </c>
    </row>
    <row r="45" spans="1:24" outlineLevel="1" x14ac:dyDescent="0.25">
      <c r="B45" s="80">
        <v>5</v>
      </c>
      <c r="C45" s="81">
        <v>5451.9442746688082</v>
      </c>
      <c r="D45" s="23">
        <v>6963.7906998605276</v>
      </c>
      <c r="E45" s="82">
        <v>1312.7940208529967</v>
      </c>
    </row>
    <row r="46" spans="1:24" outlineLevel="1" x14ac:dyDescent="0.25">
      <c r="B46" s="80">
        <v>6</v>
      </c>
      <c r="C46" s="81">
        <v>5536.8960013082742</v>
      </c>
      <c r="D46" s="23">
        <v>6658.482875204425</v>
      </c>
      <c r="E46" s="82">
        <v>1314.5754704655556</v>
      </c>
    </row>
    <row r="47" spans="1:24" outlineLevel="1" x14ac:dyDescent="0.25">
      <c r="B47" s="80">
        <v>7</v>
      </c>
      <c r="C47" s="81">
        <v>5673.7238515470963</v>
      </c>
      <c r="D47" s="23">
        <v>7270.5932742191035</v>
      </c>
      <c r="E47" s="82">
        <v>1314.2973678510753</v>
      </c>
    </row>
    <row r="48" spans="1:24" outlineLevel="1" x14ac:dyDescent="0.25">
      <c r="B48" s="80">
        <v>8</v>
      </c>
      <c r="C48" s="81">
        <v>5813.0675394501241</v>
      </c>
      <c r="D48" s="23">
        <v>6558.6845332641924</v>
      </c>
      <c r="E48" s="82">
        <v>1314.694452975338</v>
      </c>
    </row>
    <row r="49" spans="2:5" outlineLevel="1" x14ac:dyDescent="0.25">
      <c r="B49" s="80">
        <v>9</v>
      </c>
      <c r="C49" s="81">
        <v>5922.3938419790484</v>
      </c>
      <c r="D49" s="23">
        <v>6736.4445844831534</v>
      </c>
      <c r="E49" s="82">
        <v>1315.3131452651401</v>
      </c>
    </row>
    <row r="50" spans="2:5" outlineLevel="1" x14ac:dyDescent="0.25">
      <c r="B50" s="80">
        <v>10</v>
      </c>
      <c r="C50" s="81">
        <v>6214.7937474790233</v>
      </c>
      <c r="D50" s="23">
        <v>6514.9781007210358</v>
      </c>
      <c r="E50" s="82">
        <v>1316.6537801476943</v>
      </c>
    </row>
    <row r="51" spans="2:5" outlineLevel="1" x14ac:dyDescent="0.25">
      <c r="B51" s="80">
        <v>11</v>
      </c>
      <c r="C51" s="81">
        <v>6495.3083736247718</v>
      </c>
      <c r="D51" s="23">
        <v>7057.5527100968357</v>
      </c>
      <c r="E51" s="82">
        <v>1317.8503366365346</v>
      </c>
    </row>
    <row r="52" spans="2:5" outlineLevel="1" x14ac:dyDescent="0.25">
      <c r="B52" s="80">
        <v>12</v>
      </c>
      <c r="C52" s="81">
        <v>6582.7145206267305</v>
      </c>
      <c r="D52" s="23">
        <v>6904.1869976536354</v>
      </c>
      <c r="E52" s="82">
        <v>1318.6120566057987</v>
      </c>
    </row>
    <row r="53" spans="2:5" outlineLevel="1" x14ac:dyDescent="0.25">
      <c r="B53" s="80">
        <v>13</v>
      </c>
      <c r="C53" s="81">
        <v>6848.716850734646</v>
      </c>
      <c r="D53" s="23">
        <v>8422.6543017371205</v>
      </c>
      <c r="E53" s="82">
        <v>1320.2343551624012</v>
      </c>
    </row>
    <row r="54" spans="2:5" outlineLevel="1" x14ac:dyDescent="0.25">
      <c r="B54" s="80">
        <v>14</v>
      </c>
      <c r="C54" s="81">
        <v>6863.3431647228053</v>
      </c>
      <c r="D54" s="23">
        <v>8314.4191875510187</v>
      </c>
      <c r="E54" s="82">
        <v>1322.5363975566941</v>
      </c>
    </row>
    <row r="55" spans="2:5" outlineLevel="1" x14ac:dyDescent="0.25">
      <c r="B55" s="80">
        <v>15</v>
      </c>
      <c r="C55" s="81">
        <v>6904.9268715787666</v>
      </c>
      <c r="D55" s="23">
        <v>7399.9235660740051</v>
      </c>
      <c r="E55" s="82">
        <v>1324.3619816207818</v>
      </c>
    </row>
    <row r="56" spans="2:5" outlineLevel="1" x14ac:dyDescent="0.25">
      <c r="B56" s="80">
        <v>16</v>
      </c>
      <c r="C56" s="81">
        <v>6939.5850101149827</v>
      </c>
      <c r="D56" s="23">
        <v>7370.0035650876198</v>
      </c>
      <c r="E56" s="82">
        <v>1324.8211659225533</v>
      </c>
    </row>
    <row r="57" spans="2:5" outlineLevel="1" x14ac:dyDescent="0.25">
      <c r="B57" s="80">
        <v>17</v>
      </c>
      <c r="C57" s="81">
        <v>7291.2530440459686</v>
      </c>
      <c r="D57" s="23">
        <v>6681.3246725444315</v>
      </c>
      <c r="E57" s="82">
        <v>1325.1379584390056</v>
      </c>
    </row>
    <row r="58" spans="2:5" outlineLevel="1" x14ac:dyDescent="0.25">
      <c r="B58" s="80">
        <v>18</v>
      </c>
      <c r="C58" s="81">
        <v>7391.0850622817234</v>
      </c>
      <c r="D58" s="23">
        <v>6152.7173042871218</v>
      </c>
      <c r="E58" s="82">
        <v>1327.1705346501126</v>
      </c>
    </row>
    <row r="59" spans="2:5" outlineLevel="1" x14ac:dyDescent="0.25">
      <c r="B59" s="80">
        <v>19</v>
      </c>
      <c r="C59" s="81">
        <v>7296.5482412495885</v>
      </c>
      <c r="D59" s="23">
        <v>6400.7191808053994</v>
      </c>
      <c r="E59" s="82">
        <v>1327.3680797893671</v>
      </c>
    </row>
    <row r="60" spans="2:5" outlineLevel="1" x14ac:dyDescent="0.25">
      <c r="B60" s="80">
        <v>20</v>
      </c>
      <c r="C60" s="81">
        <v>7151.4115888128053</v>
      </c>
      <c r="D60" s="23">
        <v>6375.4113124735049</v>
      </c>
      <c r="E60" s="82">
        <v>1326.3722227983421</v>
      </c>
    </row>
    <row r="61" spans="2:5" outlineLevel="1" x14ac:dyDescent="0.25">
      <c r="B61" s="80">
        <v>21</v>
      </c>
      <c r="C61" s="81">
        <v>7369.1770261076645</v>
      </c>
      <c r="D61" s="23">
        <v>7162.4877905259891</v>
      </c>
      <c r="E61" s="82">
        <v>1323.9944911615296</v>
      </c>
    </row>
    <row r="62" spans="2:5" outlineLevel="1" x14ac:dyDescent="0.25">
      <c r="B62" s="80">
        <v>22</v>
      </c>
      <c r="C62" s="81">
        <v>7822.9274127431427</v>
      </c>
      <c r="D62" s="23">
        <v>6550.9538473782304</v>
      </c>
      <c r="E62" s="82">
        <v>1323.2167945604126</v>
      </c>
    </row>
    <row r="63" spans="2:5" outlineLevel="1" x14ac:dyDescent="0.25">
      <c r="B63" s="80">
        <v>23</v>
      </c>
      <c r="C63" s="81">
        <v>7668.6514838771309</v>
      </c>
      <c r="D63" s="23">
        <v>6582.5414797225276</v>
      </c>
      <c r="E63" s="82">
        <v>1324.1525627607975</v>
      </c>
    </row>
    <row r="64" spans="2:5" outlineLevel="1" x14ac:dyDescent="0.25">
      <c r="B64" s="80">
        <v>24</v>
      </c>
      <c r="C64" s="81">
        <v>7562.0918431052969</v>
      </c>
      <c r="D64" s="23">
        <v>7097.0021278942904</v>
      </c>
      <c r="E64" s="82">
        <v>1324.1734815469067</v>
      </c>
    </row>
    <row r="65" spans="2:5" outlineLevel="1" x14ac:dyDescent="0.25">
      <c r="B65" s="80">
        <v>25</v>
      </c>
      <c r="C65" s="81">
        <v>7782.9692268630579</v>
      </c>
      <c r="D65" s="23">
        <v>6932.4861363804321</v>
      </c>
      <c r="E65" s="82">
        <v>1324.3103620414447</v>
      </c>
    </row>
    <row r="66" spans="2:5" outlineLevel="1" x14ac:dyDescent="0.25">
      <c r="B66" s="80">
        <v>26</v>
      </c>
      <c r="C66" s="81">
        <v>7734.3814313564844</v>
      </c>
      <c r="D66" s="23">
        <v>6617.1733178131826</v>
      </c>
      <c r="E66" s="82">
        <v>1324.8283855706043</v>
      </c>
    </row>
    <row r="67" spans="2:5" outlineLevel="1" x14ac:dyDescent="0.25">
      <c r="B67" s="80">
        <v>27</v>
      </c>
      <c r="C67" s="81">
        <v>7857.0142430168062</v>
      </c>
      <c r="D67" s="23">
        <v>5645.4490302609074</v>
      </c>
      <c r="E67" s="82">
        <v>1326.4017753742849</v>
      </c>
    </row>
    <row r="68" spans="2:5" outlineLevel="1" x14ac:dyDescent="0.25">
      <c r="B68" s="80">
        <v>28</v>
      </c>
      <c r="C68" s="81">
        <v>7880.356295698125</v>
      </c>
      <c r="D68" s="23">
        <v>5566.6613041194823</v>
      </c>
      <c r="E68" s="82">
        <v>1326.0458077747726</v>
      </c>
    </row>
    <row r="69" spans="2:5" outlineLevel="1" x14ac:dyDescent="0.25">
      <c r="B69" s="80">
        <v>29</v>
      </c>
      <c r="C69" s="81">
        <v>8249.5031129665022</v>
      </c>
      <c r="D69" s="23">
        <v>4857.7692076472704</v>
      </c>
      <c r="E69" s="82">
        <v>1326.2316955178828</v>
      </c>
    </row>
    <row r="70" spans="2:5" outlineLevel="1" x14ac:dyDescent="0.25">
      <c r="B70" s="80">
        <v>30</v>
      </c>
      <c r="C70" s="81">
        <v>8469.101648153699</v>
      </c>
      <c r="D70" s="23">
        <v>5581.5180381603068</v>
      </c>
      <c r="E70" s="82">
        <v>1325.5072681068891</v>
      </c>
    </row>
    <row r="71" spans="2:5" outlineLevel="1" x14ac:dyDescent="0.25">
      <c r="B71" s="80">
        <v>31</v>
      </c>
      <c r="C71" s="81">
        <v>8484.5845033136156</v>
      </c>
      <c r="D71" s="23">
        <v>6266.8598946624124</v>
      </c>
      <c r="E71" s="82">
        <v>1325.5426575177007</v>
      </c>
    </row>
    <row r="72" spans="2:5" outlineLevel="1" x14ac:dyDescent="0.25">
      <c r="B72" s="80">
        <v>32</v>
      </c>
      <c r="C72" s="81">
        <v>8406.3811168573648</v>
      </c>
      <c r="D72" s="23">
        <v>6095.3789929573559</v>
      </c>
      <c r="E72" s="82">
        <v>1324.882411056893</v>
      </c>
    </row>
    <row r="73" spans="2:5" outlineLevel="1" x14ac:dyDescent="0.25">
      <c r="B73" s="80">
        <v>33</v>
      </c>
      <c r="C73" s="81">
        <v>8471.2883572444916</v>
      </c>
      <c r="D73" s="23">
        <v>5867.5613816508712</v>
      </c>
      <c r="E73" s="82">
        <v>1321.8452559057778</v>
      </c>
    </row>
    <row r="74" spans="2:5" outlineLevel="1" x14ac:dyDescent="0.25">
      <c r="B74" s="80">
        <v>34</v>
      </c>
      <c r="C74" s="81">
        <v>8422.1683161449655</v>
      </c>
      <c r="D74" s="23">
        <v>6266.2520987126609</v>
      </c>
      <c r="E74" s="82">
        <v>1319.7335728818421</v>
      </c>
    </row>
    <row r="75" spans="2:5" outlineLevel="1" x14ac:dyDescent="0.25">
      <c r="B75" s="80">
        <v>35</v>
      </c>
      <c r="C75" s="81">
        <v>8628.3629463630132</v>
      </c>
      <c r="D75" s="23">
        <v>6596.516410207576</v>
      </c>
      <c r="E75" s="82">
        <v>1319.8446779940541</v>
      </c>
    </row>
    <row r="76" spans="2:5" outlineLevel="1" x14ac:dyDescent="0.25">
      <c r="B76" s="80">
        <v>36</v>
      </c>
      <c r="C76" s="81">
        <v>8798.156571001944</v>
      </c>
      <c r="D76" s="23">
        <v>6288.2005344068475</v>
      </c>
      <c r="E76" s="82">
        <v>1318.5251202686122</v>
      </c>
    </row>
    <row r="77" spans="2:5" outlineLevel="1" x14ac:dyDescent="0.25">
      <c r="B77" s="80">
        <v>37</v>
      </c>
      <c r="C77" s="81">
        <v>9140.6193384858962</v>
      </c>
      <c r="D77" s="23">
        <v>6058.9889567292985</v>
      </c>
      <c r="E77" s="82">
        <v>1319.2426909161909</v>
      </c>
    </row>
    <row r="78" spans="2:5" outlineLevel="1" x14ac:dyDescent="0.25">
      <c r="B78" s="80">
        <v>38</v>
      </c>
      <c r="C78" s="81">
        <v>9141.6004949868984</v>
      </c>
      <c r="D78" s="23">
        <v>5064.2378446442417</v>
      </c>
      <c r="E78" s="82">
        <v>1319.2299713552941</v>
      </c>
    </row>
    <row r="79" spans="2:5" outlineLevel="1" x14ac:dyDescent="0.25">
      <c r="B79" s="80">
        <v>39</v>
      </c>
      <c r="C79" s="81">
        <v>9020.2928361063969</v>
      </c>
      <c r="D79" s="23">
        <v>4409.8059333587125</v>
      </c>
      <c r="E79" s="82">
        <v>1320.2357086601248</v>
      </c>
    </row>
    <row r="80" spans="2:5" outlineLevel="1" x14ac:dyDescent="0.25">
      <c r="B80" s="80">
        <v>40</v>
      </c>
      <c r="C80" s="81">
        <v>9105.4100070389468</v>
      </c>
      <c r="D80" s="23">
        <v>5614.1532956969668</v>
      </c>
      <c r="E80" s="82">
        <v>1322.1533545334498</v>
      </c>
    </row>
    <row r="81" spans="2:5" outlineLevel="1" x14ac:dyDescent="0.25">
      <c r="B81" s="80">
        <v>41</v>
      </c>
      <c r="C81" s="81">
        <v>8903.4490659090188</v>
      </c>
      <c r="D81" s="23">
        <v>5601.6300649061659</v>
      </c>
      <c r="E81" s="82">
        <v>1324.2142353376319</v>
      </c>
    </row>
    <row r="82" spans="2:5" outlineLevel="1" x14ac:dyDescent="0.25">
      <c r="B82" s="80">
        <v>42</v>
      </c>
      <c r="C82" s="81">
        <v>8990.0149495019232</v>
      </c>
      <c r="D82" s="23">
        <v>6455.3271981651378</v>
      </c>
      <c r="E82" s="82">
        <v>1324.6324413019292</v>
      </c>
    </row>
    <row r="83" spans="2:5" outlineLevel="1" x14ac:dyDescent="0.25">
      <c r="B83" s="80">
        <v>43</v>
      </c>
      <c r="C83" s="81">
        <v>9022.454217032735</v>
      </c>
      <c r="D83" s="23">
        <v>6898.6781784915538</v>
      </c>
      <c r="E83" s="82">
        <v>1325.6918500918639</v>
      </c>
    </row>
    <row r="84" spans="2:5" outlineLevel="1" x14ac:dyDescent="0.25">
      <c r="B84" s="80">
        <v>44</v>
      </c>
      <c r="C84" s="81">
        <v>9086.4302439689345</v>
      </c>
      <c r="D84" s="23">
        <v>6480.7865991616081</v>
      </c>
      <c r="E84" s="82">
        <v>1327.294475213806</v>
      </c>
    </row>
    <row r="85" spans="2:5" outlineLevel="1" x14ac:dyDescent="0.25">
      <c r="B85" s="80">
        <v>45</v>
      </c>
      <c r="C85" s="81">
        <v>9308.817097305131</v>
      </c>
      <c r="D85" s="23">
        <v>6817.3556416173524</v>
      </c>
      <c r="E85" s="82">
        <v>1327.9196311459743</v>
      </c>
    </row>
    <row r="86" spans="2:5" outlineLevel="1" x14ac:dyDescent="0.25">
      <c r="B86" s="80">
        <v>46</v>
      </c>
      <c r="C86" s="81">
        <v>9215.725847720656</v>
      </c>
      <c r="D86" s="23">
        <v>6618.2042671059571</v>
      </c>
      <c r="E86" s="82">
        <v>1327.3172387984309</v>
      </c>
    </row>
    <row r="87" spans="2:5" outlineLevel="1" x14ac:dyDescent="0.25">
      <c r="B87" s="80">
        <v>47</v>
      </c>
      <c r="C87" s="81">
        <v>9395.43549224034</v>
      </c>
      <c r="D87" s="23">
        <v>6764.8978184822836</v>
      </c>
      <c r="E87" s="82">
        <v>1326.6961046098979</v>
      </c>
    </row>
    <row r="88" spans="2:5" outlineLevel="1" x14ac:dyDescent="0.25">
      <c r="B88" s="80">
        <v>48</v>
      </c>
      <c r="C88" s="81">
        <v>9478.3716691730897</v>
      </c>
      <c r="D88" s="23">
        <v>6913.2456892906066</v>
      </c>
      <c r="E88" s="82">
        <v>1327.2448786376685</v>
      </c>
    </row>
    <row r="89" spans="2:5" outlineLevel="1" x14ac:dyDescent="0.25">
      <c r="B89" s="80">
        <v>49</v>
      </c>
      <c r="C89" s="81">
        <v>9612.0206745525138</v>
      </c>
      <c r="D89" s="23">
        <v>6262.8149434630386</v>
      </c>
      <c r="E89" s="82">
        <v>1329.1893834009902</v>
      </c>
    </row>
    <row r="90" spans="2:5" outlineLevel="1" x14ac:dyDescent="0.25">
      <c r="B90" s="80">
        <v>50</v>
      </c>
      <c r="C90" s="81">
        <v>9612.772895973616</v>
      </c>
      <c r="D90" s="23">
        <v>6196.1008308918326</v>
      </c>
      <c r="E90" s="82">
        <v>1332.6106715163344</v>
      </c>
    </row>
    <row r="91" spans="2:5" outlineLevel="1" x14ac:dyDescent="0.25">
      <c r="B91" s="80">
        <v>51</v>
      </c>
      <c r="C91" s="81">
        <v>9507.3831404685861</v>
      </c>
      <c r="D91" s="23">
        <v>6121.5681438012625</v>
      </c>
      <c r="E91" s="82">
        <v>1333.3830809896454</v>
      </c>
    </row>
    <row r="92" spans="2:5" outlineLevel="1" x14ac:dyDescent="0.25">
      <c r="B92" s="80">
        <v>52</v>
      </c>
      <c r="C92" s="81">
        <v>9527.0409462609769</v>
      </c>
      <c r="D92" s="23">
        <v>6965.2140503924484</v>
      </c>
      <c r="E92" s="82">
        <v>1338.8039785421238</v>
      </c>
    </row>
    <row r="93" spans="2:5" outlineLevel="1" x14ac:dyDescent="0.25">
      <c r="B93" s="80">
        <v>53</v>
      </c>
      <c r="C93" s="81">
        <v>9689.9133454537114</v>
      </c>
      <c r="D93" s="23">
        <v>7853.8316660577811</v>
      </c>
      <c r="E93" s="82">
        <v>1345.0956611532529</v>
      </c>
    </row>
    <row r="94" spans="2:5" outlineLevel="1" x14ac:dyDescent="0.25">
      <c r="B94" s="80">
        <v>54</v>
      </c>
      <c r="C94" s="81">
        <v>9928.2670122949894</v>
      </c>
      <c r="D94" s="23">
        <v>8539.2687437745681</v>
      </c>
      <c r="E94" s="82">
        <v>1351.1056727195512</v>
      </c>
    </row>
    <row r="95" spans="2:5" outlineLevel="1" x14ac:dyDescent="0.25">
      <c r="B95" s="80">
        <v>55</v>
      </c>
      <c r="C95" s="81">
        <v>10453.222201310327</v>
      </c>
      <c r="D95" s="23">
        <v>8496.9272752258166</v>
      </c>
      <c r="E95" s="82">
        <v>1352.6328233292666</v>
      </c>
    </row>
    <row r="96" spans="2:5" outlineLevel="1" x14ac:dyDescent="0.25">
      <c r="B96" s="80">
        <v>56</v>
      </c>
      <c r="C96" s="81">
        <v>10546.685661998165</v>
      </c>
      <c r="D96" s="23">
        <v>8110.2473564123102</v>
      </c>
      <c r="E96" s="82">
        <v>1354.4036091433529</v>
      </c>
    </row>
    <row r="97" spans="2:5" outlineLevel="1" x14ac:dyDescent="0.25">
      <c r="B97" s="80">
        <v>57</v>
      </c>
      <c r="C97" s="81">
        <v>10512.94703619551</v>
      </c>
      <c r="D97" s="23">
        <v>7892.3277972347378</v>
      </c>
      <c r="E97" s="82">
        <v>1359.9527857476032</v>
      </c>
    </row>
    <row r="98" spans="2:5" outlineLevel="1" x14ac:dyDescent="0.25">
      <c r="B98" s="80">
        <v>58</v>
      </c>
      <c r="C98" s="81">
        <v>10638.975077389676</v>
      </c>
      <c r="D98" s="23">
        <v>7426.5269398880682</v>
      </c>
      <c r="E98" s="82">
        <v>1361.9132665414804</v>
      </c>
    </row>
    <row r="99" spans="2:5" outlineLevel="1" x14ac:dyDescent="0.25">
      <c r="B99" s="80">
        <v>59</v>
      </c>
      <c r="C99" s="81">
        <v>10554.162445534437</v>
      </c>
      <c r="D99" s="23">
        <v>7132.47212693252</v>
      </c>
      <c r="E99" s="82">
        <v>1359.5033865636585</v>
      </c>
    </row>
    <row r="100" spans="2:5" outlineLevel="1" x14ac:dyDescent="0.25">
      <c r="B100" s="80">
        <v>60</v>
      </c>
      <c r="C100" s="81">
        <v>10781.68364763339</v>
      </c>
      <c r="D100" s="23">
        <v>7610.1290143613214</v>
      </c>
      <c r="E100" s="82">
        <v>1355.2128928411935</v>
      </c>
    </row>
    <row r="101" spans="2:5" outlineLevel="1" x14ac:dyDescent="0.25">
      <c r="B101" s="80">
        <v>61</v>
      </c>
      <c r="C101" s="81">
        <v>11064.202844270412</v>
      </c>
      <c r="D101" s="23">
        <v>7271.2135704788734</v>
      </c>
      <c r="E101" s="82">
        <v>1356.6383749569682</v>
      </c>
    </row>
    <row r="102" spans="2:5" outlineLevel="1" x14ac:dyDescent="0.25">
      <c r="B102" s="80">
        <v>62</v>
      </c>
      <c r="C102" s="81">
        <v>11297.058724792898</v>
      </c>
      <c r="D102" s="23">
        <v>7230.9298001757452</v>
      </c>
      <c r="E102" s="82">
        <v>1359.2660216799277</v>
      </c>
    </row>
    <row r="103" spans="2:5" outlineLevel="1" x14ac:dyDescent="0.25">
      <c r="B103" s="80">
        <v>63</v>
      </c>
      <c r="C103" s="81">
        <v>11457.274027188574</v>
      </c>
      <c r="D103" s="23">
        <v>7675.4013448905871</v>
      </c>
      <c r="E103" s="82">
        <v>1359.7694541551655</v>
      </c>
    </row>
    <row r="104" spans="2:5" outlineLevel="1" x14ac:dyDescent="0.25">
      <c r="B104" s="80">
        <v>64</v>
      </c>
      <c r="C104" s="81">
        <v>11788.738043191079</v>
      </c>
      <c r="D104" s="23">
        <v>8511.0709861893683</v>
      </c>
      <c r="E104" s="82">
        <v>1361.250343911345</v>
      </c>
    </row>
    <row r="105" spans="2:5" outlineLevel="1" x14ac:dyDescent="0.25">
      <c r="B105" s="80">
        <v>65</v>
      </c>
      <c r="C105" s="81">
        <v>12175.180466792628</v>
      </c>
      <c r="D105" s="23">
        <v>8833.6580729267116</v>
      </c>
      <c r="E105" s="82">
        <v>1365.3490917142171</v>
      </c>
    </row>
    <row r="106" spans="2:5" outlineLevel="1" x14ac:dyDescent="0.25">
      <c r="B106" s="80">
        <v>66</v>
      </c>
      <c r="C106" s="81">
        <v>12116.214442951272</v>
      </c>
      <c r="D106" s="23">
        <v>8960.8045317676842</v>
      </c>
      <c r="E106" s="82">
        <v>1373.7196504804656</v>
      </c>
    </row>
    <row r="107" spans="2:5" outlineLevel="1" x14ac:dyDescent="0.25">
      <c r="B107" s="80">
        <v>67</v>
      </c>
      <c r="C107" s="81">
        <v>11907.244448052066</v>
      </c>
      <c r="D107" s="23">
        <v>8159.5352119312984</v>
      </c>
      <c r="E107" s="82">
        <v>1379.6101668282502</v>
      </c>
    </row>
    <row r="108" spans="2:5" outlineLevel="1" x14ac:dyDescent="0.25">
      <c r="B108" s="80">
        <v>68</v>
      </c>
      <c r="C108" s="81">
        <v>11613.83713802798</v>
      </c>
      <c r="D108" s="23">
        <v>8088.1532381451734</v>
      </c>
      <c r="E108" s="82">
        <v>1379.5048280189076</v>
      </c>
    </row>
    <row r="109" spans="2:5" outlineLevel="1" x14ac:dyDescent="0.25">
      <c r="B109" s="80">
        <v>69</v>
      </c>
      <c r="C109" s="81">
        <v>11449.998016713262</v>
      </c>
      <c r="D109" s="23">
        <v>7112.756623428013</v>
      </c>
      <c r="E109" s="82">
        <v>1378.2962559470323</v>
      </c>
    </row>
    <row r="110" spans="2:5" outlineLevel="1" x14ac:dyDescent="0.25">
      <c r="B110" s="80">
        <v>70</v>
      </c>
      <c r="C110" s="81">
        <v>11226.362295577685</v>
      </c>
      <c r="D110" s="23">
        <v>7295.4795708236607</v>
      </c>
      <c r="E110" s="82">
        <v>1380.2498051916796</v>
      </c>
    </row>
    <row r="111" spans="2:5" outlineLevel="1" x14ac:dyDescent="0.25">
      <c r="B111" s="80">
        <v>71</v>
      </c>
      <c r="C111" s="81">
        <v>11209.878933424636</v>
      </c>
      <c r="D111" s="23">
        <v>6955.9639413294963</v>
      </c>
      <c r="E111" s="82">
        <v>1378.9927566151955</v>
      </c>
    </row>
    <row r="112" spans="2:5" outlineLevel="1" x14ac:dyDescent="0.25">
      <c r="B112" s="80">
        <v>72</v>
      </c>
      <c r="C112" s="81">
        <v>11084.613614646449</v>
      </c>
      <c r="D112" s="23">
        <v>7518.2487198752751</v>
      </c>
      <c r="E112" s="82">
        <v>1371.895524432513</v>
      </c>
    </row>
    <row r="113" spans="2:5" outlineLevel="1" x14ac:dyDescent="0.25">
      <c r="B113" s="80">
        <v>73</v>
      </c>
      <c r="C113" s="81">
        <v>11199.666149342127</v>
      </c>
      <c r="D113" s="23">
        <v>7038.825527926906</v>
      </c>
      <c r="E113" s="82">
        <v>1362.568306415852</v>
      </c>
    </row>
    <row r="114" spans="2:5" outlineLevel="1" x14ac:dyDescent="0.25">
      <c r="B114" s="80">
        <v>74</v>
      </c>
      <c r="C114" s="81">
        <v>11376.221471682155</v>
      </c>
      <c r="D114" s="23">
        <v>6916.2994487839878</v>
      </c>
      <c r="E114" s="82">
        <v>1359.7083867302138</v>
      </c>
    </row>
    <row r="115" spans="2:5" outlineLevel="1" x14ac:dyDescent="0.25">
      <c r="B115" s="80">
        <v>75</v>
      </c>
      <c r="C115" s="81">
        <v>11182.741321386646</v>
      </c>
      <c r="D115" s="23">
        <v>7247.1101787834432</v>
      </c>
      <c r="E115" s="82">
        <v>1359.6971751277024</v>
      </c>
    </row>
    <row r="116" spans="2:5" outlineLevel="1" x14ac:dyDescent="0.25">
      <c r="B116" s="80">
        <v>76</v>
      </c>
      <c r="C116" s="81">
        <v>11251.755939124892</v>
      </c>
      <c r="D116" s="23">
        <v>7475.8295300294967</v>
      </c>
      <c r="E116" s="82">
        <v>1357.3576171750799</v>
      </c>
    </row>
    <row r="117" spans="2:5" outlineLevel="1" x14ac:dyDescent="0.25">
      <c r="B117" s="80">
        <v>77</v>
      </c>
      <c r="C117" s="81">
        <v>11171.042839822041</v>
      </c>
      <c r="D117" s="23">
        <v>7241.6967148142603</v>
      </c>
      <c r="E117" s="82">
        <v>1354.8428364764193</v>
      </c>
    </row>
    <row r="118" spans="2:5" outlineLevel="1" x14ac:dyDescent="0.25">
      <c r="B118" s="80">
        <v>78</v>
      </c>
      <c r="C118" s="81">
        <v>11005.50406509204</v>
      </c>
      <c r="D118" s="23">
        <v>6882.061435453068</v>
      </c>
      <c r="E118" s="82">
        <v>1356.4064386851308</v>
      </c>
    </row>
    <row r="119" spans="2:5" outlineLevel="1" x14ac:dyDescent="0.25">
      <c r="B119" s="80">
        <v>79</v>
      </c>
      <c r="C119" s="81">
        <v>11035.930749942756</v>
      </c>
      <c r="D119" s="23">
        <v>6628.1624648097368</v>
      </c>
      <c r="E119" s="82">
        <v>1359.7130420222506</v>
      </c>
    </row>
    <row r="120" spans="2:5" outlineLevel="1" x14ac:dyDescent="0.25">
      <c r="B120" s="80">
        <v>80</v>
      </c>
      <c r="C120" s="81">
        <v>11247.972359854281</v>
      </c>
      <c r="D120" s="23">
        <v>5571.489486462895</v>
      </c>
      <c r="E120" s="82">
        <v>1360.947855708087</v>
      </c>
    </row>
    <row r="121" spans="2:5" outlineLevel="1" x14ac:dyDescent="0.25">
      <c r="B121" s="80">
        <v>81</v>
      </c>
      <c r="C121" s="81">
        <v>11444.318822732152</v>
      </c>
      <c r="D121" s="23">
        <v>6196.7192265890599</v>
      </c>
      <c r="E121" s="82">
        <v>1357.7211368534277</v>
      </c>
    </row>
    <row r="122" spans="2:5" outlineLevel="1" x14ac:dyDescent="0.25">
      <c r="B122" s="80">
        <v>82</v>
      </c>
      <c r="C122" s="81">
        <v>11746.135268571277</v>
      </c>
      <c r="D122" s="23">
        <v>5913.6110314279822</v>
      </c>
      <c r="E122" s="82">
        <v>1353.5611411048017</v>
      </c>
    </row>
    <row r="123" spans="2:5" outlineLevel="1" x14ac:dyDescent="0.25">
      <c r="B123" s="80">
        <v>83</v>
      </c>
      <c r="C123" s="81">
        <v>12169.549548206813</v>
      </c>
      <c r="D123" s="23">
        <v>6416.966043191519</v>
      </c>
      <c r="E123" s="82">
        <v>1353.1333296940127</v>
      </c>
    </row>
    <row r="124" spans="2:5" outlineLevel="1" x14ac:dyDescent="0.25">
      <c r="B124" s="80">
        <v>84</v>
      </c>
      <c r="C124" s="81">
        <v>12343.106653410388</v>
      </c>
      <c r="D124" s="23">
        <v>6588.5571576371894</v>
      </c>
      <c r="E124" s="82">
        <v>1350.6663022334039</v>
      </c>
    </row>
    <row r="125" spans="2:5" outlineLevel="1" x14ac:dyDescent="0.25">
      <c r="B125" s="80">
        <v>85</v>
      </c>
      <c r="C125" s="81">
        <v>12401.800750349568</v>
      </c>
      <c r="D125" s="23">
        <v>6944.5732248844351</v>
      </c>
      <c r="E125" s="82">
        <v>1343.958037095206</v>
      </c>
    </row>
    <row r="126" spans="2:5" outlineLevel="1" x14ac:dyDescent="0.25">
      <c r="B126" s="80">
        <v>86</v>
      </c>
      <c r="C126" s="81">
        <v>12421.765721522001</v>
      </c>
      <c r="D126" s="23">
        <v>6856.070760816051</v>
      </c>
      <c r="E126" s="82">
        <v>1338.1425643347859</v>
      </c>
    </row>
    <row r="127" spans="2:5" outlineLevel="1" x14ac:dyDescent="0.25">
      <c r="B127" s="80">
        <v>87</v>
      </c>
      <c r="C127" s="81">
        <v>12203.843985664882</v>
      </c>
      <c r="D127" s="23">
        <v>6771.6980179722559</v>
      </c>
      <c r="E127" s="82">
        <v>1336.6819616048272</v>
      </c>
    </row>
    <row r="128" spans="2:5" outlineLevel="1" x14ac:dyDescent="0.25">
      <c r="B128" s="80">
        <v>88</v>
      </c>
      <c r="C128" s="81">
        <v>12090.219890190498</v>
      </c>
      <c r="D128" s="23">
        <v>7355.4026177297392</v>
      </c>
      <c r="E128" s="82">
        <v>1335.9337941538067</v>
      </c>
    </row>
    <row r="129" spans="2:5" outlineLevel="1" x14ac:dyDescent="0.25">
      <c r="B129" s="80">
        <v>89</v>
      </c>
      <c r="C129" s="81">
        <v>11895.755216910095</v>
      </c>
      <c r="D129" s="23">
        <v>6438.6842835576153</v>
      </c>
      <c r="E129" s="82">
        <v>1335.0863138893233</v>
      </c>
    </row>
    <row r="130" spans="2:5" outlineLevel="1" x14ac:dyDescent="0.25">
      <c r="B130" s="80">
        <v>90</v>
      </c>
      <c r="C130" s="81">
        <v>11942.254205448346</v>
      </c>
      <c r="D130" s="23">
        <v>6249.3285692761365</v>
      </c>
      <c r="E130" s="82">
        <v>1333.2465180581094</v>
      </c>
    </row>
    <row r="131" spans="2:5" outlineLevel="1" x14ac:dyDescent="0.25">
      <c r="B131" s="80">
        <v>91</v>
      </c>
      <c r="C131" s="81">
        <v>12350.471226612746</v>
      </c>
      <c r="D131" s="23">
        <v>5996.8284819057462</v>
      </c>
      <c r="E131" s="82">
        <v>1335.3818484215051</v>
      </c>
    </row>
    <row r="132" spans="2:5" outlineLevel="1" x14ac:dyDescent="0.25">
      <c r="B132" s="80">
        <v>92</v>
      </c>
      <c r="C132" s="81">
        <v>12508.328416460843</v>
      </c>
      <c r="D132" s="23">
        <v>5412.2877778210859</v>
      </c>
      <c r="E132" s="82">
        <v>1339.1251617751841</v>
      </c>
    </row>
    <row r="133" spans="2:5" outlineLevel="1" x14ac:dyDescent="0.25">
      <c r="B133" s="80">
        <v>93</v>
      </c>
      <c r="C133" s="81">
        <v>12566.815809251453</v>
      </c>
      <c r="D133" s="23">
        <v>6367.4094413524244</v>
      </c>
      <c r="E133" s="82">
        <v>1342.6078581607576</v>
      </c>
    </row>
    <row r="134" spans="2:5" outlineLevel="1" x14ac:dyDescent="0.25">
      <c r="B134" s="80">
        <v>94</v>
      </c>
      <c r="C134" s="81">
        <v>12645.687652109749</v>
      </c>
      <c r="D134" s="23">
        <v>6778.0512730342334</v>
      </c>
      <c r="E134" s="82">
        <v>1344.4253245854632</v>
      </c>
    </row>
    <row r="135" spans="2:5" outlineLevel="1" x14ac:dyDescent="0.25">
      <c r="B135" s="80">
        <v>95</v>
      </c>
      <c r="C135" s="81">
        <v>12614.14813716806</v>
      </c>
      <c r="D135" s="23">
        <v>6882.7823700264307</v>
      </c>
      <c r="E135" s="82">
        <v>1344.2215494554157</v>
      </c>
    </row>
    <row r="136" spans="2:5" outlineLevel="1" x14ac:dyDescent="0.25">
      <c r="B136" s="80">
        <v>96</v>
      </c>
      <c r="C136" s="81">
        <v>12508.230122260007</v>
      </c>
      <c r="D136" s="23">
        <v>7010.0711437718128</v>
      </c>
      <c r="E136" s="82">
        <v>1347.4465895405485</v>
      </c>
    </row>
    <row r="137" spans="2:5" outlineLevel="1" x14ac:dyDescent="0.25">
      <c r="B137" s="80">
        <v>97</v>
      </c>
      <c r="C137" s="81">
        <v>12332.258913443879</v>
      </c>
      <c r="D137" s="23">
        <v>7791.3157219359809</v>
      </c>
      <c r="E137" s="82">
        <v>1350.2881708041737</v>
      </c>
    </row>
    <row r="138" spans="2:5" outlineLevel="1" x14ac:dyDescent="0.25">
      <c r="B138" s="80">
        <v>98</v>
      </c>
      <c r="C138" s="81">
        <v>12360.695996562617</v>
      </c>
      <c r="D138" s="23">
        <v>7308.8321258720207</v>
      </c>
      <c r="E138" s="82">
        <v>1348.5160170051652</v>
      </c>
    </row>
    <row r="139" spans="2:5" outlineLevel="1" x14ac:dyDescent="0.25">
      <c r="B139" s="80">
        <v>99</v>
      </c>
      <c r="C139" s="81">
        <v>12229.20520910075</v>
      </c>
      <c r="D139" s="23">
        <v>7458.2589604038258</v>
      </c>
      <c r="E139" s="82">
        <v>1346.7564415400466</v>
      </c>
    </row>
    <row r="140" spans="2:5" outlineLevel="1" x14ac:dyDescent="0.25">
      <c r="B140" s="80">
        <v>100</v>
      </c>
      <c r="C140" s="81">
        <v>12134.823334344197</v>
      </c>
      <c r="D140" s="23">
        <v>7601.8447098303232</v>
      </c>
      <c r="E140" s="82">
        <v>1347.5222686066386</v>
      </c>
    </row>
    <row r="141" spans="2:5" outlineLevel="1" x14ac:dyDescent="0.25">
      <c r="B141" s="80">
        <v>101</v>
      </c>
      <c r="C141" s="81">
        <v>12386.291658308</v>
      </c>
      <c r="D141" s="23">
        <v>8011.2616523424776</v>
      </c>
      <c r="E141" s="82">
        <v>1352.9392540935273</v>
      </c>
    </row>
    <row r="142" spans="2:5" outlineLevel="1" x14ac:dyDescent="0.25">
      <c r="B142" s="80">
        <v>102</v>
      </c>
      <c r="C142" s="81">
        <v>12504.860550220861</v>
      </c>
      <c r="D142" s="23">
        <v>6860.4554712921317</v>
      </c>
      <c r="E142" s="82">
        <v>1356.2504474816271</v>
      </c>
    </row>
    <row r="143" spans="2:5" outlineLevel="1" x14ac:dyDescent="0.25">
      <c r="B143" s="80">
        <v>103</v>
      </c>
      <c r="C143" s="81">
        <v>12835.32242274909</v>
      </c>
      <c r="D143" s="23">
        <v>7152.7734746923907</v>
      </c>
      <c r="E143" s="82">
        <v>1358.8317746624355</v>
      </c>
    </row>
    <row r="144" spans="2:5" outlineLevel="1" x14ac:dyDescent="0.25">
      <c r="B144" s="80">
        <v>104</v>
      </c>
      <c r="C144" s="81">
        <v>13318.320105983938</v>
      </c>
      <c r="D144" s="23">
        <v>7547.2173226869854</v>
      </c>
      <c r="E144" s="82">
        <v>1366.310780874081</v>
      </c>
    </row>
    <row r="145" spans="2:5" outlineLevel="1" x14ac:dyDescent="0.25">
      <c r="B145" s="80">
        <v>105</v>
      </c>
      <c r="C145" s="81">
        <v>13616.598152721817</v>
      </c>
      <c r="D145" s="23">
        <v>8363.838007300963</v>
      </c>
      <c r="E145" s="82">
        <v>1377.9733782285764</v>
      </c>
    </row>
    <row r="146" spans="2:5" outlineLevel="1" x14ac:dyDescent="0.25">
      <c r="B146" s="80">
        <v>106</v>
      </c>
      <c r="C146" s="81">
        <v>13497.794276012723</v>
      </c>
      <c r="D146" s="23">
        <v>8808.0493965991882</v>
      </c>
      <c r="E146" s="82">
        <v>1389.2233505522715</v>
      </c>
    </row>
    <row r="147" spans="2:5" outlineLevel="1" x14ac:dyDescent="0.25">
      <c r="B147" s="80">
        <v>107</v>
      </c>
      <c r="C147" s="81">
        <v>13583.588657641458</v>
      </c>
      <c r="D147" s="23">
        <v>8984.137573820839</v>
      </c>
      <c r="E147" s="82">
        <v>1394.8091448272003</v>
      </c>
    </row>
    <row r="148" spans="2:5" outlineLevel="1" x14ac:dyDescent="0.25">
      <c r="B148" s="80">
        <v>108</v>
      </c>
      <c r="C148" s="81">
        <v>13657.982161444002</v>
      </c>
      <c r="D148" s="23">
        <v>8639.3849575554705</v>
      </c>
      <c r="E148" s="82">
        <v>1398.0408861140179</v>
      </c>
    </row>
    <row r="149" spans="2:5" outlineLevel="1" x14ac:dyDescent="0.25">
      <c r="B149" s="80">
        <v>109</v>
      </c>
      <c r="C149" s="81">
        <v>13778.535651141005</v>
      </c>
      <c r="D149" s="23">
        <v>8355.7267031413267</v>
      </c>
      <c r="E149" s="82">
        <v>1405.1041109540502</v>
      </c>
    </row>
    <row r="150" spans="2:5" outlineLevel="1" x14ac:dyDescent="0.25">
      <c r="B150" s="80">
        <v>110</v>
      </c>
      <c r="C150" s="81">
        <v>14075.50104709814</v>
      </c>
      <c r="D150" s="23">
        <v>8087.0773680631473</v>
      </c>
      <c r="E150" s="82">
        <v>1409.4178654309155</v>
      </c>
    </row>
    <row r="151" spans="2:5" outlineLevel="1" x14ac:dyDescent="0.25">
      <c r="B151" s="80">
        <v>111</v>
      </c>
      <c r="C151" s="81">
        <v>14208.097113164422</v>
      </c>
      <c r="D151" s="23">
        <v>8141.9816788162243</v>
      </c>
      <c r="E151" s="82">
        <v>1405.7925321702501</v>
      </c>
    </row>
    <row r="152" spans="2:5" outlineLevel="1" x14ac:dyDescent="0.25">
      <c r="B152" s="80">
        <v>112</v>
      </c>
      <c r="C152" s="81">
        <v>14435.82163302361</v>
      </c>
      <c r="D152" s="23">
        <v>8499.495124646739</v>
      </c>
      <c r="E152" s="82">
        <v>1396.312872557223</v>
      </c>
    </row>
    <row r="153" spans="2:5" outlineLevel="1" x14ac:dyDescent="0.25">
      <c r="B153" s="80">
        <v>113</v>
      </c>
      <c r="C153" s="81">
        <v>14550.68507172058</v>
      </c>
      <c r="D153" s="23">
        <v>8135.7959678842635</v>
      </c>
      <c r="E153" s="82">
        <v>1395.6330483950173</v>
      </c>
    </row>
    <row r="154" spans="2:5" outlineLevel="1" x14ac:dyDescent="0.25">
      <c r="B154" s="80">
        <v>114</v>
      </c>
      <c r="C154" s="81">
        <v>14341.788115039704</v>
      </c>
      <c r="D154" s="23">
        <v>7943.3786920471157</v>
      </c>
      <c r="E154" s="82">
        <v>1401.3141225769918</v>
      </c>
    </row>
    <row r="155" spans="2:5" outlineLevel="1" x14ac:dyDescent="0.25">
      <c r="B155" s="80">
        <v>115</v>
      </c>
      <c r="C155" s="81">
        <v>14215.176270049389</v>
      </c>
      <c r="D155" s="23">
        <v>8146.6618662655765</v>
      </c>
      <c r="E155" s="82">
        <v>1402.171821397817</v>
      </c>
    </row>
    <row r="156" spans="2:5" outlineLevel="1" x14ac:dyDescent="0.25">
      <c r="B156" s="80">
        <v>116</v>
      </c>
      <c r="C156" s="81">
        <v>14400.297445951097</v>
      </c>
      <c r="D156" s="23">
        <v>8512.5161478270693</v>
      </c>
      <c r="E156" s="82">
        <v>1402.9134999678959</v>
      </c>
    </row>
    <row r="157" spans="2:5" outlineLevel="1" x14ac:dyDescent="0.25">
      <c r="B157" s="80">
        <v>117</v>
      </c>
      <c r="C157" s="81">
        <v>14693.410144875461</v>
      </c>
      <c r="D157" s="23">
        <v>9307.4283117312316</v>
      </c>
      <c r="E157" s="82">
        <v>1408.2652694206881</v>
      </c>
    </row>
    <row r="158" spans="2:5" outlineLevel="1" x14ac:dyDescent="0.25">
      <c r="B158" s="80">
        <v>118</v>
      </c>
      <c r="C158" s="81">
        <v>14992.660785844406</v>
      </c>
      <c r="D158" s="23">
        <v>9313.5486851640835</v>
      </c>
      <c r="E158" s="82">
        <v>1424.0897447296506</v>
      </c>
    </row>
    <row r="159" spans="2:5" outlineLevel="1" x14ac:dyDescent="0.25">
      <c r="B159" s="80">
        <v>119</v>
      </c>
      <c r="C159" s="81">
        <v>15398.810105124916</v>
      </c>
      <c r="D159" s="23">
        <v>8681.5878323225024</v>
      </c>
      <c r="E159" s="82">
        <v>1434.4394356964497</v>
      </c>
    </row>
    <row r="160" spans="2:5" outlineLevel="1" x14ac:dyDescent="0.25">
      <c r="B160" s="80">
        <v>120</v>
      </c>
      <c r="C160" s="81">
        <v>15569.388344588046</v>
      </c>
      <c r="D160" s="23">
        <v>8559.9673467865541</v>
      </c>
      <c r="E160" s="82">
        <v>1433.9239292340048</v>
      </c>
    </row>
    <row r="161" spans="2:5" outlineLevel="1" x14ac:dyDescent="0.25">
      <c r="B161" s="80">
        <v>121</v>
      </c>
      <c r="C161" s="81">
        <v>15826.303477562358</v>
      </c>
      <c r="D161" s="23">
        <v>7731.360252369881</v>
      </c>
      <c r="E161" s="82">
        <v>1430.5670307242383</v>
      </c>
    </row>
    <row r="162" spans="2:5" outlineLevel="1" x14ac:dyDescent="0.25">
      <c r="B162" s="80">
        <v>122</v>
      </c>
      <c r="C162" s="81">
        <v>16105.372834573704</v>
      </c>
      <c r="D162" s="23">
        <v>8134.0403292230367</v>
      </c>
      <c r="E162" s="82">
        <v>1432.6822402224836</v>
      </c>
    </row>
    <row r="163" spans="2:5" outlineLevel="1" x14ac:dyDescent="0.25">
      <c r="B163" s="80">
        <v>123</v>
      </c>
      <c r="C163" s="81">
        <v>16219.538323445107</v>
      </c>
      <c r="D163" s="23">
        <v>7918.8464785707147</v>
      </c>
      <c r="E163" s="82">
        <v>1430.9411923271275</v>
      </c>
    </row>
    <row r="164" spans="2:5" outlineLevel="1" x14ac:dyDescent="0.25">
      <c r="B164" s="80">
        <v>124</v>
      </c>
      <c r="C164" s="81">
        <v>16491.407085058148</v>
      </c>
      <c r="D164" s="23">
        <v>7850.4972305178535</v>
      </c>
      <c r="E164" s="82">
        <v>1418.8956854829025</v>
      </c>
    </row>
    <row r="165" spans="2:5" outlineLevel="1" x14ac:dyDescent="0.25">
      <c r="B165" s="80">
        <v>125</v>
      </c>
      <c r="C165" s="81">
        <v>16599.542755026116</v>
      </c>
      <c r="D165" s="23">
        <v>7773.004548488263</v>
      </c>
      <c r="E165" s="82">
        <v>1402.6796716872743</v>
      </c>
    </row>
    <row r="166" spans="2:5" outlineLevel="1" x14ac:dyDescent="0.25">
      <c r="B166" s="80">
        <v>126</v>
      </c>
      <c r="C166" s="81">
        <v>16372.674623400833</v>
      </c>
      <c r="D166" s="23">
        <v>7787.508481526831</v>
      </c>
      <c r="E166" s="82">
        <v>1396.0143226409577</v>
      </c>
    </row>
    <row r="167" spans="2:5" outlineLevel="1" x14ac:dyDescent="0.25">
      <c r="B167" s="80">
        <v>127</v>
      </c>
      <c r="C167" s="81">
        <v>16630.496526812945</v>
      </c>
      <c r="D167" s="23">
        <v>7505.278700629201</v>
      </c>
      <c r="E167" s="82">
        <v>1395.5811833868499</v>
      </c>
    </row>
    <row r="168" spans="2:5" outlineLevel="1" x14ac:dyDescent="0.25">
      <c r="B168" s="80">
        <v>128</v>
      </c>
      <c r="C168" s="81">
        <v>16775.277125499764</v>
      </c>
      <c r="D168" s="23">
        <v>8060.331165755566</v>
      </c>
      <c r="E168" s="82">
        <v>1391.6346812985123</v>
      </c>
    </row>
    <row r="169" spans="2:5" outlineLevel="1" x14ac:dyDescent="0.25">
      <c r="B169" s="80">
        <v>129</v>
      </c>
      <c r="C169" s="81">
        <v>17087.078589704426</v>
      </c>
      <c r="D169" s="23">
        <v>8595.4779671339275</v>
      </c>
      <c r="E169" s="82">
        <v>1385.5603284454842</v>
      </c>
    </row>
    <row r="170" spans="2:5" outlineLevel="1" x14ac:dyDescent="0.25">
      <c r="B170" s="80">
        <v>130</v>
      </c>
      <c r="C170" s="81">
        <v>16896.14125944316</v>
      </c>
      <c r="D170" s="23">
        <v>7803.6636027429458</v>
      </c>
      <c r="E170" s="82">
        <v>1386.3244364352217</v>
      </c>
    </row>
    <row r="171" spans="2:5" outlineLevel="1" x14ac:dyDescent="0.25">
      <c r="B171" s="80">
        <v>131</v>
      </c>
      <c r="C171" s="81">
        <v>16801.36485180031</v>
      </c>
      <c r="D171" s="23">
        <v>7301.1561589287576</v>
      </c>
      <c r="E171" s="82">
        <v>1391.7549647951591</v>
      </c>
    </row>
    <row r="172" spans="2:5" outlineLevel="1" x14ac:dyDescent="0.25">
      <c r="B172" s="80">
        <v>132</v>
      </c>
      <c r="C172" s="81">
        <v>16618.988380362873</v>
      </c>
      <c r="D172" s="23">
        <v>6628.5656251631526</v>
      </c>
      <c r="E172" s="82">
        <v>1395.7651846983258</v>
      </c>
    </row>
    <row r="173" spans="2:5" outlineLevel="1" x14ac:dyDescent="0.25">
      <c r="B173" s="80">
        <v>133</v>
      </c>
      <c r="C173" s="81">
        <v>16397.870496658554</v>
      </c>
      <c r="D173" s="23">
        <v>6178.2502699501219</v>
      </c>
      <c r="E173" s="82">
        <v>1390.9112762554314</v>
      </c>
    </row>
    <row r="174" spans="2:5" outlineLevel="1" x14ac:dyDescent="0.25">
      <c r="B174" s="80">
        <v>134</v>
      </c>
      <c r="C174" s="81">
        <v>16326.514601975674</v>
      </c>
      <c r="D174" s="23">
        <v>6494.3692162217139</v>
      </c>
      <c r="E174" s="82">
        <v>1383.8499145594274</v>
      </c>
    </row>
    <row r="175" spans="2:5" outlineLevel="1" x14ac:dyDescent="0.25">
      <c r="B175" s="80">
        <v>135</v>
      </c>
      <c r="C175" s="81">
        <v>16231.36150981348</v>
      </c>
      <c r="D175" s="23">
        <v>6862.0731358743142</v>
      </c>
      <c r="E175" s="82">
        <v>1382.4191670920634</v>
      </c>
    </row>
    <row r="176" spans="2:5" outlineLevel="1" x14ac:dyDescent="0.25">
      <c r="B176" s="80">
        <v>136</v>
      </c>
      <c r="C176" s="81">
        <v>15822.265542047688</v>
      </c>
      <c r="D176" s="23">
        <v>7457.8816779345834</v>
      </c>
      <c r="E176" s="82">
        <v>1376.9362112402191</v>
      </c>
    </row>
    <row r="177" spans="2:5" outlineLevel="1" x14ac:dyDescent="0.25">
      <c r="B177" s="80">
        <v>137</v>
      </c>
      <c r="C177" s="81">
        <v>15975.745015556766</v>
      </c>
      <c r="D177" s="23">
        <v>7105.7869363960672</v>
      </c>
      <c r="E177" s="82">
        <v>1367.8631805343298</v>
      </c>
    </row>
    <row r="178" spans="2:5" outlineLevel="1" x14ac:dyDescent="0.25">
      <c r="B178" s="80">
        <v>138</v>
      </c>
      <c r="C178" s="81">
        <v>16040.803931788305</v>
      </c>
      <c r="D178" s="23">
        <v>7260.5905658093116</v>
      </c>
      <c r="E178" s="82">
        <v>1358.0172821448307</v>
      </c>
    </row>
    <row r="179" spans="2:5" outlineLevel="1" x14ac:dyDescent="0.25">
      <c r="B179" s="80">
        <v>139</v>
      </c>
      <c r="C179" s="81">
        <v>16172.397094821619</v>
      </c>
      <c r="D179" s="23">
        <v>7385.1998011375872</v>
      </c>
      <c r="E179" s="82">
        <v>1352.867363171041</v>
      </c>
    </row>
    <row r="180" spans="2:5" outlineLevel="1" x14ac:dyDescent="0.25">
      <c r="B180" s="80">
        <v>140</v>
      </c>
      <c r="C180" s="81">
        <v>16140.465883435616</v>
      </c>
      <c r="D180" s="23">
        <v>7947.3076152132826</v>
      </c>
      <c r="E180" s="82">
        <v>1351.7873466303656</v>
      </c>
    </row>
    <row r="181" spans="2:5" outlineLevel="1" x14ac:dyDescent="0.25">
      <c r="B181" s="80">
        <v>141</v>
      </c>
      <c r="C181" s="81">
        <v>16299.216245532636</v>
      </c>
      <c r="D181" s="23">
        <v>7400.7417441685393</v>
      </c>
      <c r="E181" s="82">
        <v>1349.978627809392</v>
      </c>
    </row>
    <row r="182" spans="2:5" outlineLevel="1" x14ac:dyDescent="0.25">
      <c r="B182" s="80">
        <v>142</v>
      </c>
      <c r="C182" s="81">
        <v>16591.29322502065</v>
      </c>
      <c r="D182" s="23">
        <v>6915.4970303900527</v>
      </c>
      <c r="E182" s="82">
        <v>1348.5651270856029</v>
      </c>
    </row>
    <row r="183" spans="2:5" outlineLevel="1" x14ac:dyDescent="0.25">
      <c r="B183" s="80">
        <v>143</v>
      </c>
      <c r="C183" s="81">
        <v>16612.485852015263</v>
      </c>
      <c r="D183" s="23">
        <v>6266.8727288131449</v>
      </c>
      <c r="E183" s="82">
        <v>1349.6447643493093</v>
      </c>
    </row>
    <row r="184" spans="2:5" outlineLevel="1" x14ac:dyDescent="0.25">
      <c r="B184" s="80">
        <v>144</v>
      </c>
      <c r="C184" s="81">
        <v>16680.414581125209</v>
      </c>
      <c r="D184" s="23">
        <v>6388.9453892654901</v>
      </c>
      <c r="E184" s="82">
        <v>1354.9164021969696</v>
      </c>
    </row>
    <row r="185" spans="2:5" outlineLevel="1" x14ac:dyDescent="0.25">
      <c r="B185" s="80">
        <v>145</v>
      </c>
      <c r="C185" s="81">
        <v>16744.835261354678</v>
      </c>
      <c r="D185" s="23">
        <v>6454.7327190150991</v>
      </c>
      <c r="E185" s="82">
        <v>1360.2883946097375</v>
      </c>
    </row>
    <row r="186" spans="2:5" outlineLevel="1" x14ac:dyDescent="0.25">
      <c r="B186" s="80">
        <v>146</v>
      </c>
      <c r="C186" s="81">
        <v>16715.815470251931</v>
      </c>
      <c r="D186" s="23">
        <v>7524.7155484243212</v>
      </c>
      <c r="E186" s="82">
        <v>1361.6990298412368</v>
      </c>
    </row>
    <row r="187" spans="2:5" outlineLevel="1" x14ac:dyDescent="0.25">
      <c r="B187" s="80">
        <v>147</v>
      </c>
      <c r="C187" s="81">
        <v>16839.202860062473</v>
      </c>
      <c r="D187" s="23">
        <v>8199.2321749194925</v>
      </c>
      <c r="E187" s="82">
        <v>1363.1709405097458</v>
      </c>
    </row>
    <row r="188" spans="2:5" outlineLevel="1" x14ac:dyDescent="0.25">
      <c r="B188" s="80">
        <v>148</v>
      </c>
      <c r="C188" s="81">
        <v>17076.503496192305</v>
      </c>
      <c r="D188" s="23">
        <v>7829.5384586417849</v>
      </c>
      <c r="E188" s="82">
        <v>1367.9257109079699</v>
      </c>
    </row>
    <row r="189" spans="2:5" outlineLevel="1" x14ac:dyDescent="0.25">
      <c r="B189" s="80">
        <v>149</v>
      </c>
      <c r="C189" s="81">
        <v>17107.46286143738</v>
      </c>
      <c r="D189" s="23">
        <v>8292.6228922921509</v>
      </c>
      <c r="E189" s="82">
        <v>1371.5861663392184</v>
      </c>
    </row>
    <row r="190" spans="2:5" outlineLevel="1" x14ac:dyDescent="0.25">
      <c r="B190" s="80">
        <v>150</v>
      </c>
      <c r="C190" s="81">
        <v>16978.298845064146</v>
      </c>
      <c r="D190" s="23">
        <v>8114.2928217088902</v>
      </c>
      <c r="E190" s="82">
        <v>1371.2237728731418</v>
      </c>
    </row>
    <row r="191" spans="2:5" outlineLevel="1" x14ac:dyDescent="0.25">
      <c r="B191" s="80">
        <v>151</v>
      </c>
      <c r="C191" s="81">
        <v>16691.440952695579</v>
      </c>
      <c r="D191" s="23">
        <v>8100.3088710427701</v>
      </c>
      <c r="E191" s="82">
        <v>1367.9450256722712</v>
      </c>
    </row>
    <row r="192" spans="2:5" outlineLevel="1" x14ac:dyDescent="0.25">
      <c r="B192" s="80">
        <v>152</v>
      </c>
      <c r="C192" s="81">
        <v>16882.997950247547</v>
      </c>
      <c r="D192" s="23">
        <v>8086.6445613069473</v>
      </c>
      <c r="E192" s="82">
        <v>1368.3346225386028</v>
      </c>
    </row>
    <row r="193" spans="2:5" outlineLevel="1" x14ac:dyDescent="0.25">
      <c r="B193" s="80">
        <v>153</v>
      </c>
      <c r="C193" s="81">
        <v>17015.956722375064</v>
      </c>
      <c r="D193" s="23">
        <v>8206.2662326009176</v>
      </c>
      <c r="E193" s="82">
        <v>1375.7184286276799</v>
      </c>
    </row>
    <row r="194" spans="2:5" outlineLevel="1" x14ac:dyDescent="0.25">
      <c r="B194" s="80">
        <v>154</v>
      </c>
      <c r="C194" s="81">
        <v>16949.331280424431</v>
      </c>
      <c r="D194" s="23">
        <v>7576.4804232284068</v>
      </c>
      <c r="E194" s="82">
        <v>1380.284042317935</v>
      </c>
    </row>
    <row r="195" spans="2:5" outlineLevel="1" x14ac:dyDescent="0.25">
      <c r="B195" s="80">
        <v>155</v>
      </c>
      <c r="C195" s="81">
        <v>17093.970955370998</v>
      </c>
      <c r="D195" s="23">
        <v>7962.0550879730554</v>
      </c>
      <c r="E195" s="82">
        <v>1383.77303647035</v>
      </c>
    </row>
    <row r="196" spans="2:5" outlineLevel="1" x14ac:dyDescent="0.25">
      <c r="B196" s="80">
        <v>156</v>
      </c>
      <c r="C196" s="81">
        <v>17104.025976754252</v>
      </c>
      <c r="D196" s="23">
        <v>7828.9036740695137</v>
      </c>
      <c r="E196" s="82">
        <v>1392.2778334961417</v>
      </c>
    </row>
    <row r="197" spans="2:5" outlineLevel="1" x14ac:dyDescent="0.25">
      <c r="B197" s="80">
        <v>157</v>
      </c>
      <c r="C197" s="81">
        <v>17340.125385306652</v>
      </c>
      <c r="D197" s="23">
        <v>8651.9023621869128</v>
      </c>
      <c r="E197" s="82">
        <v>1410.5987001926107</v>
      </c>
    </row>
    <row r="198" spans="2:5" outlineLevel="1" x14ac:dyDescent="0.25">
      <c r="B198" s="80">
        <v>158</v>
      </c>
      <c r="C198" s="81">
        <v>17585.971507036451</v>
      </c>
      <c r="D198" s="23">
        <v>9414.2952912872533</v>
      </c>
      <c r="E198" s="82">
        <v>1428.7154214669411</v>
      </c>
    </row>
    <row r="199" spans="2:5" outlineLevel="1" x14ac:dyDescent="0.25">
      <c r="B199" s="80">
        <v>159</v>
      </c>
      <c r="C199" s="81">
        <v>17685.870573024069</v>
      </c>
      <c r="D199" s="23">
        <v>9757.3569962097081</v>
      </c>
      <c r="E199" s="82">
        <v>1436.2189825744163</v>
      </c>
    </row>
    <row r="200" spans="2:5" outlineLevel="1" x14ac:dyDescent="0.25">
      <c r="B200" s="80">
        <v>160</v>
      </c>
      <c r="C200" s="81">
        <v>17765.751503958869</v>
      </c>
      <c r="D200" s="23">
        <v>8985.7956875581949</v>
      </c>
      <c r="E200" s="82">
        <v>1438.9438828108175</v>
      </c>
    </row>
    <row r="201" spans="2:5" outlineLevel="1" x14ac:dyDescent="0.25">
      <c r="B201" s="80">
        <v>161</v>
      </c>
      <c r="C201" s="81">
        <v>17770.132151172151</v>
      </c>
      <c r="D201" s="23">
        <v>8967.4946594737903</v>
      </c>
      <c r="E201" s="82">
        <v>1449.5399295692446</v>
      </c>
    </row>
    <row r="202" spans="2:5" outlineLevel="1" x14ac:dyDescent="0.25">
      <c r="B202" s="80">
        <v>162</v>
      </c>
      <c r="C202" s="81">
        <v>18178.377213113883</v>
      </c>
      <c r="D202" s="23">
        <v>9220.0293344726415</v>
      </c>
      <c r="E202" s="82">
        <v>1457.7124931257467</v>
      </c>
    </row>
    <row r="203" spans="2:5" outlineLevel="1" x14ac:dyDescent="0.25">
      <c r="B203" s="80">
        <v>163</v>
      </c>
      <c r="C203" s="81">
        <v>17906.069567445997</v>
      </c>
      <c r="D203" s="23">
        <v>8756.6050841385659</v>
      </c>
      <c r="E203" s="82">
        <v>1452.076916533689</v>
      </c>
    </row>
    <row r="204" spans="2:5" outlineLevel="1" x14ac:dyDescent="0.25">
      <c r="B204" s="80">
        <v>164</v>
      </c>
      <c r="C204" s="81">
        <v>17846.790018501753</v>
      </c>
      <c r="D204" s="23">
        <v>8582.1797848898896</v>
      </c>
      <c r="E204" s="82">
        <v>1439.5980197615361</v>
      </c>
    </row>
    <row r="205" spans="2:5" outlineLevel="1" x14ac:dyDescent="0.25">
      <c r="B205" s="80">
        <v>165</v>
      </c>
      <c r="C205" s="81">
        <v>17839.578080332951</v>
      </c>
      <c r="D205" s="23">
        <v>8787.0533210924677</v>
      </c>
      <c r="E205" s="82">
        <v>1434.9562619692622</v>
      </c>
    </row>
    <row r="206" spans="2:5" outlineLevel="1" x14ac:dyDescent="0.25">
      <c r="B206" s="80">
        <v>166</v>
      </c>
      <c r="C206" s="81">
        <v>17644.154341574358</v>
      </c>
      <c r="D206" s="23">
        <v>9213.4765949449975</v>
      </c>
      <c r="E206" s="82">
        <v>1440.7527790805475</v>
      </c>
    </row>
    <row r="207" spans="2:5" outlineLevel="1" x14ac:dyDescent="0.25">
      <c r="B207" s="80">
        <v>167</v>
      </c>
      <c r="C207" s="81">
        <v>17744.00152824229</v>
      </c>
      <c r="D207" s="23">
        <v>8398.020093647292</v>
      </c>
      <c r="E207" s="82">
        <v>1445.8798519724126</v>
      </c>
    </row>
    <row r="208" spans="2:5" outlineLevel="1" x14ac:dyDescent="0.25">
      <c r="B208" s="80">
        <v>168</v>
      </c>
      <c r="C208" s="81">
        <v>17749.756022613437</v>
      </c>
      <c r="D208" s="23">
        <v>9665.852804453958</v>
      </c>
      <c r="E208" s="82">
        <v>1444.6016432907475</v>
      </c>
    </row>
    <row r="209" spans="2:7" outlineLevel="1" x14ac:dyDescent="0.25">
      <c r="B209" s="80">
        <v>169</v>
      </c>
      <c r="C209" s="81">
        <v>17661.445827925021</v>
      </c>
      <c r="D209" s="23">
        <v>9605.4833028251596</v>
      </c>
      <c r="E209" s="82">
        <v>1451.4132285698524</v>
      </c>
    </row>
    <row r="210" spans="2:7" outlineLevel="1" x14ac:dyDescent="0.25">
      <c r="B210" s="80">
        <v>170</v>
      </c>
      <c r="C210" s="81">
        <v>17817.739805530367</v>
      </c>
      <c r="D210" s="23">
        <v>10457.238370119874</v>
      </c>
      <c r="E210" s="82">
        <v>1471.4028685616295</v>
      </c>
    </row>
    <row r="211" spans="2:7" outlineLevel="1" x14ac:dyDescent="0.25">
      <c r="B211" s="80">
        <v>171</v>
      </c>
      <c r="C211" s="81">
        <v>18278.893770613045</v>
      </c>
      <c r="D211" s="23">
        <v>10061.896143873802</v>
      </c>
      <c r="E211" s="82">
        <v>1488.2731463997595</v>
      </c>
    </row>
    <row r="212" spans="2:7" outlineLevel="1" x14ac:dyDescent="0.25">
      <c r="B212" s="80">
        <v>172</v>
      </c>
      <c r="C212" s="81">
        <v>18621.323941623636</v>
      </c>
      <c r="D212" s="23">
        <v>9655.7096263068615</v>
      </c>
      <c r="E212" s="82">
        <v>1490.3645835791599</v>
      </c>
    </row>
    <row r="213" spans="2:7" outlineLevel="1" x14ac:dyDescent="0.25">
      <c r="B213" s="83">
        <v>173</v>
      </c>
      <c r="C213" s="84">
        <v>18596.884448766312</v>
      </c>
      <c r="D213" s="85">
        <v>9371.5667027798609</v>
      </c>
      <c r="E213" s="86">
        <v>1483.2392902468473</v>
      </c>
    </row>
    <row r="214" spans="2:7" x14ac:dyDescent="0.25">
      <c r="B214" s="45"/>
      <c r="C214" s="87"/>
      <c r="D214" s="87"/>
      <c r="E214" s="87"/>
    </row>
    <row r="215" spans="2:7" x14ac:dyDescent="0.25">
      <c r="B215" s="45"/>
      <c r="C215" s="87"/>
      <c r="D215" s="87"/>
      <c r="E215" s="87"/>
    </row>
    <row r="216" spans="2:7" x14ac:dyDescent="0.25">
      <c r="B216" s="45"/>
      <c r="C216" s="87"/>
      <c r="D216" s="87"/>
      <c r="E216" s="87"/>
    </row>
    <row r="217" spans="2:7" x14ac:dyDescent="0.25">
      <c r="B217" s="45"/>
      <c r="C217" s="87"/>
      <c r="D217" s="87"/>
      <c r="E217" s="87"/>
    </row>
    <row r="218" spans="2:7" x14ac:dyDescent="0.25">
      <c r="B218" s="45"/>
      <c r="C218" s="87"/>
      <c r="D218" s="87"/>
      <c r="E218" s="87"/>
    </row>
    <row r="219" spans="2:7" x14ac:dyDescent="0.25">
      <c r="B219" s="45"/>
      <c r="C219" s="87"/>
      <c r="D219" s="87"/>
      <c r="E219" s="87"/>
      <c r="G219" s="23"/>
    </row>
    <row r="220" spans="2:7" x14ac:dyDescent="0.25">
      <c r="B220" s="45"/>
      <c r="C220" s="87"/>
      <c r="D220" s="87"/>
      <c r="E220" s="87"/>
    </row>
    <row r="221" spans="2:7" x14ac:dyDescent="0.25">
      <c r="B221" s="45"/>
      <c r="C221" s="87"/>
      <c r="D221" s="87"/>
      <c r="E221" s="87"/>
    </row>
  </sheetData>
  <phoneticPr fontId="0" type="noConversion"/>
  <hyperlinks>
    <hyperlink ref="I1" location="Description!A1" display="Learn about model"/>
  </hyperlinks>
  <pageMargins left="0.75" right="0.75" top="1" bottom="1" header="0.5" footer="0.5"/>
  <pageSetup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60"/>
  <sheetViews>
    <sheetView showGridLines="0" workbookViewId="0">
      <selection activeCell="C14" sqref="C14"/>
    </sheetView>
  </sheetViews>
  <sheetFormatPr defaultRowHeight="15" outlineLevelRow="1" x14ac:dyDescent="0.25"/>
  <cols>
    <col min="1" max="1" width="8.28515625" style="2" customWidth="1"/>
    <col min="2" max="3" width="15.7109375" style="2" customWidth="1"/>
    <col min="4" max="4" width="15.7109375" style="93" customWidth="1"/>
    <col min="5" max="5" width="15.7109375" style="2" customWidth="1"/>
    <col min="6" max="6" width="17" style="2" customWidth="1"/>
    <col min="7" max="7" width="15.7109375" style="11" customWidth="1"/>
    <col min="8" max="8" width="15.42578125" style="2" customWidth="1"/>
    <col min="9" max="16384" width="9.140625" style="2"/>
  </cols>
  <sheetData>
    <row r="1" spans="1:8" s="66" customFormat="1" ht="22.5" x14ac:dyDescent="0.3">
      <c r="A1" s="52"/>
      <c r="B1" s="52" t="s">
        <v>126</v>
      </c>
      <c r="C1" s="2"/>
      <c r="D1" s="93"/>
      <c r="E1" s="2"/>
      <c r="G1" s="94"/>
      <c r="H1" s="16" t="s">
        <v>101</v>
      </c>
    </row>
    <row r="2" spans="1:8" s="66" customFormat="1" ht="16.5" customHeight="1" x14ac:dyDescent="0.25">
      <c r="A2" s="2"/>
      <c r="B2" s="2"/>
      <c r="C2" s="2"/>
      <c r="D2" s="93"/>
      <c r="E2" s="2"/>
      <c r="G2" s="94"/>
    </row>
    <row r="3" spans="1:8" s="66" customFormat="1" ht="15.75" x14ac:dyDescent="0.25">
      <c r="B3" s="152"/>
      <c r="C3" s="157"/>
      <c r="D3" s="158">
        <v>42158</v>
      </c>
      <c r="E3" s="159">
        <v>42339</v>
      </c>
      <c r="F3" s="2"/>
      <c r="G3" s="94"/>
    </row>
    <row r="4" spans="1:8" s="66" customFormat="1" x14ac:dyDescent="0.25">
      <c r="B4" s="24" t="s">
        <v>56</v>
      </c>
      <c r="C4" s="24"/>
      <c r="D4" s="28">
        <f>C50</f>
        <v>14.268153981608853</v>
      </c>
      <c r="E4" s="28">
        <f>C56</f>
        <v>0</v>
      </c>
      <c r="F4" s="2"/>
      <c r="G4" s="94"/>
    </row>
    <row r="5" spans="1:8" s="66" customFormat="1" x14ac:dyDescent="0.25">
      <c r="B5" s="24" t="s">
        <v>19</v>
      </c>
      <c r="C5" s="24"/>
      <c r="D5" s="25">
        <v>0.33</v>
      </c>
      <c r="E5" s="25">
        <v>0.33</v>
      </c>
      <c r="F5" s="2"/>
      <c r="G5" s="94"/>
    </row>
    <row r="6" spans="1:8" s="66" customFormat="1" x14ac:dyDescent="0.25">
      <c r="B6" s="24" t="s">
        <v>57</v>
      </c>
      <c r="C6" s="24"/>
      <c r="D6" s="7">
        <v>18</v>
      </c>
      <c r="E6" s="7">
        <v>18</v>
      </c>
      <c r="F6" s="2"/>
      <c r="G6" s="94"/>
    </row>
    <row r="7" spans="1:8" s="66" customFormat="1" x14ac:dyDescent="0.25">
      <c r="B7" s="137" t="s">
        <v>58</v>
      </c>
      <c r="C7" s="137"/>
      <c r="D7" s="138">
        <f>D4*20*8*(1+D5)*D6</f>
        <v>54652.737011154553</v>
      </c>
      <c r="E7" s="138">
        <f>E4*20*8*(1+E5)*E6</f>
        <v>0</v>
      </c>
      <c r="F7" s="2"/>
      <c r="G7" s="94"/>
    </row>
    <row r="8" spans="1:8" s="66" customFormat="1" x14ac:dyDescent="0.25">
      <c r="B8" s="139" t="s">
        <v>59</v>
      </c>
      <c r="C8" s="139"/>
      <c r="D8" s="140"/>
      <c r="E8" s="141">
        <f>(E7-D7)/D7</f>
        <v>-1</v>
      </c>
      <c r="F8" s="2"/>
      <c r="G8" s="94"/>
    </row>
    <row r="9" spans="1:8" s="66" customFormat="1" x14ac:dyDescent="0.25">
      <c r="C9" s="95"/>
      <c r="D9" s="96"/>
      <c r="E9" s="93"/>
      <c r="F9" s="2"/>
      <c r="G9" s="94"/>
    </row>
    <row r="10" spans="1:8" s="66" customFormat="1" x14ac:dyDescent="0.25">
      <c r="A10" s="2"/>
      <c r="B10" s="2"/>
      <c r="C10" s="2"/>
      <c r="D10" s="93"/>
      <c r="E10" s="2"/>
      <c r="G10" s="94"/>
    </row>
    <row r="11" spans="1:8" s="66" customFormat="1" ht="18.75" x14ac:dyDescent="0.3">
      <c r="A11" s="2"/>
      <c r="B11" s="129" t="s">
        <v>60</v>
      </c>
      <c r="C11" s="2"/>
      <c r="D11" s="93"/>
      <c r="E11" s="2"/>
      <c r="G11" s="94"/>
    </row>
    <row r="12" spans="1:8" s="66" customFormat="1" x14ac:dyDescent="0.25">
      <c r="A12" s="2"/>
      <c r="B12" s="2"/>
      <c r="C12" s="108"/>
      <c r="D12" s="108"/>
      <c r="E12" s="108"/>
      <c r="G12" s="94"/>
    </row>
    <row r="13" spans="1:8" ht="44.25" customHeight="1" x14ac:dyDescent="0.25">
      <c r="B13" s="153" t="s">
        <v>0</v>
      </c>
      <c r="C13" s="154" t="s">
        <v>61</v>
      </c>
      <c r="D13" s="155" t="s">
        <v>62</v>
      </c>
      <c r="E13" s="155" t="s">
        <v>63</v>
      </c>
      <c r="F13" s="156" t="s">
        <v>64</v>
      </c>
      <c r="G13" s="2"/>
    </row>
    <row r="14" spans="1:8" outlineLevel="1" x14ac:dyDescent="0.25">
      <c r="B14" s="132">
        <v>41061</v>
      </c>
      <c r="C14" s="133">
        <v>13.215917028495401</v>
      </c>
      <c r="D14" s="134">
        <v>121.878</v>
      </c>
      <c r="E14" s="135">
        <v>469</v>
      </c>
      <c r="F14" s="135">
        <v>8</v>
      </c>
      <c r="G14" s="2"/>
    </row>
    <row r="15" spans="1:8" outlineLevel="1" x14ac:dyDescent="0.25">
      <c r="B15" s="132">
        <v>41091</v>
      </c>
      <c r="C15" s="136">
        <v>13.187024793332096</v>
      </c>
      <c r="D15" s="130">
        <v>122.624</v>
      </c>
      <c r="E15" s="131">
        <v>469.3</v>
      </c>
      <c r="F15" s="131">
        <v>8.4</v>
      </c>
      <c r="G15" s="2"/>
    </row>
    <row r="16" spans="1:8" outlineLevel="1" x14ac:dyDescent="0.25">
      <c r="B16" s="132">
        <v>41122</v>
      </c>
      <c r="C16" s="136">
        <v>13.243716857837443</v>
      </c>
      <c r="D16" s="130">
        <v>121.902</v>
      </c>
      <c r="E16" s="131">
        <v>470.7</v>
      </c>
      <c r="F16" s="131">
        <v>8.1999999999999993</v>
      </c>
      <c r="G16" s="2"/>
    </row>
    <row r="17" spans="2:7" outlineLevel="1" x14ac:dyDescent="0.25">
      <c r="B17" s="132">
        <v>41153</v>
      </c>
      <c r="C17" s="136">
        <v>13.250385077314249</v>
      </c>
      <c r="D17" s="130">
        <v>121.128</v>
      </c>
      <c r="E17" s="131">
        <v>471.7</v>
      </c>
      <c r="F17" s="131">
        <v>8.1</v>
      </c>
      <c r="G17" s="2"/>
    </row>
    <row r="18" spans="2:7" outlineLevel="1" x14ac:dyDescent="0.25">
      <c r="B18" s="132">
        <v>41183</v>
      </c>
      <c r="C18" s="136">
        <v>13.185305288486409</v>
      </c>
      <c r="D18" s="130">
        <v>120.94499999999999</v>
      </c>
      <c r="E18" s="131">
        <v>473</v>
      </c>
      <c r="F18" s="131">
        <v>8.3000000000000007</v>
      </c>
      <c r="G18" s="2"/>
    </row>
    <row r="19" spans="2:7" outlineLevel="1" x14ac:dyDescent="0.25">
      <c r="B19" s="132">
        <v>41214</v>
      </c>
      <c r="C19" s="136">
        <v>13.383482746939972</v>
      </c>
      <c r="D19" s="130">
        <v>121.02500000000001</v>
      </c>
      <c r="E19" s="131">
        <v>473.6</v>
      </c>
      <c r="F19" s="131">
        <v>8.1</v>
      </c>
      <c r="G19" s="2"/>
    </row>
    <row r="20" spans="2:7" outlineLevel="1" x14ac:dyDescent="0.25">
      <c r="B20" s="132">
        <v>41244</v>
      </c>
      <c r="C20" s="136">
        <v>13.229307445684888</v>
      </c>
      <c r="D20" s="130">
        <v>121.277</v>
      </c>
      <c r="E20" s="131">
        <v>473.4</v>
      </c>
      <c r="F20" s="131">
        <v>8</v>
      </c>
      <c r="G20" s="2"/>
    </row>
    <row r="21" spans="2:7" outlineLevel="1" x14ac:dyDescent="0.25">
      <c r="B21" s="132">
        <v>41275</v>
      </c>
      <c r="C21" s="136">
        <v>13.235422412383873</v>
      </c>
      <c r="D21" s="130">
        <v>122.96</v>
      </c>
      <c r="E21" s="131">
        <v>476.5</v>
      </c>
      <c r="F21" s="131">
        <v>8.8000000000000007</v>
      </c>
      <c r="G21" s="2"/>
    </row>
    <row r="22" spans="2:7" outlineLevel="1" x14ac:dyDescent="0.25">
      <c r="B22" s="132">
        <v>41306</v>
      </c>
      <c r="C22" s="136">
        <v>13.420172340477368</v>
      </c>
      <c r="D22" s="130">
        <v>122.642</v>
      </c>
      <c r="E22" s="131">
        <v>479</v>
      </c>
      <c r="F22" s="131">
        <v>8.8000000000000007</v>
      </c>
      <c r="G22" s="2"/>
    </row>
    <row r="23" spans="2:7" outlineLevel="1" x14ac:dyDescent="0.25">
      <c r="B23" s="132">
        <v>41334</v>
      </c>
      <c r="C23" s="136">
        <v>13.311914476311813</v>
      </c>
      <c r="D23" s="130">
        <v>122.682</v>
      </c>
      <c r="E23" s="131">
        <v>481.2</v>
      </c>
      <c r="F23" s="131">
        <v>9.1</v>
      </c>
      <c r="G23" s="2"/>
    </row>
    <row r="24" spans="2:7" outlineLevel="1" x14ac:dyDescent="0.25">
      <c r="B24" s="132">
        <v>41365</v>
      </c>
      <c r="C24" s="136">
        <v>13.395698578369275</v>
      </c>
      <c r="D24" s="130">
        <v>122.806</v>
      </c>
      <c r="E24" s="131">
        <v>479.9</v>
      </c>
      <c r="F24" s="131">
        <v>8.5</v>
      </c>
      <c r="G24" s="2"/>
    </row>
    <row r="25" spans="2:7" outlineLevel="1" x14ac:dyDescent="0.25">
      <c r="B25" s="132">
        <v>41395</v>
      </c>
      <c r="C25" s="136">
        <v>13.384789416861517</v>
      </c>
      <c r="D25" s="130">
        <v>122.774</v>
      </c>
      <c r="E25" s="131">
        <v>481.1</v>
      </c>
      <c r="F25" s="131">
        <v>8.4</v>
      </c>
      <c r="G25" s="2"/>
    </row>
    <row r="26" spans="2:7" outlineLevel="1" x14ac:dyDescent="0.25">
      <c r="B26" s="132">
        <v>41426</v>
      </c>
      <c r="C26" s="136">
        <v>13.587606543942778</v>
      </c>
      <c r="D26" s="130">
        <v>121.89</v>
      </c>
      <c r="E26" s="131">
        <v>481.3</v>
      </c>
      <c r="F26" s="131">
        <v>8.5</v>
      </c>
      <c r="G26" s="2"/>
    </row>
    <row r="27" spans="2:7" outlineLevel="1" x14ac:dyDescent="0.25">
      <c r="B27" s="132">
        <v>41456</v>
      </c>
      <c r="C27" s="136">
        <v>13.373181934130328</v>
      </c>
      <c r="D27" s="130">
        <v>123.654</v>
      </c>
      <c r="E27" s="131">
        <v>481.9</v>
      </c>
      <c r="F27" s="131">
        <v>9</v>
      </c>
      <c r="G27" s="2"/>
    </row>
    <row r="28" spans="2:7" outlineLevel="1" x14ac:dyDescent="0.25">
      <c r="B28" s="132">
        <v>41487</v>
      </c>
      <c r="C28" s="136">
        <v>13.570551739336356</v>
      </c>
      <c r="D28" s="130">
        <v>123.482</v>
      </c>
      <c r="E28" s="131">
        <v>483.5</v>
      </c>
      <c r="F28" s="131">
        <v>8.6999999999999993</v>
      </c>
      <c r="G28" s="2"/>
    </row>
    <row r="29" spans="2:7" outlineLevel="1" x14ac:dyDescent="0.25">
      <c r="B29" s="132">
        <v>41518</v>
      </c>
      <c r="C29" s="136">
        <v>13.55893917947453</v>
      </c>
      <c r="D29" s="130">
        <v>124.506</v>
      </c>
      <c r="E29" s="131">
        <v>486.2</v>
      </c>
      <c r="F29" s="131">
        <v>8.5</v>
      </c>
      <c r="G29" s="2"/>
    </row>
    <row r="30" spans="2:7" outlineLevel="1" x14ac:dyDescent="0.25">
      <c r="B30" s="132">
        <v>41548</v>
      </c>
      <c r="C30" s="136">
        <v>13.494580835217764</v>
      </c>
      <c r="D30" s="130">
        <v>125.265</v>
      </c>
      <c r="E30" s="131">
        <v>486.2</v>
      </c>
      <c r="F30" s="131">
        <v>9</v>
      </c>
      <c r="G30" s="2"/>
    </row>
    <row r="31" spans="2:7" outlineLevel="1" x14ac:dyDescent="0.25">
      <c r="B31" s="132">
        <v>41579</v>
      </c>
      <c r="C31" s="136">
        <v>13.599882196325323</v>
      </c>
      <c r="D31" s="130">
        <v>125.73399999999999</v>
      </c>
      <c r="E31" s="131">
        <v>486.7</v>
      </c>
      <c r="F31" s="131">
        <v>9.1</v>
      </c>
      <c r="G31" s="2"/>
    </row>
    <row r="32" spans="2:7" outlineLevel="1" x14ac:dyDescent="0.25">
      <c r="B32" s="132">
        <v>41609</v>
      </c>
      <c r="C32" s="136">
        <v>13.781079487657717</v>
      </c>
      <c r="D32" s="130">
        <v>126.151</v>
      </c>
      <c r="E32" s="131">
        <v>487.1</v>
      </c>
      <c r="F32" s="131">
        <v>9.1</v>
      </c>
      <c r="G32" s="2"/>
    </row>
    <row r="33" spans="2:7" outlineLevel="1" x14ac:dyDescent="0.25">
      <c r="B33" s="132">
        <v>41640</v>
      </c>
      <c r="C33" s="136">
        <v>13.544710961552388</v>
      </c>
      <c r="D33" s="130">
        <v>126.88500000000001</v>
      </c>
      <c r="E33" s="131">
        <v>488.8</v>
      </c>
      <c r="F33" s="131">
        <v>10.199999999999999</v>
      </c>
      <c r="G33" s="2"/>
    </row>
    <row r="34" spans="2:7" outlineLevel="1" x14ac:dyDescent="0.25">
      <c r="B34" s="132">
        <v>41671</v>
      </c>
      <c r="C34" s="136">
        <v>13.568675596519643</v>
      </c>
      <c r="D34" s="130">
        <v>127.129</v>
      </c>
      <c r="E34" s="131">
        <v>491.9</v>
      </c>
      <c r="F34" s="131">
        <v>10.199999999999999</v>
      </c>
      <c r="G34" s="2"/>
    </row>
    <row r="35" spans="2:7" outlineLevel="1" x14ac:dyDescent="0.25">
      <c r="B35" s="132">
        <v>41699</v>
      </c>
      <c r="C35" s="136">
        <v>13.613899469763323</v>
      </c>
      <c r="D35" s="130">
        <v>126.58199999999999</v>
      </c>
      <c r="E35" s="131">
        <v>493.6</v>
      </c>
      <c r="F35" s="131">
        <v>10.199999999999999</v>
      </c>
      <c r="G35" s="2"/>
    </row>
    <row r="36" spans="2:7" outlineLevel="1" x14ac:dyDescent="0.25">
      <c r="B36" s="132">
        <v>41730</v>
      </c>
      <c r="C36" s="136">
        <v>13.685898893593409</v>
      </c>
      <c r="D36" s="130">
        <v>128.00200000000001</v>
      </c>
      <c r="E36" s="131">
        <v>491.9</v>
      </c>
      <c r="F36" s="131">
        <v>9.6999999999999993</v>
      </c>
      <c r="G36" s="2"/>
    </row>
    <row r="37" spans="2:7" outlineLevel="1" x14ac:dyDescent="0.25">
      <c r="B37" s="132">
        <v>41760</v>
      </c>
      <c r="C37" s="136">
        <v>13.638088212287347</v>
      </c>
      <c r="D37" s="130">
        <v>129.08500000000001</v>
      </c>
      <c r="E37" s="131">
        <v>491.3</v>
      </c>
      <c r="F37" s="131">
        <v>9.5</v>
      </c>
      <c r="G37" s="2"/>
    </row>
    <row r="38" spans="2:7" outlineLevel="1" x14ac:dyDescent="0.25">
      <c r="B38" s="132">
        <v>41791</v>
      </c>
      <c r="C38" s="136">
        <v>13.181836744745704</v>
      </c>
      <c r="D38" s="130">
        <v>117.68899999999999</v>
      </c>
      <c r="E38" s="131">
        <v>492.2</v>
      </c>
      <c r="F38" s="131">
        <v>9.6</v>
      </c>
      <c r="G38" s="2"/>
    </row>
    <row r="39" spans="2:7" outlineLevel="1" x14ac:dyDescent="0.25">
      <c r="B39" s="132">
        <v>41821</v>
      </c>
      <c r="C39" s="136">
        <v>13.065715586472933</v>
      </c>
      <c r="D39" s="130">
        <v>118.13</v>
      </c>
      <c r="E39" s="131">
        <v>493.8</v>
      </c>
      <c r="F39" s="131">
        <v>9.8000000000000007</v>
      </c>
      <c r="G39" s="2"/>
    </row>
    <row r="40" spans="2:7" outlineLevel="1" x14ac:dyDescent="0.25">
      <c r="B40" s="132">
        <v>41852</v>
      </c>
      <c r="C40" s="136">
        <v>13.279073513605223</v>
      </c>
      <c r="D40" s="130">
        <v>119.59</v>
      </c>
      <c r="E40" s="131">
        <v>493.9</v>
      </c>
      <c r="F40" s="131">
        <v>9.3000000000000007</v>
      </c>
      <c r="G40" s="2"/>
    </row>
    <row r="41" spans="2:7" outlineLevel="1" x14ac:dyDescent="0.25">
      <c r="B41" s="132">
        <v>41883</v>
      </c>
      <c r="C41" s="136">
        <v>13.269714256910866</v>
      </c>
      <c r="D41" s="130">
        <v>118.994</v>
      </c>
      <c r="E41" s="131">
        <v>496.2</v>
      </c>
      <c r="F41" s="131">
        <v>8.8000000000000007</v>
      </c>
      <c r="G41" s="2"/>
    </row>
    <row r="42" spans="2:7" outlineLevel="1" x14ac:dyDescent="0.25">
      <c r="B42" s="132">
        <v>41913</v>
      </c>
      <c r="C42" s="136">
        <v>13.443662492725448</v>
      </c>
      <c r="D42" s="130">
        <v>119.73699999999999</v>
      </c>
      <c r="E42" s="131">
        <v>498</v>
      </c>
      <c r="F42" s="131">
        <v>8.9</v>
      </c>
      <c r="G42" s="2"/>
    </row>
    <row r="43" spans="2:7" outlineLevel="1" x14ac:dyDescent="0.25">
      <c r="B43" s="132">
        <v>41944</v>
      </c>
      <c r="C43" s="136">
        <v>13.58155002463009</v>
      </c>
      <c r="D43" s="130">
        <v>119.886</v>
      </c>
      <c r="E43" s="131">
        <v>497.3</v>
      </c>
      <c r="F43" s="131">
        <v>8.4</v>
      </c>
      <c r="G43" s="2"/>
    </row>
    <row r="44" spans="2:7" outlineLevel="1" x14ac:dyDescent="0.25">
      <c r="B44" s="132">
        <v>41974</v>
      </c>
      <c r="C44" s="136">
        <v>13.788245165681419</v>
      </c>
      <c r="D44" s="130">
        <v>119.81100000000001</v>
      </c>
      <c r="E44" s="131">
        <v>496.8</v>
      </c>
      <c r="F44" s="131">
        <v>8</v>
      </c>
      <c r="G44" s="2"/>
    </row>
    <row r="45" spans="2:7" outlineLevel="1" x14ac:dyDescent="0.25">
      <c r="B45" s="132">
        <v>42005</v>
      </c>
      <c r="C45" s="136">
        <v>13.551592903671851</v>
      </c>
      <c r="D45" s="130">
        <v>121.315</v>
      </c>
      <c r="E45" s="131">
        <v>497.4</v>
      </c>
      <c r="F45" s="131">
        <v>8.9</v>
      </c>
      <c r="G45" s="2"/>
    </row>
    <row r="46" spans="2:7" outlineLevel="1" x14ac:dyDescent="0.25">
      <c r="B46" s="132">
        <v>42036</v>
      </c>
      <c r="C46" s="136">
        <v>13.551041271323662</v>
      </c>
      <c r="D46" s="130">
        <v>122.387</v>
      </c>
      <c r="E46" s="131">
        <v>499.3</v>
      </c>
      <c r="F46" s="131">
        <v>9.1999999999999993</v>
      </c>
      <c r="G46" s="2"/>
    </row>
    <row r="47" spans="2:7" outlineLevel="1" x14ac:dyDescent="0.25">
      <c r="B47" s="132">
        <v>42064</v>
      </c>
      <c r="C47" s="136">
        <v>13.708338557556292</v>
      </c>
      <c r="D47" s="130">
        <v>122.694</v>
      </c>
      <c r="E47" s="131">
        <v>500</v>
      </c>
      <c r="F47" s="131">
        <v>9</v>
      </c>
      <c r="G47" s="2"/>
    </row>
    <row r="48" spans="2:7" outlineLevel="1" x14ac:dyDescent="0.25">
      <c r="B48" s="132">
        <v>42095</v>
      </c>
      <c r="C48" s="136">
        <v>14.190981246047331</v>
      </c>
      <c r="D48" s="130">
        <v>127.327</v>
      </c>
      <c r="E48" s="131">
        <v>500.1</v>
      </c>
      <c r="F48" s="131">
        <v>8.1</v>
      </c>
      <c r="G48" s="2"/>
    </row>
    <row r="49" spans="1:7" outlineLevel="1" x14ac:dyDescent="0.25">
      <c r="B49" s="132">
        <v>42125</v>
      </c>
      <c r="C49" s="136">
        <v>14.120528216444644</v>
      </c>
      <c r="D49" s="130">
        <v>128.13499999999999</v>
      </c>
      <c r="E49" s="131">
        <v>500.1</v>
      </c>
      <c r="F49" s="131">
        <v>7.6</v>
      </c>
      <c r="G49" s="2"/>
    </row>
    <row r="50" spans="1:7" outlineLevel="1" x14ac:dyDescent="0.25">
      <c r="B50" s="132">
        <v>42156</v>
      </c>
      <c r="C50" s="136">
        <v>14.268153981608853</v>
      </c>
      <c r="D50" s="130">
        <v>127.925</v>
      </c>
      <c r="E50" s="131">
        <v>500.5</v>
      </c>
      <c r="F50" s="131">
        <v>7.4</v>
      </c>
      <c r="G50" s="2"/>
    </row>
    <row r="51" spans="1:7" x14ac:dyDescent="0.25">
      <c r="A51" s="97"/>
      <c r="B51" s="98"/>
      <c r="C51" s="99"/>
      <c r="E51" s="100"/>
    </row>
    <row r="52" spans="1:7" x14ac:dyDescent="0.25">
      <c r="A52" s="97"/>
      <c r="B52" s="98"/>
      <c r="C52" s="99"/>
      <c r="E52" s="100"/>
    </row>
    <row r="53" spans="1:7" x14ac:dyDescent="0.25">
      <c r="A53" s="97"/>
      <c r="B53" s="101"/>
      <c r="C53" s="102"/>
      <c r="D53" s="103"/>
      <c r="E53" s="104"/>
      <c r="F53" s="104"/>
    </row>
    <row r="54" spans="1:7" x14ac:dyDescent="0.25">
      <c r="A54" s="97"/>
      <c r="B54" s="101"/>
      <c r="C54" s="102"/>
      <c r="D54" s="103"/>
      <c r="E54" s="104"/>
      <c r="F54" s="104"/>
    </row>
    <row r="55" spans="1:7" x14ac:dyDescent="0.25">
      <c r="A55" s="97"/>
      <c r="B55" s="101"/>
      <c r="C55" s="102"/>
      <c r="D55" s="103"/>
      <c r="E55" s="104"/>
      <c r="F55" s="104"/>
    </row>
    <row r="56" spans="1:7" x14ac:dyDescent="0.25">
      <c r="A56" s="97"/>
      <c r="B56" s="101"/>
      <c r="C56" s="102"/>
      <c r="D56" s="103"/>
      <c r="E56" s="104"/>
      <c r="F56" s="104"/>
    </row>
    <row r="57" spans="1:7" x14ac:dyDescent="0.25">
      <c r="B57" s="101"/>
      <c r="C57" s="102"/>
      <c r="D57" s="103"/>
      <c r="E57" s="104"/>
      <c r="F57" s="104"/>
    </row>
    <row r="58" spans="1:7" x14ac:dyDescent="0.25">
      <c r="B58" s="101"/>
      <c r="C58" s="102"/>
      <c r="D58" s="103"/>
      <c r="E58" s="104"/>
      <c r="F58" s="104"/>
    </row>
    <row r="59" spans="1:7" x14ac:dyDescent="0.25">
      <c r="B59" s="105"/>
    </row>
    <row r="60" spans="1:7" x14ac:dyDescent="0.25">
      <c r="C60" s="102"/>
      <c r="D60" s="106"/>
      <c r="E60" s="107"/>
      <c r="F60" s="107"/>
    </row>
  </sheetData>
  <phoneticPr fontId="0" type="noConversion"/>
  <hyperlinks>
    <hyperlink ref="H1" location="Description!A1" display="Learn about model"/>
  </hyperlinks>
  <printOptions horizontalCentered="1"/>
  <pageMargins left="0.75" right="0.75" top="1" bottom="1" header="0.5" footer="0.5"/>
  <pageSetup scale="62"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Description</vt:lpstr>
      <vt:lpstr>Sales Data</vt:lpstr>
      <vt:lpstr>CB_DATA_</vt:lpstr>
      <vt:lpstr>Cash Flow</vt:lpstr>
      <vt:lpstr>Operations</vt:lpstr>
      <vt:lpstr>Labor Costs</vt:lpstr>
      <vt:lpstr>Criteria</vt:lpstr>
      <vt:lpstr>Criteria_Range</vt:lpstr>
      <vt:lpstr>'Labor Costs'!TABLE</vt:lpstr>
      <vt:lpstr>'Labor Costs'!TABLE_2</vt:lpstr>
      <vt:lpstr>'Labor Costs'!TABLE_3</vt:lpstr>
      <vt:lpstr>Week</vt:lpstr>
      <vt:lpstr>Weekly_Sales_Data</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Monica's Bakery example</dc:title>
  <dc:creator>Crystal Ball</dc:creator>
  <cp:keywords>time-series forecasting, multiple linear regression, bakery, inventory control, finances, human resources, Predictor</cp:keywords>
  <cp:lastModifiedBy>ewainwri</cp:lastModifiedBy>
  <cp:lastPrinted>1999-09-24T18:15:47Z</cp:lastPrinted>
  <dcterms:created xsi:type="dcterms:W3CDTF">1998-11-26T01:50:19Z</dcterms:created>
  <dcterms:modified xsi:type="dcterms:W3CDTF">2014-11-26T21:41:51Z</dcterms:modified>
  <cp:category>Sales, Inventory, and Resource Forecasting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