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50" yWindow="450" windowWidth="12555" windowHeight="7785" activeTab="2"/>
  </bookViews>
  <sheets>
    <sheet name="Description" sheetId="1" r:id="rId1"/>
    <sheet name="CB_DATA_" sheetId="3" state="hidden" r:id="rId2"/>
    <sheet name="Model" sheetId="2" r:id="rId3"/>
  </sheets>
  <definedNames>
    <definedName name="CB_0be8261bf75848ee9fd37470449695c8" localSheetId="2" hidden="1">Model!$C$10</definedName>
    <definedName name="CB_0bf7d84ee8d548bc854160ff0ee3e639" localSheetId="1" hidden="1">#N/A</definedName>
    <definedName name="CB_564de3372875473e8f596cfaf991c8cd" localSheetId="2" hidden="1">Model!$C$12</definedName>
    <definedName name="CB_5ff7afcf52ac4b2cb307f7a735667334" localSheetId="2" hidden="1">Model!$F$12</definedName>
    <definedName name="CB_6bf90f76422c49008979bd1adb5ecfe1" localSheetId="2" hidden="1">Model!$C$6</definedName>
    <definedName name="CB_b63a0086254643ac963f7d4069e307bf" localSheetId="2" hidden="1">Model!$C$8</definedName>
    <definedName name="CB_Block_00000000000000000000000000000000" localSheetId="1" hidden="1">"'7.0.0.0"</definedName>
    <definedName name="CB_Block_00000000000000000000000000000000" localSheetId="2" hidden="1">"'7.0.0.0"</definedName>
    <definedName name="CB_Block_00000000000000000000000000000001" localSheetId="1" hidden="1">"'635289421169126565"</definedName>
    <definedName name="CB_Block_00000000000000000000000000000001" localSheetId="2" hidden="1">"'635289421169386580"</definedName>
    <definedName name="CB_Block_00000000000000000000000000000003" localSheetId="1" hidden="1">"'11.1.3833.0"</definedName>
    <definedName name="CB_Block_00000000000000000000000000000003" localSheetId="2" hidden="1">"'11.1.3833.0"</definedName>
    <definedName name="CB_BlockExt_00000000000000000000000000000003" localSheetId="1" hidden="1">"'11.1.2.4.000"</definedName>
    <definedName name="CB_BlockExt_00000000000000000000000000000003" localSheetId="2" hidden="1">"'11.1.2.4.000"</definedName>
    <definedName name="CBCR_d71b6e23a5ce47daa0873c78c842fb4f" localSheetId="1" hidden="1">CB_DATA_!$A$10001</definedName>
    <definedName name="CBWorkbookPriority" localSheetId="1" hidden="1">-14837745</definedName>
    <definedName name="CBx_6bca7ca21e05482f97bdcb6116520fc2" localSheetId="1" hidden="1">"'CB_DATA_'!$A$1"</definedName>
    <definedName name="CBx_dcddab982bf142d691e6ae439f97f6f6" localSheetId="1" hidden="1">"'Model'!$A$1"</definedName>
    <definedName name="CBx_Sheet_Guid" localSheetId="1" hidden="1">"'6bca7ca2-1e05-482f-97bd-cb6116520fc2"</definedName>
    <definedName name="CBx_Sheet_Guid" localSheetId="2" hidden="1">"'dcddab98-2bf1-42d6-91e6-ae439f97f6f6"</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s>
  <calcPr calcId="145621"/>
</workbook>
</file>

<file path=xl/calcChain.xml><?xml version="1.0" encoding="utf-8"?>
<calcChain xmlns="http://schemas.openxmlformats.org/spreadsheetml/2006/main">
  <c r="B11" i="3" l="1"/>
  <c r="A11" i="3"/>
  <c r="A10001" i="3"/>
  <c r="C7" i="2"/>
  <c r="F7" i="2"/>
  <c r="F9" i="2"/>
  <c r="F5" i="2"/>
  <c r="F6" i="2"/>
  <c r="F8" i="2"/>
  <c r="F12" i="2"/>
</calcChain>
</file>

<file path=xl/comments1.xml><?xml version="1.0" encoding="utf-8"?>
<comments xmlns="http://schemas.openxmlformats.org/spreadsheetml/2006/main">
  <authors>
    <author>A satisfied Microsoft Office user</author>
  </authors>
  <commentList>
    <comment ref="C6" authorId="0">
      <text>
        <r>
          <rPr>
            <sz val="8"/>
            <color indexed="81"/>
            <rFont val="Tahoma"/>
            <family val="2"/>
          </rPr>
          <t>Assumption: Installation time/bit (hours)
Triangular distribution
   Minimum 6.50
   Likeliest 7.50
   Maximum 9.00
Selected range is 
   from  6.50 to  9.00</t>
        </r>
      </text>
    </comment>
    <comment ref="C8" authorId="0">
      <text>
        <r>
          <rPr>
            <sz val="8"/>
            <color indexed="81"/>
            <rFont val="Tahoma"/>
            <family val="2"/>
          </rPr>
          <t>Assumption: Drilling depth coefficient
Normal distribution
   Mean 300.00
   Standard Dev. 20.00
Selected range is 
   from  -Infinity to  +Infinity</t>
        </r>
      </text>
    </comment>
    <comment ref="C10" authorId="0">
      <text>
        <r>
          <rPr>
            <sz val="8"/>
            <color indexed="81"/>
            <rFont val="Tahoma"/>
            <family val="2"/>
          </rPr>
          <t>Assumption: Drilling days/month
Triangular distribution
   Minimum 24.00
   Likeliest 28.00
   Maximum 30.00
Selected range is 
   from  24.00 to  30.00</t>
        </r>
      </text>
    </comment>
    <comment ref="C12" authorId="0">
      <text>
        <r>
          <rPr>
            <sz val="8"/>
            <color indexed="81"/>
            <rFont val="Tahoma"/>
            <family val="2"/>
          </rPr>
          <t>Decision Variable: Cycle time (hours)
Minimum 1
Maximum 50</t>
        </r>
      </text>
    </comment>
    <comment ref="F12" authorId="0">
      <text>
        <r>
          <rPr>
            <sz val="8"/>
            <color indexed="81"/>
            <rFont val="Tahoma"/>
            <family val="2"/>
          </rPr>
          <t>Forecast: Profit/month
Units: dollars</t>
        </r>
      </text>
    </comment>
  </commentList>
</comments>
</file>

<file path=xl/sharedStrings.xml><?xml version="1.0" encoding="utf-8"?>
<sst xmlns="http://schemas.openxmlformats.org/spreadsheetml/2006/main" count="72" uniqueCount="68">
  <si>
    <t>Drill Bit Replacement Policy</t>
  </si>
  <si>
    <t>Model Inputs</t>
  </si>
  <si>
    <t>Model Outputs</t>
  </si>
  <si>
    <t>Drilling costs /hour</t>
  </si>
  <si>
    <t>Drilling depth (m)</t>
  </si>
  <si>
    <t>Replacement time /bit (hours)</t>
  </si>
  <si>
    <t>Revenue /cycle</t>
  </si>
  <si>
    <t>Cost to replace bit</t>
  </si>
  <si>
    <t>Drilling expenses /cycle</t>
  </si>
  <si>
    <t>Drilling depth coefficient (m)</t>
  </si>
  <si>
    <t>Profit /cycle</t>
  </si>
  <si>
    <t>Revenue/meter drilled</t>
  </si>
  <si>
    <t>Replacement cycles /month</t>
  </si>
  <si>
    <t>Drilling days /month</t>
  </si>
  <si>
    <t>Time between replacements</t>
  </si>
  <si>
    <t>Profit /month</t>
  </si>
  <si>
    <t>StartOptEquations</t>
  </si>
  <si>
    <t>For example, using the equation above, after 5 hours of consecutive use (starting with a new drill bit), the drill is able to penetrate the terrain at a rate of 21.21 meters per hour. While after 50 hours, the penetration rate is only 6.71 meters per hour.</t>
  </si>
  <si>
    <t>T hours after replacing the bit, the total drilled depth in meters, M, is given by the integral of the first equation from 0 to T, or:</t>
  </si>
  <si>
    <t>where 300 is a drilling depth coefficient.</t>
  </si>
  <si>
    <t>The revenue value per meter drilled is calculated to be $60. Drilling expenses are fixed at $425 per hour, and it generally requires R = 7.5 hours to install a new drill bit, at a cost of $8,000 + $400R.</t>
  </si>
  <si>
    <t>If all drilling parameters were certain, calculating the optimal replacement policy would be straightforward. However, several of the drilling parameters are uncertain, and knowledge about their values must be assumed:</t>
  </si>
  <si>
    <t>-Because of variations in the drilling process and terrain, the depth coefficient, C, is characterized by a normal distribution with a mean of 300 and a standard deviation of 20.
- The drill bit replacement time, R, varies and is determined by a triangular distribution with parameters 6.5, 7.5, and 9.
- The number of 10-hour days available per month, D, also varies due to the weather and the number of days in a month, and is assumed to be triangular with parameters 24, 28, and 30.</t>
  </si>
  <si>
    <t>With these assumptions, the profit/drilling cycle if the bit is replaced after T hours equals the revenue obtained from drilling minus drilling expenses and replacement costs:</t>
  </si>
  <si>
    <t>profit/drilling cycle = $60M - $425T - ($8,000 + $400R)</t>
  </si>
  <si>
    <t>Assuming D ten-hour days per month, the average number of cycles per month is 10D/(T + R). Therefore, the average profit per month is:</t>
  </si>
  <si>
    <t>Your objective is to find the value of T that maximizes the average profit per month.</t>
  </si>
  <si>
    <t>This model also includes a Crystal Ball forecast, Profit/month, shown in light blue. Forecasts are equations, or outputs, that you want to analyze after a simulation. During a simulation, Crystal Ball saves the values in the forecast cells and displays them in a forecast chart, which is a histogram of the simulated values. To view a forecast with Crystal Ball, highlight the cell and either select Define Forecast or the Define Forecast button on the Crystal Ball toolbar.</t>
  </si>
  <si>
    <t>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toolbar.</t>
  </si>
  <si>
    <t>After you run a simulation, you will see the forecast chart for Profit/month. What is the mean value? (Hint: use the Space bar to step through the Statistics and Percentiles views). What is the certainty of a profit of $59,415 more?</t>
  </si>
  <si>
    <t xml:space="preserve">To view which of the assumptions had the greatest impact on a particular forecast, use a sensitivity chart. Which assumption most affects the Profit/month? Does this agree with your intuition? What happens to the forecast if you change the range of the assumption and re-run the simulation? </t>
  </si>
  <si>
    <t xml:space="preserve">Start OptQuest from the Run menu and use the OptQuest Wizard to view the settings for the optimization. The problem has no constraints or goals and one objective: to maximize the mean Profit/month.
</t>
  </si>
  <si>
    <t>Run the optimization. For each optimization, OptQuest selects a new value within the defined range of the decision variable (e.g., 20.75 hours) and runs a Crystal Ball simulation (e.g., 2000 trials). OptQuest then saves the mean Profit/month value and runs another simulation on a new decision variable value. OptQuest repeats this process, searching for the best Profit/month mean values. As OptQuest runs, it uses multiple metaheuristic methods and techniques to analyze past results and improve the quality and speed of its process. You can watch OptQuest's progress through the performance graph, which shows a flattened line as it converges to an optimal result.</t>
  </si>
  <si>
    <t>What is the best Time between replacements that results in the highest Profit/month? Once OptQuest is finished, you can copy the optimal results back to your spreadsheet through the Copy Best Solution to Spreadsheet in the Edit menu. Your spreadsheet now displays the optimal cycle time, and Crystal Ball displays the forecast chart for the simulation from the optimal run. You can use OptQuest's Solution Analysis tool to review the other cycle times that resulted in high Profit/month values.</t>
  </si>
  <si>
    <t>Practice exercise</t>
  </si>
  <si>
    <t>To meet drilling schedules, the project manager proposes replacing the bit only after drilling at least 450 meters. Define a forecast for the drilling depth (cell F5), specify a requirement in OptQuest that the 10th percentile of the drilling depth must be greater than 450, and determine the optimum cycle time and mean Profit/month that meets this goal.</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</si>
  <si>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</si>
  <si>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</si>
  <si>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</si>
  <si>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</si>
  <si>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</si>
  <si>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</si>
  <si>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</si>
  <si>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</si>
  <si>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</si>
  <si>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</si>
  <si>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</si>
  <si>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</si>
  <si>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6bca7ca2-1e05-482f-97bd-cb6116520fc2</t>
  </si>
  <si>
    <t>CB_Block_0</t>
  </si>
  <si>
    <t>㜸〱敤㕣㕢㙣ㅣ搵ㄹ摥ㄹ敦慥㜷㙣㙦㙣攲㜰〹㔷〳〹㌷㐷㑢㑣㐸㠱愲㌴昸㐲㐲㈰ㄷ㈷㜶〲㠸换㌲摥㍤㘳て搹㤹㌵㌳戳㑥㑣㘹㐹㔵㕡㐰㙤㠵愰㉦〵搱ㄶ愱ち戵て㔴㙡ㅦ㉡㘸改㐳愵㑡慤㉡愸晡㠰㕡昵愱ㄲ㐵㔵慢慡㔵ㄵ愹㉦㍣㈰搱敦㍢㘷㘶㜷㜶搷㍢㌶ぢ戴愶昲㈴㝢㜲收摣捦㝦㍦晦㝦㈶㈹㉤㤵㑡㝤㠰㠷晦昲㐹㌳㜳昱捣戲ㅦ〸愷㌰㔹慤㔴㐴㈹戰慢慥㕦ㄸ昷㍣㜳昹愰敤〷㍤㘸㤰㉤摡愸昷㌳㐵摦㝥㔴攴㡡㑢挲昳搱㈸㤳㑡攵㜲㠶㡥㝡づ挲摦㔰昴㘲戰搷㐰ㅡ挹散攴挴㤱戹㠷㌱敡㑣㔰昵挴㡥㤱ㄳ慡敦㥥戱戱挲㔸㘱搷捤扢㜶ㄵ㜶敥ㄸ㤹慣㔵㠲㥡㈷昶戸愲ㄶ㜸㘶㘵挷挸㜴㙤慥㘲㤷敥ㄲ换戳搵㤳挲摤㈳收㜶敥㥡㌳㙦扣㜹散挶摤扢慤㕢㙥戹㜹〰㔳愷づ㑦㑥㑣㝢挲昲㍦愶㌱㌳㕣昲㡤㔳愲㘴㜳㙦㐲㜸戶㍢㕦㤸㥣挰摦搸晡昱㜶㔳㘱㘶㐱㠸㠰㔳ぢ㑦戸㈵攱ㅢ攸搸敦㡣晢㝥捤㔹㈴昰っ㘷ㅦ戶㕡㌲晤㈰攳㑣㡡㑡挵㜰愲㔱㜳捥ㄱ挰慥㘲㉥て㌸㌳挲昵敤挰㕥戲㠳攵慣㌳㡢㠱捡㜹攷戸㉦㡥㤹敥扣㌸㙣㍡㈲攳散慦搹攵戴㝡㔲㍤㔷㐷㐳挴ㄷ㈶户㕦ㄸ昷㥤挹〵搳㤳㉢昲〹㤸㠴戶晢扣㔲㜳摢㉢㍢㡦换愵换ㄹ㌸收昶捥敤㔰㜳挲昴敡㉤㐷㍢户っ㌷摦扣㠲敢㍢户㡦挱愸戹捦戵㥤晢㐸㔰㌶户搶晡㐳晡㤶㄰挵㘶㡣㉣㤳㕥㈶㌹㈶㐴愰搱挷愴㥦挹〰ㄲ㉤晤㙦㜰㐹扣㈳慢昴愲愹ㄷ攷昴㘲㐹㉦㤶昵愲搰㡢㤶㕥㥣搷㡢ぢ㝡搱搶㡢て敢挵㤳㘸ㄳ㍤戹摥㕥㍤㝣慥㝢昰敦昳晡慢搳㠷㕦㝤㝣晢㑢㝦ㄸ戸攷晥㠱㑤㘸㜴㌴㕣搴㤴㘷㥥〲愹㌵愸昸㠶挲㑥晥㔹㥤㉢挰ㄴ搶㙥敢㈶㙢㙣慣扣㝢愷戹换捣㜰㕢〹挸㙦㈲㤴㈱戴ㅤ戰敥戶摤㜲昵㤴挴摤挵ㄳ愶㉦ㅡ㠰ㅢつ敢㈶慡㌵户散㕦戴㜲攵㑣㘰〶攲挲搶扡挶㈰㙤摤㘶挰㔶挲㤷昳㕤摡摡敤㠴㔹愹㠹昱搳戶慡扥愴愵摡㤹昶慡㜳㥤㙢昷㜹攲㤱㝡㙤摢㡡挶㈱搴㤶攴搸㙤扢㔴㔵㙡㕤㈳㤳ぢ㔵㕦戸㜲㜹愳捥戴㕤㍡㈹扣ㄹ㐱㤱㈸捡㜲慢攷戲㉡攴晡搱㈳㉥㌶ち㙥㉤㕦ㄱ㉦戵㙥㍦ㅤ㠰㤹㐵ㄹ敢㕤ㄴ㕥戰㍣㙢捥㔵挴㜹㑤㑤搴㥣愸搸摡㔴扣慦㕡慡昹㤳㔵㌷昰慡㤵收㥡昱昲㤲〹㐹㔳㍥㔴㉤㡢㜴㍡㈵㠵〲〴㙥㑦㡦愶愵慥敢捣ぢㄲㄱ㌱ㄴ㤳㤱㉦㘸㈶扢挲㌱散づ扢愸〸搲愴扥㙤㤵挱戸㕥㈹㘳ㄲ㌸㌰戶㈷敡て㑥㝡捤㉡挳搶㌱昷挹㌶搶昵攱㜰昷户㉦〹㌷戸挳㜴换ㄵ攱㈵㙡㍦㡤㉢㌲〶㤱㘴捥㐲㈰㜴㠴ㅥ㔵㥤㜶㕡㕢捥㥣戲换挱㐲㜶㐱搸昳ぢ〱捡愰㈱㜳㌹㠲戶敤㌱捥㐱㤱戱㤹挹㌰㤲扥扥㔴㜶ぢㅢ㘵晢昰愴㌲㤴㑥〹扣摣㈴挸搹慦㠹㤷〷慣㝤㜶㈵㄰㑡㈸て㕡挰㠸搲㙡ㄲ㝤㜹㤲愸㘷㤶㤴挲搸㘲㑤㠲㑡㑤摢つ㤶ㅢ㝣摢挶㈵㡡㠸㌶㘴挱扡㤳〵ㄴ〵捤昲㈰㠱搷㐰㌴㉤搲㈰戹㜱㡣㠸挸〶〹㥡ㅤ㈳㌷ㄳㄹ摢㈷挸〸戴㡦ㄳ㈱㕢敦散㉣㈳㐸散敤㐴捡㑥ㅤ昹㜱㐳㥡慤㘴换㉢㘹㜶㉥〰㘷㥣挷攴㝣㈶ㄷ㌰搹㡡㐴晢㉢㈴ㅣ愵ㅣ昲捤㡦㜱ㄱ摥㡤㡢㤹㕣㠲〴昲挹愰捣〹㐵ㄵ㙤愸戵搸㤱㙣㤷㠷㥤㉣㡤㘲㈵㡡㘸ㄹ搷敤捣扣㈳ㄱㅤ㕡㥤敢㐳搷愶愵㡥扤慡㌳㙤挶户㐳㡡㑣㘸ㅡ摦敢㉡㑤攳㠰㘰搳㉥昵搶㘵攸㙡㡣㌰戹ㅣ㠹㔲㉣㌴㜶搷㘶捤搳㥣晣㔴㤸㐴捡㄰敡㔲戹㠷㐴㑣昳㍦㐱挰戵ㅤ㕤㌶散㘷㥡㠲愳搶愷摥㝥摥搱㤹户㐳愴户攸捣つ㥤㐳㕦搱㠷戴愰慦〰㝢㘹㝦敡愸㕦戶愱摡搸捥攴㉡㈴㉤晡㠵㈷敦て敢㈵㤰㈶戱ㄳ挳摣㘶㝡㕣愴㠵㍢扢扣㈸愴昶ㄹ戰㘶㑤㙦㕥〴昰㕥ㅣ㤸㠲ㅤ㕣昵㍣㔱挱㠱戶㉣ぢ㜸㜶㌹扦戹搰摦攷㔵ㅤ㤶㙦搸挷晥愷㐲㌱愴搳㝡㑦慡挵㍥㑥戰㌳㘳晥愶ㄸ攵㔰晦敥敡㉣㈴㘲㥤㥡挹㡢晤㤲捦㤶ㅢ㤲愴ぢ㐹㜲つ挰㙡㕣㡢〴㔲㐲晢㝤㐷㠹㌲捡㘶㍢㘴戳㘶㙢㤵摥扤㠴㤳㐹㡢晦戰㑤㡥昴㉢㘷敤〴㝣〷㝥摥㤹戱㥤扡戰攸㜷愶㠵㔷㠲㕦挱慥㠸㍥攵㤲愵愸搹㤰ㄵ㥦ㄲ㔹搱搳搳㜶㤶㑥昰慤㐹㍡㘹㤱ㄲ㠹摣㥥㔸㤹㜰づ㙦㄰ㄵ㕤㤰ㄴ㉡〹㙥愱扡〴㈲攵戱敤㠶㠸改㐲挴ㄴ〰㌸攳㝡㈶㍢㤹㡣㈱挹晣ㄶ㤲㘶慤㠰㘷㈸慣㜷㠹敥散㘲㌱㤵㈳ㅡ愴㝢昰慤㡥挲敡㐶㑥戳㥢挹㘷㤰戴㤸㍦㜴㍥㈶㄰愲㐴㜹㡣㄰㘹㉤ㄹ搶〹㕢㥣㈲つ㙣戲㄰㔴㥡慣昹㐱搵㘱㔴㈹㙦㑤㔵て㔷㠳㈹摢㕦㐴ㄴ㙡搸ち㌳㜷㉦〸ㄷ搴攵挱昶㘹㈹慢㉥㉥㡡戲㘱捤㔴㙢㄰㙤〷愶搶挳愱ㅣ晢㠳㉤㈹捦攵扡㠶愷扢戳㌱㠶搰攴㠹ㄸ扥㔶㝡㘲搷攴昹收愱㙦戰〱搱㔹㍢愸㠸㝥㑢㌱ㅤ昳㌹ぢ㔰㐴搴愰摣㙢捤㉥㜸㐲㑣攵慤晤㥥㕤慥搸慥㈰㌲㘰㘳㌲㔰㜷㔰捣㈳㐲㌰㕤㘵晣慦敡收慤㔹捦㜴晤㐵㤳挱挴攵捤㑤㙦㌲㈴㤲戱㈶㙣搷挷㌴ㄲ㡢捣て㕡㌳ぢ搵㔳㠸搶搶ㅣ㜷扦戹攸慦ぢ慣㤰攸搵㈳㔱愳改㥡慥㙢㌹㍤搷㉤㝥㜸㈰㑦愵㙥挰㉦捤㐴攲㉡㤵愱扦㍣㐱㝢搳慥て攳㌳戴搳戹愶〱㐴㡥敡㠵㍤㠹㔲㤸㥣㙡摣捣㍥户㈰戹㜳晦昱〳㡤愸摣㐷㡡㔷㘷攸攱㑦㤰昱㤲㉣敡㐱㄰晡攷㌶㈹㔲㘱ㄹ㈹〷ㅣ〸㡣昳慤㤵晣晡㉣搹㠶搴户愹㤱摤㠷㈸搲㠰㜵搰㥣ㄳㄵ挴愲ㅤ㌳搸愴㕥㘸挶㍡㘶挵て敢㈶慢㡥㘳㤲戴㐸㤶㌳㈵㤳ㄴ㍣㕥ぢ慡㠷㙣搷戰㤰㐸晡ぢ㡢捣搳㈸㌲㑦换愲〱敢ㄸ挳㠲㌲捦戱慡昳愶㘷〷ぢ㡥㕤捡昱㠵愱扢㜵㐱㤳㘰㜲㑡摥攸㠹㘴挶㐸㡢㌵㝦ㅣ㈶㥢㕦〰扡ぢ㤰愳〴ㅤ搱て捡搵戵㉣晥㘸㕤㍡㤶㈰㘰愴㤷搴戸ㄵ愳㘵攴捤〸㠸ㅣ昹㥣㡤敥㕦㥣㝤ㅣ㈵捡㉦㐷慣㈷㤰〸㍣㠲㌱㈱㑦昷㜶搶㍡敥摡〱戰㐷㡣敤戳㠳㈹ㅦ㈸㐷㠲慣㍣摥㕥㈸戱ㅡ敢㌴㕡搷ち㤷戵㔷㌵愹㠹㑢摢敢攳㝡㘳摢ち搵㑡愳挴ㄴ挹㙡㡤愴㘶㔹㘱㡤敢㐹搵㘸㔲㜱㐷摡㐶㑢㜲㥢㌶攰㑥㈹昲ㄱㄴ㤳愴㤹㤴戱㐷ㄲち㠲扣愴づ攸㈸晡敢㤳挹㈳ㄶ慤愱つ搰㐷㍤愵捡昲㘱㌸昰〰慥㥣㤴㐵㕦昸〶晥摥ㄴ㘶㡦搴㠲愶ㅡ昳昴㜰㔸㌳㕥愹ㅣ㜱㘱㈵㤴㑣慦扣㑥㔸ㅡ㝢㔳ㅡ㐶㜲㘷户摡㕦㠱㌷挶㠸㈱ㅢ㌲㈴㤲攰〷〶ㅢ㠲戹㘲搱㔴㕡㘷㜹㠲扡㕥㥣攳摢㈱㘱扡ㄲ〳㌳㐱㜹㑡㉣㐹㌳慣㘱挹て换づ昵搳愲㤴愳㠶㌵㍥攷㐳愵〷㤴攳㘱㑥㌲戸㘱ㅤ愳㕢ちㄷㄸ㈰㜶挳摣㜴㈹㐰㔸户㍥〰㑦〶敢〷㍢㠰㠸ち㥢搰㍡愳〴捤㈶㄰㙥昳㈶挸㍢㕤㘲ㄴ㠲搴㤲捦扦昶㙡㉦㍣捦攷〷㝢㔳㔱㈶㘴㈲㠶扡ㄲ慣〷㈰㌷ㅥ㤵㈴ㄷつ㐷挱㜲㈵搹愴搰ㅡ㠸捡㘸㘲攴㘹昲㜹〱㙥昰㌰㡥㌵㐸戶愹攰㡥㕢㘰㐳㥢㔶㤶㌷㔹〷摣㔲愵㔶ㄶ㔲ㄵ㐷戲㕡㙡攴㜵㠱㉦㜹晤㑦㜱㔳〲㕣㐲愰ㅣ挰㔱㡡㕢㈶㤲扡户扢㡤捦愱扢ㄴ㜲ㄸ㐳挹㌶〶ㅦㄳ摣㜲㌲ㄸ搶㜶㐷㠱昶攱收挶攵〵㜹㜱づ㈲慤慤㠸戲散㈰敥攲搵㈳挸㤲摢㘲捤づ㔶て㔶㘹戳挷㡡敥戰㔵搱扡挰ㄱ昶愹〴㕥㌶ぢ㘳愴㑢敥攰㈰愹戳㘱㘴昷散攳昲㌵㜵㜶㙦㘸㝣㘸㡣敦昲ㄴ㤴〲㔴挱㐸㌴戸昵㠶搵慤㌱昲㑢换摢戸つ㠹挶㄰㌰つ㕡戴㔴〶捥〴昲慢ㅢ㌸っ㐶㈶㐴㐷攳㠱㔴挶㈸㠷攱戰〷搲挰㑤㍣㐸捦㔶愱㠴㠲㉤昲㔲㔸㜴㉦㜱搴挱ㄱ愸敡㥤搷㔲㌸㙤〶戸晡攲㙥㙤㈹ㅥ㉦㤷㘹敥挲㍦户㉥戰㡡㙢ㅢ捡ㅣ摤搲㜲㈱㑢敥㠹昶摤㤵㉤ㄵ攱㐵挱ㅢ愶ち㜷㤸㐱㘹㘱㈶㔸㔶㤷戶扡㈵㠹捣捦攱㡦㔸㜱㜶摡捣㘹㤷㤷㔰㤷〸晢扥㤳㙥昵㤴㉢搷㤵昱㜹攳㡦㔶慣搱摢换㐵昶愵㍥挰ㅦ昹攸愹捣ㅢㄸ㜱㉤换收〰つ〷〹挷㤱㡦㤲〶㈳挸㈷搰〹㙣昷晡㡤〱搲挹㤶ㄶ㍡㤱㠲㘰㠳㔰摣昹㡦㡤㔰戴㥦〱慤㈴ㄶ㜵㈴〷捣㕦〱敢㙢㍦㐵〹ㄱ㉥㑦㔸ち㜵㤷㈷愳㑥ち昲昰㝡〷㉦㠳晣晦㘰㈹攲收ㄵ搹改扦挰捣摡敢慤㈸扡㤴㈸㝡㉤㐴ㄱ㘰ㅤ㑡晡っ〳戱ㅦ㉡攴捤搵㙦ㅣ㌵㍦昱㙢扤晦挳愳收㥤愴づ㍣搲ㅡ㐳㔰㙤ㅢ昲㜵㘳㐰㙦㌳〶戶愳㕡ㅡ〳㜷戱て攳昵捡ㄸ〸扤ㅤ㠷㔰戰扡㌱挰㈸㕥㠲挹ㄷぢ慡挶ㅣㄸ㍣㙢㥤攷搰ㄳ㜶〷慥搷ちㅦ㤱㝢愸㈷㝦ㄲ扥愷昳摢㡢愷㑤捦㜴戶捡昲晤㥥㠰摡昲㘶㜱㕦㕢㜶㘱㡦ぢ㔷慣㤱㥤㔶昰㑡㐴晥昴つ捦挹摡㙥愹〳㔳敡㔱㡥㝡㉤愷㘵㍦㠲㑦㐴攳〹㈱昵昹㉤㍦摣晦攷㐷㥦搸换㝢㘹㈱慤㘶ㄸ〸敥㈶㌸㑦换〱攱摢搸㤵㤰㜳昹昹捤㈱㝣㠸㘴㉦㔶挴㠴改㐹㝢挷㌷㥣㈸慢〸㉦㐶㤸㡡昸搶㠳㌱㠹ㅢづ捡㤸㉣戴㌸㌶攵攷㑢搲ㄹ㔸㠸㉤㕣㝡敦愲〰愱搶㔱㘵㜵㘹㔷㘶㝥っ愵昳㈱ㄷ搲㙣て昲㝣挹㐷搳㝥搴慡搵㜶㔳慢㐹㕢㐳ㅢ㐵㡢㐸㑡改敤㔲㡡愱㝦㈹愵愶㤱挹ㄴ㤰㈴挴搰㕡㠳戹㍣昹㙦〸〱㔱扦摥搷攵愷㉡㠰㈲戰ㄸ㜹摤扢㍤扢搲敡㡣㔴ㄳ㠳戲昲昴㜱ㄴㄹ㜹㑣㘱〱愳戴戲昴ㄸ㌲搱㤳ㄹ㐳㙥捤㡥㈷㑥㤲㜷㔴㠸㑤㌱㜶挶愱㔷慤捦戹摤慤攱㡥〷昴㑣㔶㉡っ㜷㌳㡢㜱昴㤴搱㌸搵戴㑦ㄵ㌱ㅤ㔴搹㝡愷晥戰ち㍡换摤㡡昳㈷挲㝣晣ㅥ㠸昵愳㡤愱捦㙤慤愱㡥㜳㝢戱㐱晥㘰㝦㕤㥡挰搸㤸㤵ㅣ〳〹扢愶㔶㌹㜵〹㝣〶㕤愴㍤慦ㄹ㡤㉣攷搲㌴㐶愳㈳捥敡㘹攷㉣挶愹㈵㘷捤戲㌵〳搶㑤晡晦〴ち㔶搵晦ㅡ愳㙣ㄲ㘵㜷㠷ㄹ扥㘴ㄸ㈹㔹㌵㌸㐳㠸挰㠷㡤㌰㡤㍣〲ㅢ㌲换攰戶捡捤攰ㄳ㔵㔵㉤㈵㌸㍣㕣改搶㑢㄰昵扥戴㙤晢㍢ち㐰㐶㠱㌲摦㠷〸敡搸㥦㡢㙥㍦挷㘶敦㐵昱㤶㐳㜶挹慢晡㔵㉢ㄸ㤹㐱㜸㜷㠴㕦㤸㔹戰㜹挶戵㔷㕡㠵摡㤵㠰挴挰㝤攸㜳昸〸〴昶㘱ㄱ㝣㕣㔱㐷挶㄰搶ㄶ戳攰搷㐶㐳戱㐰ㄲ戵㠳㝦㡥㜵戴㘶㔶昰㠱敡ㄱ㜸㌵〳ㄶ慤ぢ㘵愷㝣换慤㜷㌱〸㍡摣挶扡ぢ㥥ㅦ㔱㈹㈰っ㈶户㜰摦〳㠴㙢㉢っ㥡摢㠶㝢昳搹戲㍢敦㕡㕦收㝢挰改摡㘶㘹㈶ㄹ捥挹敦㡥晢㡣〷㤸㈲捥㐳敦攸摡㕤戱ㅣ㙤ㄸ㜴ㅥ㝥戶㑤㤷搷㘸〵㡥戲㌵挴戹ㅦ㐴㔷敤㌶㈶昸ㄹ挵㌰挳ㄷ㡤晥扣㕢㤹㜹〹摢㈲〳㈰㥦捡㥡㐸㍡㔳昵㜷㔶愲㙡㡤㐷ぢ㔲㘱㥦昶㙤搴ㄳ㑡㙡户㘵㤶攱愸㈱㡦㄰挸ㅢ〲㐹昴㘸㍣㐲挸昹㕦㐰㠷晡晣昳㈸敤㍣晦户㔶㥣㥦捡㕦敥捦㡥〶挷扦㐳㤱昲㌰ㅥ挶㥢㜱㤲㐹㠵㠹挳捡㐸㠷っ㔲㉣㔲搶㘴㔵㄰攱昵扤挸攳昹㕤昸敦㍢㝢摦㝡㤳捦㍦昷㙡㔲㄰愲捡㜰㘵ぢ㤵㘸ㄴ㠴㜲ㄷ捦挶㜷戱㠸搲捥扢㜸㘶愵㕤っ㔱㐶づ攱㘷㜸㐸昲㠳ㅡ㘹㐵敥捡て㌳ㄲ㙢ㄲ愱㙣ㄵ㈰㠹㥥㈱㈲㔶昶慤㈱㠳扥㠴扣散扢ㄴ㘶昸㌲㐴昰戳㔵㝥㘸㠸㤰㔲搹っ挱㤳昰㘱㡦戴㥡㜸ㄱ㤲扥㥣慣㜲挶㘶㤵慥捣㌹愱ㄷ㜶㕤㐸㡣搰㝦摥㔱搰㘷扢㡣昰㙢㑦户愲㙢㍢㘰㕢㈷ㄷ㘵愷㤲扣〸㐸敤愹搶挶㡦㐸㐴愰㡡㌴愵ㅡ㤳っ㘵攳㈷㕢ㅢ扦㕣㙦晣㑥搴㤸攴㉡ㅢ㝦戵戵昱㝤㘸ㅣ㔱愷ㅡ㜹㠸愴ㄹ愲㤵㔴㤴㘰っ换攳㐱散㐳㙤㥥扡㌳ㄶㄵ㙣扦愵㡡㈹㕡㘵ㄴ戹㈲㔵散〰敥㠵㜸昸㔴晡㈰慥㌹攱㌶〸愴戰晡ㅦㄳづ攰晡搳㤴ㄹ㤸昸ㄲ㝡〹㜱㘷捦㤰㙦散㥣戵㡥㜸㈸攸戵づ昸㌸㜴㤵搷ㄵ戵挰㕥㐸昳戲㐶㐸㌴㝡㐷慡㐹戰㉤ㅢ昰㠸攲㘵㍡慦㤳㜴愷㕤㘴㡣㈵慤㍤㔱㐷昲㤹㠶挷摤昸〲搶〹㌹㉡搷ぢ㉤昲㐵㘴㔴㑣㘶ぢ㡢㠶㈸㈰㈸挳㡣㌳㐸昲㍤㐳㤱㘸搰㈸つ㐸〷搹㉦㈱ㄹ㡣晥扦㡡㤱㈵改㔰搱戵㉦㐶㤳晤攳㠶慤㔲晡㈳ㅥ㤴㌲扥捣づ㑦㈰改㠱㈷㔷㔳㐰挲愴㕦㐱㐹㝣㔲㑡ㄶ㌹改㤳挸攴㝢㌲㕣攳㥡㠱挵慤㜴愹搱㥥㐲㔷㡤㄰攰ㄸ挶搳㘱㠶㉦㤹㌳㐸㙥敤㙣㐳昳㠸ㅣ㝤搶㡦㘰㘷搳昷晢户攳㝢晣㘵敥戵〷晦ㅤ㐹㐶ㅡ晣㘹晤戳摤㡤㐵摡愷慤㉥㝦㑢㠰昱㐷ㄸ㠷晢㙡搸㥥ㅣ㤱㡡挹昸ㅡㄲ㡤㠸㈲搴㡤慦昳㡤昸㤱㈰昹㐶㤸攱㡢㐶攴㥣㘱挶挳㍡戸ㄶ搹晤ㄹ㤶㐸㐰㈲搳慣㐹〸㔰㠹搶㘷㤱挹昷っ㜲㈶㙡㈶晤戴㔶㝡愸晣搰㐳敦つ愶㐷㉥㑣摦㜳摢挰昳敦晣收摤攷摥扥㝦捦摦摥㝦昱挵户晦昲摣㥢敦扦㌱户攷㔷㉦扦晣换㍢扦晢收扢㥢慤㤷昴㥦扣㜷昰愵挷挶㑥㍥昶㠸㜵晣扡晤㡦摤晢昰搱戱改㜳㐶㝢㝡㝡㝢慦ㅥ晥昵〵搷っ㥤㜹攴㌵敤ㄷ㝦㍣摦搵攴攲㌱㐱昳㌲戸〹戹㡣㙦㈲㠳㘵㜰挵㥦攸㌲戸摤㌳昸㘹㤵㄰㔰ㄳ㜸挹挱て挱〵挸㡡㤳捤ㄵ晤晦〱戳扤㠸㠶</t>
  </si>
  <si>
    <t>Decisioneering:7.0.0.0</t>
  </si>
  <si>
    <t>CB_Block_7.4.0.0:1</t>
  </si>
  <si>
    <t>㜸〱挵㔷捤㙦ㅢ㐵ㄴ摦㕤㝢搷扢㜶㥣扡㐲㉤㤴㤴㘲搴㤴て㈵㙣散㌸㘹摣㐳㠴散㑤摢㐴㙤㍥㜰搲㜲ㅣ㜶搷攳㘴㥢㕤慦扢㌳㡥ㄲ〸㐷晥〰㑥攵㠶挴㠵〳〸づ㕣攱挲㤱㈲㈱㈱戵攲〰㈷愴㡡〳ㄷ㈴搴ㅣ换㝢戳摥挴㑤㠳㐳㔱㈵㐶昲摢㜹㙦摥晣摥扣㤹㌷敦㡤㈵㔹㤲愴㐷搰昰㡢㉤㡤㥤戳慢㍢㡣搳挰戴㐲摦愷㉥昷挲㌶㌳㙢㔱㘴敦㕣昷ㄸ㑦㠱㠲㐶㍣ㄸ㘷㉡㘱摥㝢㔴㈷㕢㌴㘲愰愴㑡㤲慥ㅢち㡣㈳〸晥ち〹㘳攰慣愱㌴㤰㌵慢扥散摣〲搴㔵ㅥ㐶㜴扣㜸㌳㥥㍢㕢㉥㥢㘵戳㔲慤㔴捣搲㜸搱敡晡扣ㅢ搱搹㌶敤昲挸昶挷㡢㉢㕤挷昷摣㙢㜴㘷㉤摣愴敤㔹敡㤴㉡㡥㍤㔵㉤㑦㑤㑦户㉥㕤慡づ㠱㘹㘹㘹搹慡㥢㑢㤴㍦㈳㑣ㄵ㤷㍣㌱㐷㕤て㝤愳㌴昲摡敢㈶㔸㜸㙣晤收㜲㠷㥢换慢戱㐷摥ㄶ捤愰㥢㘴㈵愲㉤ㅡ搱戶㑢搹㌰戹扣敤㔲摦愲扥摦愰㉤㤶㈳㔷愳戰摢㔹㘸㌷改㜶㥡摣戴㈳㥤㕣敤㝡捤㐵扢㤳て㙥㌰摡戰摢敢㜴挹づ愸ㅡ愰㔸㐹㑢改㤴㤴㉡ㅦ户〸慢㍥㘳㍥㘶〶㌷㕡㉦ㅥ㥡㠶摢〳换扤㐶愳㌶昵㑤㔸㌲㙥摡㔱㐷㍤㙦戳つ㙥㍢㍥㤵㜳扤㐰挰挵㈰㘶搶搰㠰㘲㌳搰㔳㐳〷㈲愷昷㈰㝥晡㌵㜳㈰㔵㠸慤㄰㐷㈱慥㐲㥡ち愱ち㘹㈹㘴㕤㈱ㅢち昱ㄴ㜲㑢㈱㥢愰㤳㌴㍤㤳㔱㝡㙤改攷扤摣扤摦扦㤹晦戰昶敥愳攱摦ㅥ㕣㔲搱摥搳晢㡦㘱㘷㠸㉤㠴㤰㘱㙡㜰㈵㡣㔸㉡㌵搰搷㠱㠳攸扢㤱㐵㠲扥愹攸晢戱扢㝢ㅡ㤴㘴㕢㜶㌲〱㙣晡攲㝡愴〶昱挱捥㔱收ㅡ〱ㅣ扤〸〲つ㝡㝥㤷づ〵㔶搸收㜴㥢捦搹摣捥〴㉢㌶㐴てㅦ㠶㠹愰㌷搶〳ㄸ㑡㔸挴搹㘷㄰慥㤰㡣㈴愸昹〳〱㠰㍦㤷㜰㝤㌶昶戱㘳㔳㠶戰㠳挰㜱て㔱昳㐲㤶㐰㘶㝢ㅣ攰ㄵ㐴户て㉣㈷〴㌱㔲㍡㥤㤶攱敡愷㤲㑦捣扣㜱㕣㉣㘲㥡搹愲㔷扡㤸㐴愴戱㝦愷扤戶搳愱っ昵捦て搶㡦户ㅦ昴㜴㙤攰㈹㡦ㅥ〵攳㍡㌷戸攷㌳ㄳ㕣ㄴ㔷昷晦戰昷慣搶㡤㙢捦慡㝦挱㜵㝤㥡ㅤ挶㐴㥥搹挲㈸㈵㐴搲ㄱ〳㈵㔹㉤て㌴搷㤷晢戴㘱㄰㠸㘲㠲㕦㙣挶〹㈰搹慣㠱㥡〶㡥㘲愵㠱㡦㘸昱攰愰戱㌴愶㤷㠱㈷㠶ㄷ㌱㝢㍤戴㥢㔷㙣ㄷ捡㐹愶㔷㑣㜴㉢っ㍡㜰㠵愲〲愶㌲㉢㙣搲㤵㈸摣昲㥡㌴搲㔱戰ち㐵㉢㡤㠹㐱ㄳ㜷㡦㐱戴愶㈴㔵捤改㐷搹㕡㐸戰㐶㡦㈸㡡ぢ㑦攰晦昱㜶昵㉤㉣ㅣ搹㉣㘶ち〳㤳㠰昱㍣㄰ㄹ戳〷晡㠳ち㘲晦㘲㠵ㄷ㔰攱っ㉡愰晥ㄱち㉦愲挲〸㉡攰㘶㈶ち挲昱ㄸ攱㉣㉡扣〴愴㈰㌲づ㉡愱㤶㔴㄰㘶愱㘳㥣㐳づつ愱㕤敤㘵㈰ㄷ慣扡搵㈰捤㤹戲㜳㤱㑥㔶散㘹㤷㑥捤㌴㙤扢㔴㥤愹戸㌳㔵户㍡㌵搹㜲愶㕡〵戱㉥㔰㌷㡡㐰ち戸ㄲ㐴㌰㕥㐱㑥㉣〹戹㈲㜲戸〸㑣㤲摡㜹㈰ㄹ㜲昹㌶㙣㜸㐷ㅢ〵收愴㔵㈷㜱㜹㕣㘸㐲㑥昳昸㡥㜶〱挴挳㈸敥昰㔵㝡扢㡢㜵㔲㝢ㄵ㘴昹㔸㔶㙢㙥慤㜲㥢ㄷ搰㈷㠱昹ㅡ㜴慣昷㜷ㅢ㘱挸㜷㈱㤳㔳搷㘶㥣敤捥㐵㥥敦ㄷ敢ㅥ㉦㌶㘸挷户㕤ㅡ〰扣戹敤戳摤㐵㌸㜰㝦ㄷ㔶搰昲昸㐴〰㜹㜵挳㕣扣㕣㕢晡挰㜸ㅤ㠰㜴㕤昸㠰搱㤸挱㡤ㄱ㉥㘱扤㐸昵㤷㌰昹㍥㐴㉡搶戵ㅦ扦摡㈳㕦㌴挶慦㝤㥤搹晢㙣扡挵愶攴㝢扤㠱㡦㍦晦昵㤷㍦挷敥搷㍦㝡昰愵昵挹㥤㠷て搵㈲㘰㤴づ㘵㤰㈷㥥ぢ㠷㉢㌵㤶户㔳挱〲㠳户〱扣㠳搶挲摡晥ぢ攰愴㠸㑤㤰㡦㈵㜵散挲㠱愴收戰搰敦㜲㥡㑣㕢㡥昶攷㐱搶㠶㥢㉡收挱㕥㥤㍡攰晡昲昵挸㠱㜴愱捤㘸挴㘹㌳㐱㘴㤲㉣愷㤵㤴㍣㝤㥣㈷㜰㜸昸昰㠹㉢㔴昲扣挱攳ㅡ㌹攲㥥挰㈹㠹昷㈳㡥换〶㐶愰昶㈶㄰㘳㜶戴㌶㕡㉥㤵㑡㘵昵㈷搸搶晦㘶ㄳ㡦昳㈰㍤愱〵㙣㔹㘳〲愸㡣愱㡡搰㈸ㅡ㉡〱㠱㐷搰㕣ㄸ搸㕥晢㔹扤ㄲ㌱愶づ㘷㔳㜱散戱㤹晤攷㘲ㄲ晤㤸㍦㠷㠲㘵搷㔹㡢愸㜸敡改㠲㠱㔲㤶て摥〹愳㑤㈷っ㌷戱づてぢ㡥㙤㔰捡昱昵㤵ぢ攲㑢㠴㝤㔹㤶㔳㡦㐵㙢㝦攴愲㤳㕡ㄹ㐸扥〶搷㈳㐱㘴摡㈴㠸㔲㠰愱㔵愰㜳收ㅦ㉦㡦晣㐳㉦扥㍦摤晤㝥㔳㍤㌷㌱㝦攷摢扢昶改挶㠹敦攴扢扤㠱挳㑦戴㌴㙥昴愰㐳挷㜴㤸〹㠸㡤㝦㈰昴㠰昸戴扤捥㌷昶晦㌴㐰㈶搳攱㕦挳㐵㔰挲㕢㠸敤〴㌲㜸慣㍡㜲戹扦〱㔳㑢戵㙦</t>
  </si>
  <si>
    <t>Decisioneering:7.4.0.0</t>
  </si>
  <si>
    <t>dcddab98-2bf1-42d6-91e6-ae439f97f6f6</t>
  </si>
  <si>
    <t>㜸〱敤㕣㕢㡣㈴㔵ㄹ敥慡改敥改㥡㤹摥㘹㜶㜶㠱攵收㈸㉣㈰戳㘹㜶㔸㔶㐰戲㉥㜳㘱㤶㠵扤捣敥捣㉥ㅡ挴愶愶晢搴㑣戱㕤搵㐳㔵昵散づ㈲慥㡡〲㔱愳㘲㑣搴㜸㈱挴ㄸ㜹㌱搱〷〳㡡て㈶㈶ㅡ㠳挴〷㘳㘲㡣〹ㄲ㉦てㅡ戳㠹㉦㈴㤲攰昷㥤㔳搵㕤摤㍤㕤㌳㌴愰㠳㤹戳摢㘷㑦㥤㕢㥤昳摦捦晦㥦摡㤴㤶㑡愵㕥㐷攲扦㑣㘹ㄶ慥㤸㕢昵〳攱ㄴ愷㙡搵慡㈸〷㜶捤昵㡢ㄳ㥥㘷慥ㅥ戱晤愰てㅤ戲㈵ㅢ敤㝥愶攴摢て㡢㕣㘹㐵㜸㍥㍡㘵㔲愹㕣捥搰搱捥㐹昸㉢㐴て〶㐷つ愵㤱捤㑦㑤ㅥ㕦㜸㄰戳捥〵㌵㑦散ㄹ㍤慤挶ㅥㄸㅦ㉦㡥ㄷ昷摤扡㙦㕦㜱敦㥥搱愹㝡㌵愸㝢攲㠰㉢敡㠱㘷㔶昷㡣捥搶ㄷ慡㜶昹ㅥ戱㍡㕦㍢㈳摣〳㘲㘱敦扥〵昳收㕢挷㙦摥扦摦扡敤戶㕢㠷昰敡搴戱愹挹㔹㑦㔸晥㕢㌴㘷㠶㑢扥㜹㕡㤴㙤敥㑤〸捦㜶ㄷ㡢㔳㤳昸ㅢ㕢㍦㥥㙥㈹捥㉤〹ㄱ昰搵挲ㄳ㙥㔹昸〶〶づ㍡ㄳ扥㕦㜷㤶〹㍣挳㤹挱㔶换愶ㅦ㘴㥣㈹㔱慤ㅡ㑥㌴㙢捥㌹づ搸㔵捤搵㈱㘷㑥戸扥ㅤ搸㉢㜶戰㥡㜵收㌱㔱㈵敦㥣昲挵㐹搳㕤ㄴ挷㑣㐷㘴㥣㐳㜵扢㤲㔶㈹搵㜷㕤㌴㐵㝣㘱㜲晢挵〹摦㤹㕡㌲㍤戹㈲㥦㠰㐹攸㍢攳㤵㕢晢㕥摤㝤㕥㉥㕤扥㠱㜳敥敥摥て㉤愷㑤慦搱㜳慣㝢捦㜰昳慤㉢戸戱㝢晦ㄸ㡣㕡挷扣户晢ㄸ〹捡搶摥摡㘰㐸摦ㄲ愲搸㡣㤱㘵搶捦㉣挷㡣〸㌴〶㤸つ㌲ㅢ㐲愶愵晦〵㉥㠹て㘴㤳㕥㌲昵搲㠲㕥㉡敢愵㡡㕥ㄲ㝡挹搲㑢㡢㝡㘹㐹㉦搹㝡改㐱扤㜴〶㝤愲㤴敢敦搷挳昴挹慦㍣㕡晡换搸㠹㤹㘷ㅦ㌷㕦捡㝤晡て晦ㅥ摡㠶㑥㈷挲㐵㑤㝢收㔹㤰㕡㤳㡡㙦㉡敥攵㥦昵戹〲㑣㘱敤户㙥戱挶挷㉢晢昷㥡晢捣っ户㤵㠰晣ㄶ㐲㈹愰敦㤰㜵慦敤㔶㙡㘷㈵敥慥㤸㌴㝤搱〴摣㔸搸㌶㔹慢扢ㄵ晦昲戵ㅢ攷〲㌳㄰㤷戵户㌵㈷改ㄸ㌶〷戶ㄲ扥㝣摦㔵敤挳㑥㥢搵扡㤸㌸㘷慢收㉢摢㥡㥤㔹慦戶搰扤㜵挶ㄳて㌵㕡㍢㔶㌴〱愱戶㈲攷敥搸愵㙡㔲敢ㅡ㥤㕡慡昹挲㤵换ㅢ㜳㘶敤昲ㄹ攱捤〹㡡㐴㔱㤱㕢摤挹愶㤰敢挷㡥扢搸㈸戸戵昲㥥㜸慤㜵攷戹〰捣㉣㉡㔸敦戲昰㠲搵㜹㜳愱㉡㉥㙥改愲摥㠹㠶㕤㉤搵㌳戵㜲摤㥦慡戹㠱㔷慢戶戶㑣㔴㔶㑣㐸㥡捡搱㕡㐵愴搳㈹㈹ㄴ㈰㜰晢晡㌴㉤㜵㐳㜷㕥㤰㠸㠸愱㤸㡣㝣㘹㉢搹ㄵ㑦㘲㜷搸㐵㔵㤰㈶昵㙢搶㤹㡣敢㤵㌲㈶㠱〳㘳㝢愲晥攰㑢慦㕦㘷摡〶收摥摥捥扡㍥ㄲ敥晥捥ㄵ攱〶㜷㤹㙥愵㉡扣㐴敤愷㜱㐵挶㌰戲捣〵〸㠴慥搰愳慡搳捥㘹慢㤹戳㜶㈵㔸捡㉥〹㝢㜱㈹㐰ㅤ㌴㘴㉥㐷搰㜶㈴攳㈲㔴ㄹ摢㤹㡤㈰ㅢㄸ㐸㘵㜷戰㔳㜶〰㈹㤵愱㜴㑡攰攵ㄶ㐱捥㜱㉤扣㍣㘴捤搸搵㐰㈸愱㍣㙣〱㈳㑡慢㐹昴攵㐹愲㥥㔹㔶ち㘳㠷㌵〵㉡㌵㙤㌷㔸㙤昲㙤〷㤷㈸㈲摡㤲〵㥢㑥ㄶ㔰ㄴ戴捡㠳〴㕥〳搱戴㐹㠳攴捥㌱㈲㈲ㅢ㈴㘸㜶捣摣㑡㘴散㥦㈰㈳搰㍦㑥㠴散扤户扢㡣㈰戱㜷ㄲ㈹〷㜵攵挷㉤㘹戶㤶㉤慦愴搹㑥〰捥戸㤸搹㈵捣㉥㘵戶ぢ㤹昶㔷㐸㌸㑡㌹㤴㕢㤳㜱㌹㥥㡤㉢㤸㕤㠹っ昲挹愰捣〹㐵ㄵ㙤愸㡤搸㤱散㤷㠷㥤㉣㡤㘲㈵㡡㘸ㄹ㌷散捣扣㈳ㄱㅤ㕡㥤㥢㐳搷愶愵㡥扤戶㍢㙤挶户㐳㡡㑣攸ㅡ摦敢㍡㕤攳㠰㘰搷ㅥ昵搶扢㌰搴ㄸ㘵昶㙥㘴㑡戱搰搸摤㤸㌵㑦㜳昲ㅤ㘱ㄲ㈹㐳愸㐷攵ㅥㄲ㌱捤晦〴〱搷㜱㜴搹戲㥦㘹ち㡥㔹敦㜸晢㜹㑦㜷摥づ㤱摥愶㌳户㜴づ㝤㐵㙦搰㠲㝥て搸㑢晢㘳㔷晤㜲つ㥡㡤摤捣慥㐵搶愶㕦㜸昲㝥愳㕥〲㘹ㄲ㍢㌱捣㙤愷挷㐵㕡戸昳慢换㐲㙡㥦㈱㙢摥昴ㄶ㐵〰敦挵攱㘹搸挱㌵捦ㄳ㔵ㅣ㘸㉢戲㠲㘷㤷㑢㕡㉢晤ㄹ慦收戰㝥换㍥昶摦ㄱ㡡㈱㥤搶晢㔲㙤昶㜱㠲㥤ㄹ昳㌷挵㈸㠷晡㜷㕦㜷㈱ㄱㅢ搴㑡㕥ㅣ㤷㝣戶摣㤲㈴㍤㐸㤲敢〱㔶攳扤挸㈰㈵戴摦㜵㤵㈸㘳散戶㐷㜶㙢戵㔶改摤㑢㌸㤹戴昹て㍢攴挸愰㜲搶㑥挲㜷攰攷㥤㌹摢㘹〸㡢㐱㘷㔶㜸㘵昸ㄵ散慡ㄸ㔰㉥㔹㡡㥡㉤㔹昱づ㤱ㄵ㝤㝤ㅤ㘷改〴摦㥡愴㤳㌶㈹㤱挸敤㠹㡤〹攷昰㈶㔱搱〵㐹愱㤲攰ㄶ㙡㐸㈰㔲ㅥ晢㙥㠹㤸ㅥ㐴㑣ㄱ㠰㌳㙥㘴戶㤷搹㌸戲捣㑢㤰㌴ㅢ〵㍣㐳㘱晤㉢㜴㘷㤷㑡愹ㅣ搱㈰摤㠳扦敥㉡慣㙥收㙢昶㌳㝢ㅦ戲㌶昳㠷捥挷〴㐲㤴㈸㡦ㄱ㈲慤㈵挳㍡㙤㡢戳愴㠱㙤ㄶ㠲㑡㔳㜵㍦愸㌹㡣㉡攵慤改摡戱㕡㌰㙤晢换㠸㐲㡤㔸㘱攱摥㈵攱㠲扡㍣搸㍥㙤㜵戵攵㘵㔱㌱慣戹㕡ㅤ愲敤昰昴㘶㌸㤴㘳㝦戰㈵攵戹㕣搷㤰㝡㍢ㅢ㘳ち㑤㥥㠸攱㙢愵㈷㜶㐳㥥㙦ㅥ晡㠶㥢㄰㥤户㠳慡ㄸ戴ㄴ搳戱㥣戳〰㐵㐴つ㉡晤搶晣㤲㈷挴㜴摥㍡攴搹㤵慡敤ち㈲〳㌶㈶〳㜵㐷挴㈲㈲〴戳㌵挶晦㙡㙥摥㥡昷㑣搷㕦㌶ㄹ㑣㕣摤摥昲㈴㐳㈲ㄹ㙢搲㜶㝤扣㐶㘲㤱攵㘱㙢㙥愹㜶ㄶ搱摡扡攳ㅥ㌲㤷晤㑤㠱ㄵㄲ扤㑡ㄲ㌵㥡慥改扡㤶搳㜳扤攲㠷〷昲㔴敡㈶晣搲捣㈴慥㔲ㄹ晡换ㄳ戴㌷敤晡㌰㍥㐳㍢㥤㙢ㅡ㐲攴愸㔱搹㤷㈸㠵挹愹挶慤ㅣ㜳ㅢ戲扢て㥤㍡摣㡣捡扤愹㜸㜵㠶ㅥ晥〴ㄹ㉦挹愲ㄱ〴愱㝦㙥㥢㈲ㄵ搶㤱㜲挰㠱挰㌸㥦摡挹㙦挰㤲㝤㐸㝤摢㥡挵ㄹ㐴㤱㠶慣㈳收㠲愸㈲ㄶ敤㤸挱㌶昵㐰㌳搶㌱慢㝥搸㌶㔵㜳ㅣ㤳愴㐵戲㥣㉢㥢愴攰㠹㝡㔰㍢㙡扢㠶㠵㑣搲㕦㔸㘵㥥㐳㤵㜹㑥㔶つ㔹㈷ㄹㄶ㤴㘵捥㔵㕢㌴㍤㍢㔸㜲散㜲㡥てっ摤㙤ち㥡〴㤳㔳昲㐶㈹㤲ㄹ愳㙤搶晣㈹㤸㙣㝥ㄱ攸㉥㐲㡥ㄲ㜴㐴㍦㈸㔷搷戲昸愳昵攸㔸㠲㠰㤱㕥㔲攳㜶捣㤶㤱㌷㈳㈰㜲㘴扡㄰摤扦戸昰㜱搴㈸扦ㅣ戱㥥㐰㈲昰〸挶㠴㍣摤摢㔹敢㤴㙢〷挰ㅥ㌱㌶㘳〷搳㍥㔰㡥っ㐵㜹扣扤㑣㘲㌵㌶㘸慣愱ㄵ摥搵搹搴愲㈶慥敡㙣㡦敢㡤㙢搶㘸㔶ㅡ㈵愶㐸搶敢㈴㌵换ㅡ㙢摣㑣慡㐶㤳㡡㍢搲㌶㕡㤲摢戴〹㜷㑡㤱㌷愱㤸㈴捤愴㡣〳㤲㔰㄰攴㈵㜵㐰㐷搱㕦㥦㑣ㅥ戱㘸つ㙤㠰〱敡㈹㔵㤷て挳㠱㠷㜱攵愴㈲〶挲㈷昰昷戶戰㜸扣ㅥ戴戴㤸攷㐶挲㤶㠹㙡昵戸ぢ㉢愱㙣㝡㤵㑤挲搲搸㥢搲㌰㤲㍢㝢搵晥ち扣㌱㐶っ搹㤰㈱㤱〴㍦㌰搸㄰捣ㄵ㡢愶搲㍡换ㄳ搴㡤敡ㅣ㥦㡥ち搳㤵ㄸ㤸ぢ㉡搳㘲㐵㥡㘱㑤㑢㝥㐴づ㘸㥣ㄶ愵ㅣ㌵慣㠹〵ㅦ㉡㍤愰ㅣて㑢㤲挱つ敢㈴摤㔲戸挰〰戱ㅢ㤶㘶换〱挲扡㡤〹㜸㌲搸㍣搸〱㐴㔴搸㠴搶ㄹ㈵㘸㌶㠱㜰㕢㌷㐱摥改ㄱ愳㄰愴㤶㑣晦㍣愸㝤晤㙢㑣捦ㅥ㑣㐵㠵㤰㠹ㄸ敡㑡戰ㅥ㠰摣㜸㔴㤲㕣㌴ㄲ〵换㤵㘴㤳㐲㙢㈸慡愳㠹㤱愷挹攷〵戸挱挳㌸搶㌰搹愶㡡㍢㙥㠱つ㙤㕡㕤摤㘶ㅤ㜶换搵㝡㐵㐸㔵ㅣ挹㙡愹㤱㌷〵扥攴昵㍦挵㑤〹㜰〹㠱㜲ㄸ㐷㈹㙥㤹㐸敡摤敥㌶㍥㠰攱㔲挸㘱づ㈵摢ㄸ㝣㑣㜰换挹㘰㔸挷ㅤ〵摡㠷摢㥢㤷ㄷ攴挵㌹㠸戴㡥㉡捡戲㈳戸㡢搷㠸㈰㑢㙥㡢㜵㍢㔲㍢㔲愳捤ㅥ慢扡换㔶㔵㥢〲㐷搸愷ㄲ㜸搹㉣㡣㤱ㅥ戹㠳㤳愴㉥㠴㤱摤ぢㅦ㤷㡦愹ぢ〷㐳攳㐳㘳㝣㤷愷愰ㄴ愰ち㐶愲挱慤㌷慤㙥㡤㤱㕦㕡摥挶ㅤ挸㌴㠶㠰㘹搰愲愷㌲㜰㈶㔱㕥摦挰㘱㌰㌲㈱㍡ㅡて愴㌲㐶㌹〲㠷㍤㤰〶㙥攲㐱㝡扥〶㈵ㄴ散㤰㤷挲愲㝢㠹㘳づ㡥㐰㌵敦攲戶捡㔹㌳挰搵ㄷ㜷㔷㕢昵㐴愵㐲㜳ㄷ晥戹㑤㠱㔵㕣摢㔰收攸㡥戶ぢ㔹㜲㑦戴敦慥㙥㙢〸㉦ち摥㌴㕤扣换っ捡㑢㜳挱慡扡戴搵㉢㐹㘴㝥ち㝦挴㥡㙦愷捤㥣㜶㜹〹㜵㠵戰ㅦ㌸攳搶捥扡㜲㕤ㄹ㥦㌷晥㘸挵ㅡ晤晤㕣攴㐰敡㜵晣㤱㐹㑦㘵㕥挰㡣ㅢ㔹㌶㈷㘸㍡㐸㌸㡦㑣㑡ㅡ㡣愲㥣㐰㈷戰摤ㅢ㌷〶㐸㈷㍢摡攸㐴ち㠲㉤㐲㜱ㄷ摦㌲㐲搱㝥〲戴㤲㔸搴㤱ㅣ㌰晦㉥㔸㕦晢㌱㙡㠸㜰㜹挲㔲愸㝢㜷㌲敡愴㈰て慦㜷昰㌲挸晦て㤶㈲㙥㕥㤳㥤晥ぢ捣慣㍤摦㡥愲慢㠸愲攷㐲ㄴ〱搶愱愴捦㌰㄰晢㠶㐲摥㕣晤搶㔱昳㙤扦搶晢㍦㍣㙡摥㑤敡㐰㤲搶ㄸ㠲㙡搷愰摣㌰〶昴づ㘳㘰㌷㥡愵㌱㜰て挷㌰㕥慦㡣㠱搰摢㜱ㄴㄵ敢ㅢ〳㡣攲㈵㤸㝣戱愰㙡捣㠱挱戳搶挵づ㍤㘱㜷攱㝡慤昰ㄱ戹㠷㝡昲愷攰㝢扡愴戳㝡搶昴㑣㘷㤷慣㍦攴〹愸㉤㙦ㅥ昷戵攵㄰㡥戸㙣捤ㄶ㌹㘸つ慦㐴攴㑦摦昲㥣㙣散㤶㍡㌰愵㤲㜲搴㙢㌹㉤晢㈶㝣㈲ㅡ㑦〸愹㡦敥昸晥愱㍦㍤晣搸㐱摥㑢ぢ㘹㌵挳㐰㜰㉦挱㜹㕡づ〸摦挶慥㠴散攴攷㌷㐷昱㈱㤲扤㕣ㄵ㤳愶㈷敤ㅤ摦㜰愲愲㈲扣ㄸ㘱㉡攲摢っ挶㈴㙥㌸㈸㘳戲搸收搸㤴㥦㉦㐹㘷㘰㌱戶㜰改扤㡢〲㠴㕡㔷㤵搵愳㕤㤹昹㈱㤴捥ㅢ㕣㐸慢㍤挸昳㈵㤳愶晤愰㕤慢敤愷㔶㤳戶㠶㌶㠶ㅥ㤱㤴搲㍢愵ㄴ㐳晦㔲㑡捤愲㤰㈹㈲㑢㠸愱戵〷㜳㜹昲摦ㄲ〲愲㜱扤慦挷㑦㔵〰㐵㘰㌱昲扡昷㝡㜶愵搵ㄹ愹㈶〶㘵攵改攳〴ち昲㤸挲ち㐶㘹㘵敤㐹ㄴ愲㤴ㄹ㐷㘹挳㡥㈷扥㈴敦愸㄰㥢㘲散㡣㐳慦摡㠰㜳愷㕢挷ㅤて攸㤹慣㔴ㄸ敥㜶㔶攳攸㈹愳㜱慡敢㠰慡㘲㍥慣㡡㡤㐱㠳㘱ㄳ㜴㤶扢ぢ攷㑦㠴昹昸㍤㄰摢挷㥡㔳敦㙣㙦愱㡥㜳晢戱㐱晥㘰㝦㕤㤵挰搸㜸㉢㌹〶ㄲ㜶㐳扤㜲敡ㄲ昸ㅣ㠶㐸㝢㕥㌳㥡㐵扥㑢搳ㄸ㡤㡥㌸慢慦㤳戳ㄸ愷㤶㥣㌵捦摥っ㔸户攸晦搳愸㔸㔷晦㙢㡣戲㐹㤴摤ㅢㄶ昸㤰㘱愴㘴摤攰っ㈱〲ㅦ㌶挲㌴昲〸㙣挸㈲㠳摢慡㌴㠷㑦㔴㔵戳㤴攰昰㜰愵摢㉦㐱㌴挶搲戶ㅤ散㉡〰ㄹ〵捡㝣て㈲愸敢㜸㉥扡昳ㅣ㥢晤㄰慡㜷ㅣ戵换㕥捤慦㔹挱攸ㅣ挲扢愳晣挲捣㠲捤㌳愱㝤户㕤愸㕤つ㐸っ摤㠷㌱挷㡥㐳㘰ㅦㄳ挱㕢ㄵ㜵㘴っ㘱㘳㌱ぢ㝥㙤㔴㠸〵㤲愸ㅤ晣㡢慣ㄳ㜵戳㡡て㔴㡦挳慢ㄹ戰㙡㔳㈸㍢攵㕢㙥扦㡢㐱搰攱㌶搶㍤昰晣㠸㙡ㄱ㘱㌰戹㠵晢敥㈷㕣摢㘱搰摡㌷摣㥢捦㥥扤㜹搷〶㌲摦〱㑥㌷昶㤶㔶㤲攱㍢昹摤昱㠰㜱㍦㜳挴㜹攸ㅤ摤戸㉢㤶戳㡤㠰捥挳捦戶改昲ㅡ慢挲㔱戶㠱㌸昷㐷㌰㔴扢㠳ㄹ㝥㐶㈹㉣昰㐱愳㍦敦㜶ㄶ㥥挶戶挸〰㈸愷戲㈶戲敥㔴晤慤戵愸㕡攳搱㠲㔴㌸愰㝤ㄳ敤㠴㤲摡㙤㠵㜵㌸㙡挸㈳〴捡㠶㐰ㄶ㈵㡤㐷〸昹晥慦㘳㐰攳晤㡢愸敤晥晥慦慥昹㝥㉡㝦戹㍦㍢㥡ㅣ晦ㄶ㈲攵㘱㍣㠸㈷攳っ戳㉡㌳㠷㡤㤱づㄹ愶㔸愴慣挹慡㈰挲昳〷㔱㐶晡㑤昸敦换〷㝦晤㈲搳㍦づ㙡㔲㄰愲挹㜰㘵て㤵㘹ㄴ㠴㜲ㄷ㕦㡡敦㘲ㄹ戵摤㜷昱㠵戵㜶㔱愰㡣㉣攰㘷㜸挸昲挳ㅡ㘹㐵敥捡てぢㄲ㙢ㄲ愱散ㄵ㈰㡢㔲㠱㠸㤵㘳敢㈸㘰㉣㈱㉦挷慥㠴〵㍥ㄴ〸㝥昶捡ㄷち㠴㤴㉡㘶〸㥥㠴て㝢愴搵挴㡢㤰昴攵㘴㤵㌳㌶慢㜴㘵捥〹扤戰㥢㐲㘲㠴晥昳慥㠲㍥摢㘳㠴㕦㝢戲ㅤ㕤扢〱摢〶戹㈸㍢㤵攴㐵㐰㙡㑦戴㜷㝥㐸㈲〲㑤愴㈹搵㤹㘴㈸㍢㍦摥摥昹㤹㐶攷㤷愳捥㈴㔷搹昹㌳敤㥤敦㐳攷㠸㍡搵捣〵㤲㘶㠸㔶㔲㔱㠲㌱㉣㡦〷戱て戵㜹敡捥㔸㔴戰㠳㤶慡愶㘸㤵㔱攴慡㔴戱㐳戸ㄷ攲攱㔳改㈳戸收㠴摢㈰㤰挲敡㝦㑣㌸㡣敢㑦搳㘶㘰攲㑢攸ㄵ挴㥤㍤㐳㍥㜱㜰搶㍡敥愱愲摦㍡散攳搰㔵搹㔴搴〲㝢㈱捤换ㅡ㈱搱攸㕤愹㈶挱戶㙣挲㈳㡡㤷改扣㑥搲㥢㜶㤱㌱㤶戴昶㔸〳挹攷㥢ㅥ㜷攳㘳㔸㈷攴愸㕣㉦戴挸愳㈸愸㤸捣づ㔶ㄵ㈸㈰㈸挳㡣昳挸昲㝤〵㡡〶㐵〵ㅡ攵〱㈹㈱晢〹㘴挳搱晦㔸㌱扡㈲㕤㉡扡昶㘸昴扡扦摦戴㑢捡㝦㐴㠴㔲挶愷㌸攰㌱㘴㝤昰攵㙡ち㑣㜸敤愷㔱ㄳ㝦㉤㘵㡢㝣敤攳㈸攴晢㌲㕣攵㠶挱挵捤昴愸搳㥥挰㔰㡤㌰攰ㅣ挶㤳㘱㠱て㤹昳挸㙥敦㙥㐵昳㤰ㅣ㝤搸㡦㜰㘷换ㄷ晣㜷攲㡢晣㔵敥戵て晦㈱㐹㐶㥡晣㘹晤晤扤捤㐵敡愷戵㉥㝦㉢㠰昱㥢㤸㠷晢㙡㕡㥦㥣㤱慡挹昸㉣㌲㡤㠸㈲搴㡤捦昱㠹昸㤱㈰昹㝣㔸攰㠳㐶攴㥣㘷挱挳㍡戸ㄶ㌹晣ぢ慣㤱㠰㐴挱昸㈲戲㈸ㄵ〸㔰㠹搶㉦愱㤰敦ㅢ收㥢愸㥢昴㜳㕡昹㠱捡〳て扣㍡㥣ㅥ扤㉣晤挱㍢㠶扥昶昲慦㕥㜹敡户ㅦ㍥昰户搷扥昱㡤摦晥昹愹ㄷ㕦㝢㘱攱挰㉦㥥㜹收攷㜷㝦晢挵㔷戶㕢㑦敢㍦㝡昵挸搳㡦㡣㥦㜹攴㈱敢搴つ㠷ㅥ昹搰㠳㈷挶㘷㉦ㅡ敢敢敢敦扦㙥攴㤷㤷㕥㕦㌸晦搰㜳摡捦㝥㝦㠹慢挹挵攳〵挶㔳挸愲㔴攰㈶攴㌲扥㡣〲㤶挱ㄵ扦㥤换㈸㄰〸㈱搷㜰攷攷昱搳慡㈱捣㈶昱㤰搳㔲〵慥㌰散挳㘵㥤挷㑦㍢搳摡㘷昰㍦㜴昸㡣㌹</t>
  </si>
  <si>
    <t>CB_Block_7.0.0.0:1</t>
  </si>
  <si>
    <t>㜸〱敤㕢㝢㜴ㅣ搵㜹㥦扢摡ㄹ敤慣㕥㙢㥢㤷捤㑢扣つ㌲挲昲㈳㤸㠷戱愴㤵㘵㉢挸て㉣搹㐰挰㔹㡦㜶㘷慣挱晢㄰㌳戳戶搴㐳づ㥣㥣㌶愷昰㐷㝡挲㘹ㄲ㑣㐹ㅤ㐸ㅡち㈱愱㙤ㅡ㕡〸㉤㤰㈶挱㠷攲㜰㕡㘸㝡㈸㜹㐲摡搲愶㑤㈰㑤〳改愱㑤㝦扦㍢㌳晢搶㑡〸愵㐷㍤㈷㘳敢㥢晢昸敥㥤㝢扦敦摥敦㝥㡦扢㡡㔰ㄴ攵㤷㜸昸收ㄳ㘵攲㡣戱ㄹ搷㌳㜳扤挹㐲㌶㙢愶㍤扢㤰㜷㝢〷ㅣ挷㤸ㄹ戵㕤慦〵〸㕡捡㐶扤慢愶㕣晢㌷捣㔸敡戰改戸㐰㔲ㄵ㈵ㄶ搳㈳愸㐷㑡晥㈵挲㡣捥㔶㝡㤴㠰㜵扡㐶搰ち搰ㅥ〳ㄸ㑦づ敥㥡戸〵㕦ㅡ昳ち㡥戹愶㝢㥦摦摦收扥扥摥扥摥昵㥢搶慦敦㕤扢愶㍢㔹捣㝡㐵挷摣㥣㌷㡢㥥㘳㘴搷㜴敦㉥㑥㘴敤昴戵收捣㜸攱㤰㤹摦㙣㑥慣㕤㍦㘱㙣搸搴户㘱攳㐶敢㡡㉢㌶戵敢攸㜹㘷㜲㜰户㘳㕡敥㘲昵ㄹ㘷㥦扢㤲㠳扤㍢㑤㙦戱晡㙣㐳㥦攸㜲愸㤰㌳散晣㈲㜵慡㤲摥敢㠷捣戴㑤挶㤸愶㘳攷て昶㘲搸㔵㠴㐶敥昲摥㘱㔰㍣㙤戸㕥搲捣㘶昷㤸㤶攴㐹㡥㌴㌳ㅤ㌳㥦㌶摤捥摣搶改戴㤹つ慡摤㔸㙥㥦攱散㌴㜲㘶㤴㠹慥㥣捦户㤱㡣㤹昷㙣㙦愶㈳户搷㌵昷ㄸ昹㠳㈶㔱搴摣戶愲㥤㠹㐶㐵㌴慡戴㕣搴㘸㌰㤲㌷扤挳㑥㍡㌹㘹㌸㥥捣㤱㙢㝤㡤㜰㉢㔶㠸ㅣ㜸昵戰搰慡扢愶ㄵ搹㌴㘶攷慥㌵㥤扣㤹攵㐷挸扣㥥ㅡ㈴㐹ㄳ㥦昴㈵攲㠴戳㈱㘳㐴㕢戰ㄷ㌸ㄵ慥㔵扤㥤愰〳㐰敢〴㘸摦敤ㄴ㉣摢扢㉣㔷挸㝢㤳㝡ㄷ敢ㄲ〰㈲晡ㄳ㙣慡捡戶散㉣㤲㌲㈲愹㠹㐸㉡ㅤ㐹㘵㈲㈹㌳㤲戲㈲愹㠳㤱搴㘴㈴㘵㐷㔲户㐴㔲㠷㠰ㄳ㍥戱搶搶㐸昰扣昰攸㕢愹㐷昶慣戹昶㑢慤㙦㍤戸搱㜲㌷愸摣㐷昳愲ㄱ㈶ぢ㉥〵扣攳攸㍢挹愰㘴搱昵ち㌹㜲愸㝤㔱㌹慤〴慣ㄶㄷ㌴㈲戲捦㙢㝦㐴敦㤱搳攷搵昴㑦㑥敦㥡昲〲㑥晢㥦㔸ㄴ㘶ぢ㝤㌹㠸愶慦〰搰㑥〲㔸㥥㥣㐹㘷捤㙥捦捥㤹摤慢㈷ぢ㐵挷扤㔸㍦㤹ㄸ愷〰〸昱㉦攰㌹昹㝥昹㙢㍢昶ㄵ㔷㕦戳敤㜷㙥捣晥搷㉦㍥㜶晣㠴㑡㤹户戱㘶搰つ㜷攳㠰敢ㄶ㜳㔳㤴戸ㄵ㑣搳㜳㐳慥户摢㜰㜲敥攲昲ぢ晢㜲慥慤㌹攰收㝥昵㕢ㄳㅦ㔹ㄴ㙥㘹愷㠱捣ㄷ㡣㍢㌶〴㔰㌱㙢㌸㙢㜶搸昹捤敢㌶慣ㄹ戵て㤹㔹摢㜴扤捤敢㌶慤搹㘱㑣㙦㕥扦㔶㕦㐹慥慤〲搰㑥〷㔸㌱攴搸搹㉣㘴㘴㜷挶㤸㜱㠳捤㝣〶㔱捥〴㄰攲搵㠰戱愷㕦昸㝡摢つ㙦晤㜸晢戱ㄷ扤愹愱㑦㝣晣戸攰㌹㐶收㙡㘷〳慣摣㔹㜰㜲㌸㤹㜶㤸㐶ㅥ摦㔸扢㘶捣换っ㤹㠷㌷慦㕢慢㜷愳㕡㍦㠷㠸攷〲慣㉡㝦捥㥣昲㈶扢搳〵搳戲散戴つ㈱慡㥦㐷捣昳〱㠴㜸㈵昸敡㐷㤴㉢ㅦㅢ扥攰㤱攴㈷戶㝣愸摦㝥慤昵㈹㐱㈱㉤扦㝡㈱ㄲㄷ搶㑣昸㝤扤ㅢ㉢㘶㝣㌹㜲㥣昲ㄵ晡㐵散㜸㌵㠰㜶㌱挰㤹㈳㜹搷㌳戲㔹㠳㙢㑤㉥攸换㈶㙣慦戴愸㉦㈱㜲て㠰㄰㉦〵愳㌸摣昵㡢㐳㙢〶㤵㤱㍢㘷晥㘲搵㉢ㅦ㝣攱〷敤㤷愲晡扡㐰㍡づ㌹挶ㄱ㤰慦㝣㝡慤敢㕤换㝦㜳ㅦ摢㌸戵慤㡤搶攵㔶㕦㕦㘶攳㕡㘳扤愱㔲扥捥昷戰攰㥥㙣户慥户昳㤹挲ㄱ㈹㔳摡慤㘱㍢敢㤹㡥捣㜴㔹㜸昹㈷愰捣㜷㔸㕢愷愱㍡愴晤㠳收㈴㉢㘹㍡ㅥ㡥㕣㙦愶扣挴捦ㄸ㌴㈰ㅦ㑢㠷㔱㑦搰昷㘰愱㤸捦戸愷㌷慥ㅣ昳っ捦㕣㔵㕢㔷敥愴慥搹ㄸ㡥㘳搳㤵㐳㍡慢戶搹㍥㈳㕢㌴〷愶㙤扦晡捣㥡㙡㠸敢挲挴散戵挳㡥㜹㙢愹戶㙥㐴〳搰攴づ换扥敢㘶改㔷昹攳敡㑥㑥ㄶ㕣㌳㉦㠷搷㤳摢㙤愷て㤹捥㤸㐹㍤搰捣挸愹㥥捣慡㐰㍢攸搹㤵挷㐴㜱摥㘷捥慤㉣㈵愱捤㝣挶捣㘰扣㔳愰昲捣戸㌱㤱㌵㑦愹㐲昱扦㠹㡡㤵㔵挵挳㠵㜴搱㑤攲㌴㜵ち搹敡㥡㠱捣㘱〳ㅡ㐹㘶㐷㈱㘳㐶攵㠳〳〷㡦㈲㤴㤶ㄶ㈱㤴搵㡤〴㉣晢㜶㜹昸㔷㉣ㄲ慡ㄸ捤㤱㉢ㄶㄱ㤱ㅢ㉡つ愵㥥㤱愸㔸㘴挴扦戸改㐸㉡ㄷ㈱戱搷㌶挵㙥戰㐸搹攸戴敡㡤搷扢〷晣〱ㅦ戲㈶㜷㘵攴晣搹扢㉣慦换㌹㐶㕡挱ㄵ慡晤挴㙥㐲㌴搹㙤㘹敤晤㙡㤱㈳㤱ㄵ挱散户ㅥ㠶挸摣㙥攴㌳㔹搳㘹㙡戴〸㡥㐸敦㈵戸㡣㘰㉤㐱ㅦ挱㍡〰昵〴㘴摣慣ㄴ愵戶㈵愶挵㡣㝡挴捥㜸㤳摡愴㘹ㅦ㥣昴㔰〶㘳㈷ㄶ㈳戹昷攳敦㘷昸晢〱慣㥤搷㘹㍦改ㅢ〸㌶ㄲ扣て㈰ㅥ㔷戴换昱㔶戴戸扥挹捦慢㔴㈰攷愵挲㔵愹戹㌴愷㜴愹㔵挳散㜱搵ㅣ㤴㜷户愵愵搱捣户ㅢ敥愴挷㑤搷戴㔲㉡戴㔷戰搳㉢〱摡慦〲搸戹摤捣㘲换㉥㤶挵愴㔲㈵㥥㔳㌳愷㤶㜵㑡㙥㙣㈶㥦㥥㜴ち㜹搸㤴㐳㠶㘷っ愴㘱㝥戸挲搰㜲愳㠵㘴搱搳㜲摢㙤扣摡㜳㝢捣㈹搳昰㤲㄰挹㕥㐷㙥ㄴ愶㡢㤴㤹㈳㤹㘹㔵敡戴㙡㙥挸㜴搳㍡捤㤳ㄱ㠸愰㘹つ㈹挸搴昶ㅣ㠵㡡㌹敤戱敢搶ㅣ搴㈹㥥戶㐰敡㤱慤晣ㄴ㕢㜶挸戲戰㜵㍣挸愱㠷㠴㑣㔶昴搲㈶ぢ晣㥥ㄴ慥ㄲ㥣㤶㡡搲ㄲつ㘰敤㙥搹敢搹㔹户㌷㈰㙦敦㔰〱收慢㈹慤㙡㤲㕤搳戰㤸戴愶捣慡摤搴㔲敢㑤㑦昸摤㘲㈸摢㥣㐲㜱㡡㡡搴㘲昵挳扥ㄴ晤㙡㠰㘳㙦㍥㝣搵〵㥦㝡昴㤷挱晢㜶㙣ㄷ昹攸㌴㠱㜴慥㙤㘶昱㤲㡦扥〵慦㜸戳㍡㤵㌶㔲㐳愹㍡㡢㈹㐶㙤愷㍤户㉢㍤㌱敥㤸搲戶㡣挹捣捣㤴搹㤱扢扥攰ㅣ㥡㈸ㄴづ搱愰改㤴㌹㜷搲㌴㍤ㅡ㙣㙤㠱㝤捡戴㄰愲愵愵捡㈲慢戰散㘸㥤㘹㐹㠰㡥㠱㙣戶㍢散搱搵㠶㔰搴㠲搳㐳摢㡡㠴慦戶㜵て㐲㑦挲ㅡ捣ㅡ㘹㌳㠷㌵搴㍢㥤㜵愷挵ㄳ㤸㍦㔵晦㝢㍥晦㥤㙦扦搹昳慤挱㡦晤搳ㄷ㤳挷㍥昹昳㥦㡢挷㠳㡡㍡㈳㡥㙢㝥㝥㠶ㄲ㤵捣晦ㄷ愷戲㝦づ㉦㔰㍡㙢㜱㍣㡡愰慤㐵攱愸㙦㈷ㄸ〱㔰㘹㘱捤挷攴愳㑥㉦っ㌱㈱搲㈲㈳捣搶ㅣ㑣挲ㅤ〷㥤㜷㉦ㄵ㍡搱㔰㙥㙤扦㠳昶㌰㉢㉤收㌰㐳㔱㤱〸㌳挰㤶戲愶愳㕣〰㠱戱㈲捣㔵挸㡣㔲摦㡢㉥㠰㌰㜹㜸敦愴〰ち㈵㤰捣㘸㝣㥡㤳て攳〴愱ㄶ㔳㜴晣㕦㝦㙦㔱㐵ㅥ㈹愹扣㐱㈱㠶攷㥡㝥昹㔲㐶㠲户㥦㈳㡣敢㌴㍦愴昴㉢ㄷ愲㘰㤴㜵㑤㉢㥢㌵ㄴ㜴㈵㔰㍣敡ㄴ㐷摡㌸〱戴㌹慣㌰㥤㌲㐸㍣㍣㥢愰㜹㈸愸愸㜳㍥㜰㕢㌴㌱愸慡㑣㝣㝥戸捡愰慡㌳ㄵ㝣㍤晡搷〶搱㤲㌳㠸慡㡤愱㑢收戰〰㙡捣愱㔹㤵摦㕦㥢ㄳ㡤㘲㈰扥㌹㜱〳昷攳㠳搸㜶㌴ㅦ㤰慥㝥昴て㈰慦摦㐴㜰㌳〰捥㌶㈹㉡㠲㘳㡥慥㈷㜹捣㝤㤰〸㈹〰㤵晥愶收㥡㌲戶㉡搵改㈸晤㠱ㅤ㔰㜳㉤〳㌱ㄱ愹摤ち攳摤ㅦ㜳㡢愷晣㐶挳㠳挷㍦㝥㥡㑦〲㘳攷㐹愳搵ㅡ挹搵敥㝡〴ㄱ㌲摢捣晣㌸㌴㍣㜷㌱て愶挵㍣㈸昴〳㤸㐷昸愸挷戰〸收㍦㈷㥡㠹慤㠷㘹㤸愴㔲㑡㡣㌳㘴㠹㑥㘷㘴扤㍥㥤㐱㘹扣㔹㥤愰㥢戲㝣㘸搸挸戵㘰戱昸㈷挶挷㌱戰㠶慡改敦〶ㄵ㜵㕥捤㙥戴㤷づ搲ㅣㄲ攲㙥愰㌵㕥攱〵㔴敢㔳〴户〲搴慣昰㜳㔰㈴㔷戸㑢〴て㐰搰户挹㔵慥ㄷ〱挲㐷摣㠵晥㡦攱㑦ㄲ㠰敥搱㝡〲捣愰㌴慥㌷愹ㄳ攷〳愳㐴〰㥤〴昰㈷㝦〷㍡㙥㌸昹摢㠳㡡㍡攷㉡晤愴㜲昲ㅦ㐶㐲㝣〸㘸㡤㈷晦㥢晣挶㙦ㄱ㝣〴愰㘶昲昴戳捡挹晦㌶ㄱ敥〴㄰㤷〰挸挹摦㠵㐴昸㠸㈲晡㍦㠶㍦㌹昹㡢㔱㕣㍦昹㡦愲㌴慥㌷愹ㄳ㜴搴㌶㥡晣㈱㜴摣㜰昲户〴ㄵ戵㍥㕤㤵ㅥ㤲㕡扢㔵〶㉡㑡摥慥㡡㠳㠳挶㥦㘶敤捤摢㥥摢㘶つㄴ扤挲戰敤㘱㜷户㕢〰㐸捡㈶慢愴㘳愸愲㔱㡦戵捦㌶㡦㜰㕦㥦㕤㕦㔵ㄵ㥣㍡慢扥㝥愸戰戳攰つ搹㉥㡣慦㤹昳ㅢ㔴晢㌵搷㑦㥡㜹㜸㉡ㅤ㌸㉣攷㐲㉡㑣㑤㤹㤹〶㘳ㅣ㐳㙣㈷㙤㡥っ㉤〵㕦愷昰㝤ぢち捣㔷挸搷愶挱戵㌲摤㜵昰㈶〲㤳㔷㉣捣㔵愶㝤ㄲ敤㕢㌳㌸晢っ挷㔵昴㝢㤰㠳㠰ㄲ搴㙢㡦㈲㠹搵慥搲㡦搶㝣愹㔴㜸㔱㘹㕦挷㉤戰搷㉦敢〸摣昴〸㐲搸ㄹ㌳ㅥ攴㄰慥改っ㤲扢㡡㕥㔵㡤㌱扤㈲愸㠱㝤扥㉢㡦㈵㤰㌶㥣捣㔲攰づ㈶㠶挷㘷㡤搰昰㙦㘱〴㤷攲ㅦㅤ扤ㄱ㉡ㄲ㙦摣㉥愴㐱慣慥㐵㘹㐳㔷㐹㘹㑢㈲㔱攱㠰愶㠶搰㐱㔲㤷㡡㘳捣㌱㈸㈵㌹攰〷愵㍡㈵㠶㠹㐵㡥挰㝤搶㕣㔱㥤㤵㍡㠵㙥つ㑣戸㠵㙣搱㌳㍢㑢㈹戹搹㜵㙢㡦挹挰搱㘱戳扤㤴摡㥤昶㄰㙥㈹昵挷㐰挱搲攱づ㈸ㄲつ㌸㈴㈴㡦戴㈶ぢ户㝡ㄲ摣㐷ぢ攷愸㈵㥦ㅦ㙦ㄱ昷ㅥ攵昳搰ㄶ㈵㑣㤰户搸㐴㜴㐱搷㉡つ搵昲戶㌲㕡挰㕤戴㈲っ㘲昹㔲㑥ち戰昶戰㡣㡥晡づ㑢捡㍥㐴攳ㄸ㐲敥攲戶挹攲㐲㡤㘷愷ㄱ敥㥢改戴㐶昲改㙣㌱㘳㡥ㅡㄳ㘶㌶㤴摢㡣㕢㉥つ㝥挹晢㐷㍥慦㥡搰㈵㈰捡〸㉥㈱㠵戱㠹〵㡢㍡㐵扦ㄷ㘴㤵挷㉥晡㠸敢昷㈱㐷搶㌰㌰昰慥㐳㌳㔴攴㤶㤷〳㡢昲㉡っ挴㕡㕤ㄱ攵ㄹ㕤搷愵攸㡥摣㜱ㄵ㘸愳㠵搱〲㈲㙦㤹㡡愲敤戶㕦戴㘴昶㤵㘴ㄳ㥣㑢ぢ㍤㘴㐰㉢㍣愱挴㝢攳昶㈰扦㠵昴㈷〷ㄸ㐵愹㜵㝡㔷㙣づ㜹晥㑢㈱㐸摤愷㡢ㄲ捣扦搹㌲㙥㝢㔹戳捤㤲昵㌲ㅤ攳㤶㈰㌵㕢慤昱㐹㌸㤰㠷㍡慣㙤㡥㥤㐱挰摦愴㈲㠲㐸㌰㈳扥愳收㐱挴㉣㜷ㄷ㕣㥢㌱昱づ㙢摣㌱昲敥ㄴ攳〴改㤹攵㔵㌹挹㉣搵ㅡ戴昳搸㐰晥㌷㤹敥戲挶㈶ぢ㐷㜰㘹慥㤸换㙦㌳愶摣㈵挱㈸㉡㤶晥攳敦慡㠸㠸㐴㐴㉣ㄲ㕢攸㌹㈵摤晡㔴〶ㄴ㙥㤰〸㐱挰㉥挶扢㥡散㔹㜲㉡㠸ㅡ㜳捦㜲㕣㔵搷㔹ㅡ㠶戱㑡户づ㈹㠷昵摦㘷㥢㘳〰敦摦戶㜷愴㝣搷攰㍤㕤ㄳ㔴ㄹ愱㙢㜲ㅣ挸愵㔱ち㙣搲ㄵ摤改㉦ㄷ㤶㜱昵攸㤲敢捣搵㉥挱戸㈵㜱戸ㅡ㜱㠲ㄲ㥤挹㘱㠴愱摡戱昹㈱㝥ㄱ扥㠳摣敤昴㌳㜴搸攰昶㠸ㅢ搴㈵ぢ戹㥣挱攵挵愵㌹〶搹㙤挶愴㡥つ㘹愲㕢〰㜲つ〶㐵挶㌴㡡㡣㘹㔹㠴㈳㤹㤷ㄵ㘴㥡㝤ㄵづㅡ㡥敤㑤收散㜴㡣ㄹ㕥㈸㔸ㄲ敢ㄲ㑢㈸ち㘲㠶㡦㕣㥣㔰㔸㙢㝤〷㝥㜴ぢ散敥㠵つ㐱搲㤱晤㔸扤ㄱ㜹㡥㡢〵挶ㅡ戰㝣愵挰搷敦㐷㙦㉡愳慡㄰晤晥㔰摥〸慦挲㐲〱ぢ㔶戶㘰搰㤶搵晡〳㐱㠲㤹攸ㄵ〰㑤〳㜶扣愶ㄳㅦ㉤ㄸ㤹㘱摣㌹㈹㌸慤挱戵搶ㄸ㔸㑢戱攲㈴ㄸ愴㑤攲㌶〳㙥㐹ㅣ㠶ㅥ散挴㔸㌰㠶昰㘷㤴攱㕤捤攷㈱㤵㑢㐵㔵摢㘲㡤扥㌵ㄲ昶㜵㝥㄰捣慡扣戲㍢㔲搷晦扦㕤户〹搲㤵搳愲㉡愱㝦㠶攰戳〰㠲攱㕦捥愷〶攱て㠸昰㌹〰昵㙡㠰摡㕤㌲㙢㐰戳㠵㉤㜲っ戴挶㜲㥣づ㔴づつ攱㔷〴㙣㐱ㄲ慤㉤挶㠰愷晥㈰挰㠹攷㥦摦㡣㤷㈲㌸慡昰晢换㤰づ〶昸㠷㐸敡てㄱ㠱搱愰㄰〱挹㄰攱㘱㈴昵捦〳㠸ㄱ㠰〶〸㡦㄰攱ぢ㐴愰㕢㍥㐴愰摡ㄵ㡦㥦捡扡㉦ㄲ㍣ち愰搲㥤昷㉥摣愶㤲㠲㈵㘳㔶敡搳攵㡢㤵ㅤ㔶愵愹扡挲ち㙣搶ち换戴愶㑣敡㜱㄰㈵㑢挸敥〴㌹㐰戶㜰㘳㉥昸㤰攷捥攲㜹㡥搸ㅥ㍤愲㍣搴ㄵ慡㐹晥〱ㄲ㉤ㅦ㈰㠲扥㔲ㅥ㈲晡ㅦ〱㠸㥢〱㈸㥢戱㌵晤扤晡㈷㐸捦扤㔷改㑦つ搹捣搶挱㑡晡ㄲ㤲晡㥦〲㠸ㄴ㐰〳㠴㉦ㄳ攱㌱〰昵〰㐰慤ㄸ慡㜶㑥挲扦挱昳㈸捡㠰㘰㤴㠱挰㔸ㄸ〰㔴攵㥥㙤慢〸昸㘹㝥愰㉦㠶㌶㐸攵㕣㙤っ〲摤捣挴晤戵挲㍤㐲挹ㄳ㠹㐴㈱搵戴摡㌰㑤摤㘷搹挵㤸㈹ㅤ愸㠲㐴搴晥っ攰㜴晡㕥搰㝦慡㝣慤戰㝣㡢戱㌶㌸てぢ晥㜱戴㔱攲㈲〳ㄸㄲ㠲ㅡ㔴㐰愹㈷㤰搴扦〲㈰攸晤攳愶㤰挲㌱㘰㈱㕤㝥㑤㔸㌸㠵㙡挹挲㈷搹㡣㕥挱㉡ㄶ晥㈵ち收㘶㈱ㅤ㠶攱挰㤰っ〷昶ㄴ㤲晡搳〰挲〳㘸㠰昰っㄱ扥㑡㠴㈲挰〱晣㘹㝦〵㜰㙥㍤㜹敡㙥㕤㌶愰搲搷搱ㄴ㔴㥡〱っ扦㔵㐱愵㙦愰㔸㝦ㄶ㐰搰㑤㔸㑢㈵晡〶㥢㔰㠹㕥㐳㐹愵攳散㠰敥挳㉡㉡㍤㠷㠲戹愹㐴捦㘲㌸㌰㈴㐳㉡晤㌵㤲晡昳〰攲㑥㠰〶〸㈷㠸昰㑤㈲摣〵㜰〰㝦摡ぢ〰ㄷ㠴㔴㙡㝥㌱戴〱愱晥〶慤㐱愸㡦〲㠶㥦慢㄰攱㝦㡢㘲晤㐵〰昵ㅥ㠰㘶ㄷㅥ捡捥㉢ㅥ㥣㠹ち㡦愲㡣〲㉣戳慥㉢ㅡ㔹晣挸㘰ㄷ㑣㕡㡦㐵㑢㐱㡦㠹晡㡥㠵㌹㌷慥㥣挲㑤晢戹㘷㙢㘹㔰扤挹㠳戹挹愰挷挲ㅣて㜱㜵つ摣扢昳晢ちㄵ㤹敡㌰〴捦敥戸晥㜷㠴㤰搸㐷昱㈶㡥晥㉤㠰昰㔱㘹㌰㌷搱昴㙢慣㜳戶㕦㔱搶㑢愸㠱昶㘴昹㐳愲㐶ち㑤㤵挲ㅦㄷ㌴挶敢扥㉦㘸〷挸搲扦てㄲㅣ戴㝡㍦㐰慤摣慥㔳ㅦ愹㜳挲摦〸㐵㜲捣㥢挹㐲㜹㘷㤲㜲摣㑦㔱㕢昱慢㌱攰㠲〳㙦㐴戴㌶㌴㕡㙡㝢㈹扡㙡㍢愹收ㅥ愶㙣挶㥡㘳昸㔳㔷㠳ㄱ戳戶攷っ捡戴㘷ㅢ㍥摡换〰㈷敤戰搳㑥挱㉤㔸㕥昷ㄸ㡣搰㙥摥捣戵攰㡥ㄸ㔰㉦㐴㡦つ扦挹㠹㐵昳㤸㠸㝡㤸㔱愵昸愱㝣攱㐸㕥㡥㐶㜵㜹㐱㔹搲慢戵㤵㥦攱㈲㤴捦㜹愰㘲㠲㍡㉤ㅢ敢慦〰㜴戴㈴㍥㈳慢戰〱㍦ㅢ㈶愸〵昲㐹㝣捥㝦㉢㕤搴摤搸㡢ㄶㄴ㉣摡㉢㐱㡤㡦摣搴扥つ戰㉣㌹㤸慡晥㠱㤱昶ㅤㄴ户愳㔸㥥戳㝢㜰户㔷晢㉥㑡㍡㔱㔲㘱㕦㈶愸㌲戲ㄷ晤㝢〴ㅤ〴敤〰㠹㠷〱昸㈴愸㌲昲㐹㔰㍦攴㤳昸㠲晦㔶ㄲ㔴〸㈹㠰戴㔷㔹㡣㡥㑢㝥〵㉥ㄳ敤㌵㤴㜶愴晣搳摢㔷搰㜵㡥㐰晢㐷㤶换㠱㌹〳㤹㡣㠳㥢㡢㍡愷愰㜳挰摡敢〰㙤㈹晦ㅡ〷㈵㐱㠲ち㈷㍦ㄲ愳挷㘹㌹㔱晥ㄵ攰挲㡢㙥㤲㐷㜸愳㉢㘶晢㜹敤㌹㝢搱㌹挹扥㜵晡㡦㠰㉢㝦㤴ㄲ㡢㈱愵〸愹㉦戱散摦㤹挳ㅦ攷㉥愸㉦㜱㑦㠸攵㔸㌳㕣㠹㐸㉢摡㑦〰㘶㕤㕥㈲〱㌴㉥戱敡㈵㐲攵㠹㑦㠲ちㄴ㥦挴㤷晤户㤲愰挶挴㐷㝤ㅣ㘰㑥㈹ㄸ愸㉦㕣㙥攱㌵慤㘸㙢㙢㕤㐸愳㕡㈲㐲戳㤱搲㔳㉥㌸㡤㔰敤挲㄰㥢ぢ戸戰㔱昵㈶㘳攳〸晥昴㥦ㄲ晣〷㐰㍣㐱㝤㐷慥㝦戲㑢晢㑦㠰攵㘰㈳愲愷攱㉤㐰㈹ㅤ挸㐶挹攸〴㔵㈳㠹晦㌶㡢戶ㄲ慣㈲㔸〹㈰㥥㈴㘰敥㥤㈰㈱㌹㐱戵㐷㜲愲〵攳づ㌹愱㤳ㄳ摣搳㐲㌴㈴㍡搵ㅤ㍥㠹愷攵ぢ㠹㘷挲挴㔷㠳㠴昸㍡ㄲ㈴扣攰晤㑢ㄲ㐵㉥㝡㉡㤴㝡〴㈰㥥昸〶㉡㑢㤳搳㌹㌹戹㈰晤㤹㍣ㅢ㔶戶戲㠱㥣挹㌹挴攸〶㄰挷〹㤸㙢〳㘴㐲晥㍤㠷挴晤捣晣散㝦ㅡ捤攴愷㈸慤㕦㍥㔴㐹昸㈴愸㤶昰㐹㥣昰摦㑡㠲㝡〸ㅦ㐱㈵㐲捥攴㑤㜴挱㤹㐸㌶㈵昰㔱㝤ㄹ㐰㍣㐱㍤㘲搶㤹㔰扦㤰㤵愷戰㠱㥣挹㙡ㄴ挹摦扣〸㥥㘵㈸〶㥢〰㤹攰㕦㈲㍣搰ㄲ㍣㐳愸搸改愷愳扣愳㑢愵ㄸ扣㙡昶摢㌳ㄵ㘲愶〷〷㕤搵慦ㅣ戶攲㔷ぢ㌳ㅣ㜸ぢ散㜷摦ㄴ㠸㐶慥㕣㔸㕦㕣昲㌴㌲昸愷晥㄰㐴㜹て晤㜰挲攵㤳㠶㍤㥥捤㥥捦㐴戹愰㠴㤴搳㑦戲㘸㠸㠰昴ㄳ摦挳㈷ㅢ挶㡥扦ㅢ㔴搴㕥㘸ㄵ㤴㑡攵㥥挶㑢㍤晤挳㙣㍤扤ㅣ㔴搴摥㔸㑢㔰㡣挹㥥㔶㑢㤶㜴㜱户昲愸愹㌹㙥挲㉢㝡㑡㍦敡昰挴晡攵㑢㐹〴敦㤳晡扢戸挵㘵换晤攲㥣扢〷搴敦摦㕥㝢㤳搹㙦戱㈹㘸㜱㜵昰扥愶㕦㜰㜷㤷㘷㘳㈳攷搳攵愵搹㘶昳㘲㔰㔱㝢㥢㈲㐱㔱㈰㝢敡昵㘷挳敤愹愲㙣摥戳改攲㕥㤶㉤㥡捥攲㘹愷ㅦ扤攲搹搰㉦戸愳ㅢ㡤晥㥢戳㡤晥㐴㔰㔱㝢ㅤ㈲挱敤㉦㝢摡㠰㐴㐷㔷ㄷ户攴挲㜸挱㝤㍣て㕥慣敡㤷㤳㔰捥ち摥攷昶ぢ敥敡㐶戳㌹㍥摢㙣㥥つ㉡㙡敦㌷㈴㈸〲愴愰戸ㄲ㠹㡥ㄶ㤵㝢㝥㉥㥦㑦挵捦戵扡㌰㌴搵攲㠱搰㘶昹挵摣愶㌲㝥㥤㤵扡㔶㍢晣戰づ㝥㌰㌵㡡搰〲扣慦昸昹㜱愰扦㈰攴㐰㕢㍦昴昴改㌲挷挶㥡戵换㠱敢慦搵ㅡ㜱愱㘸㘴㘲昸㘵㠲㠷ㅦ戰攵㤷㠲㜱〳敤㌷㑡㜱〶㠱挶慢〷㤱㠶㡡攷愵愸慥昵っ㔶㐴㘹捡昴〸㈳㜵ㄱ扡㙦ㄷ㘶摡㘸㔷㠱㕦㕤攱㑦搶扢愵愶敢㐶挴搷挰㙥㜹散晣㘸摤㑡愹攵昰㤴搷㌷〳㔷扢〶㠰ㄷ昸㠵㥣〷㍣㔱晡ㄶ㤴昸づ㈵摡戲㡡㑡㈹㔸㍢㌱㥡〱挳㙣㔱昳㥢㥦戶㌶捥㜶晣攸ㄳ晤晦扤㝥晦㠰愰㜸攲ち㤲摤㐵挵㔳攱㌰㤴㍢㤴昲㌰〶㠱〰㑢㡡摦㐲㐲㑦㠶昸戲㤱㈲㈸ㄴ㉡晡昸㑡挳㍥㠶慢晢搸㔶搳〷户㈶晢搰㐶〰㑥㉤晦ㅥ戴㍢〳㌳换戱㈷㡡っ㘸㐵挵㘳つ晢扥㤶つ㐷〱㕡愰昳昸攳㈴㤹㜶愰愴㠲㑣㠲ㅢ㠶㐷愳昸㘳昴挲昳㘸ぢ㌲晡㙥㤴慡㈴昴扣㔷〰㜰ㄷ㘸つ敡搷愱慤㈰晢搸㠷扥〷㤰㉣攲㥦㈰㤱㌹っ㝤っ㐰㤰挶昸慦攸攳㐱㠲ㄹ㐱㈲㑡㥣扤㉣㈵つ㔹慣敦ぢㄲ捣〸ㄲ㐳攲㕣捦㔲搲㠰挵晡つ㐱㠲㤹㉥捥昹㝡㈴㈲搳㈲㝤㈰㜳攰挰摢㕤搱敥㔵搱ㅢ晡摢㡦㝥晦戹㔷敦㝥改收捤晦晣捥㝤昷扤昴挳扢㥦㝦攷挹㠹捤捦㍥昰挰搷摥㝦散昹㔷㤷㕢㥦㡥㍣昶昶攸愷㙦敢㍢㜴摢慤搶摥㑢戶摤㜶攳㉤搷昵敤㕥搶搳搲搲摡㝡搱㡡攳愷慤㑥摣㜱敢㥦㡢㘷㕥㍥㌵㉦攴㍣昹搹ㅢ㠳捦㔲昶㈷㌸㕦㈹扡㍥㠰㠴㝥ㄳ㐰㐷㐴挸改ㄲ昵㘶攴挳㈷挱㘹㑢搴晤挴㙡ㄱ㜲挲㜵㔸㥣戸挴㑡昹㔸㜲捡㜵㔸㥣扡挴㌲㈴㔶㠲㘳㤲戲㜸㠲昹㉥挱搱挸㜵昱愹㘰㕤挸捡っ㑡〵挷㈸慢㝥㉦愸ㅡ㐴敦㌱㤸㥣攱㘰〵挷㈷㌱敥慤挶㄰ㅣ㤲慣㌸㕡㔳挱㔱挸㡡㝢慡㉢㔴づ愷㐹戰戸㉣㠶㘸㌲改㌹㕥㔰愱㐰㡡攷戶收㡢晥㉦挴戴ㅣ挳户昹㘵㠱晢愲愷㠴戳扣㔴㔲挲敤㉣ㄵ挹㌶㉢晤㌰っ㝦㙦㐷㤴㥥㜲愷㈷搷搶㐸㝣㄰㤴㌴㔵捥㥤㕤㌷っ〷㐸㙤㉤㈶收㡤ㄸ昳慦㈶摢愰〶ㅦ愱㤷㔲㌲㡢ㅦ挶〴ぢ晣ㄶ㈴㔴㔶捥愳㙢㜶戶㌰て㡥㝥〸㙤〵扦挵㍥昴㉣㘱昰〸㔹㠵㑣㔵㘹㈲㐴㘹晢㕦㍡昱㔷㐵</t>
  </si>
  <si>
    <r>
      <t>Summary</t>
    </r>
    <r>
      <rPr>
        <sz val="11"/>
        <rFont val="Calibri"/>
        <family val="2"/>
        <scheme val="minor"/>
      </rPr>
      <t xml:space="preserve">
When drilling in certain types of terrain, the performance of a drill bit erodes with time because of wear. Eventually, the bit must be replaced as the costs exceed the value of the hole being drilled. The problem is to determine the optimum replacement policy; that is, the drilling cycle, T hours,
between replacements. In this model, you will determine the optimal replacement time and maximize profits while still accounting for the uncertainties inherent in the drilling process.</t>
    </r>
  </si>
  <si>
    <r>
      <t>Note:</t>
    </r>
    <r>
      <rPr>
        <sz val="11"/>
        <rFont val="Calibri"/>
        <family val="2"/>
        <scheme val="minor"/>
      </rPr>
      <t xml:space="preserve"> This model was suggested from an example in Kenneth K. Humphreys, Jelen’s Cost and Optimization Engineering. 3rd ed. New York: McGraw-Hill, 1991. 257-262.</t>
    </r>
  </si>
  <si>
    <r>
      <t>Keywords:</t>
    </r>
    <r>
      <rPr>
        <sz val="11"/>
        <rFont val="Calibri"/>
        <family val="2"/>
        <scheme val="minor"/>
      </rPr>
      <t xml:space="preserve"> drilling cycle, bit, mining, petroleum, oil, gas, drilling rate, replacement policy, optimization, simulation</t>
    </r>
  </si>
  <si>
    <r>
      <t>Discussion</t>
    </r>
    <r>
      <rPr>
        <sz val="11"/>
        <rFont val="Calibri"/>
        <family val="2"/>
        <scheme val="minor"/>
      </rPr>
      <t xml:space="preserve">
After T hours, the drilling rate can be expressed as:</t>
    </r>
  </si>
  <si>
    <r>
      <t>Using Crystal Ball</t>
    </r>
    <r>
      <rPr>
        <sz val="11"/>
        <rFont val="Calibri"/>
        <family val="2"/>
        <scheme val="minor"/>
      </rPr>
      <t xml:space="preserve">
Crystal Ball enhances your Excel model by allowing you to create probability distributions (referred to in Crystal Ball as "assumptions") that describe the three uncertain drilling parameters described above. Each assumption cell is colored green and is marked by an Excel note (mouse over the cell to view the note). To view the details of an assumption, highlight the cell and either select Define Assumption from the Define menu or click on the Define Assumption button on the Crystal Ball toolbar.</t>
    </r>
  </si>
  <si>
    <r>
      <t>Using OptQuest</t>
    </r>
    <r>
      <rPr>
        <sz val="11"/>
        <rFont val="Calibri"/>
        <family val="2"/>
        <scheme val="minor"/>
      </rPr>
      <t xml:space="preserve">
Now that you have run Crystal Ball, you can perform an optimization of this problem using OptQuest. OptQuest requires decision variables, which are model variables over which you have control. The one decision variable defined in this model is the cycle time between replacements of the drill bit, T. Each decision variable is colored yellow and is marked by an Excel note (mouse over the cell to view the note). To view the details of a decision variable, highlight the cell and either select Define Decision from the Define menu or click on the Define Decision button on the Crystal Ball toolbar.</t>
    </r>
  </si>
  <si>
    <r>
      <t>Copyright and Contact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</si>
  <si>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Learn about model</t>
  </si>
  <si>
    <r>
      <t>Author</t>
    </r>
    <r>
      <rPr>
        <sz val="11"/>
        <rFont val="Calibri"/>
        <family val="2"/>
        <scheme val="minor"/>
      </rPr>
      <t xml:space="preserve">
Crystal Ball Team</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</si>
</sst>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4" x14ac:knownFonts="1">
    <font>
      <sz val="10"/>
      <name val="Arial"/>
    </font>
    <font>
      <sz val="10"/>
      <name val="MS Sans Serif"/>
      <family val="2"/>
    </font>
    <font>
      <sz val="8"/>
      <color indexed="81"/>
      <name val="Tahoma"/>
      <family val="2"/>
    </font>
    <font>
      <b/>
      <sz val="11"/>
      <color rgb="FFFA7D00"/>
      <name val="Calibri"/>
      <family val="2"/>
      <scheme val="minor"/>
    </font>
    <font>
      <sz val="11"/>
      <name val="Calibri"/>
      <family val="2"/>
      <scheme val="minor"/>
    </font>
    <font>
      <b/>
      <sz val="11"/>
      <name val="Calibri"/>
      <family val="2"/>
      <scheme val="minor"/>
    </font>
    <font>
      <b/>
      <sz val="11"/>
      <color indexed="18"/>
      <name val="Calibri"/>
      <family val="2"/>
      <scheme val="minor"/>
    </font>
    <font>
      <sz val="18"/>
      <color rgb="FF1F497D"/>
      <name val="Cambria"/>
      <family val="1"/>
      <scheme val="major"/>
    </font>
    <font>
      <b/>
      <sz val="18"/>
      <color rgb="FF1F497D"/>
      <name val="Cambria"/>
      <family val="1"/>
      <scheme val="major"/>
    </font>
    <font>
      <b/>
      <sz val="10"/>
      <name val="Arial"/>
      <family val="2"/>
    </font>
    <font>
      <u/>
      <sz val="10"/>
      <color theme="10"/>
      <name val="MS Sans Serif"/>
      <family val="2"/>
    </font>
    <font>
      <u/>
      <sz val="10"/>
      <color rgb="FFFF0000"/>
      <name val="Calibri"/>
      <family val="2"/>
      <scheme val="minor"/>
    </font>
    <font>
      <sz val="11"/>
      <color theme="1" tint="0.249977111117893"/>
      <name val="Calibri"/>
      <family val="2"/>
      <scheme val="minor"/>
    </font>
    <font>
      <b/>
      <i/>
      <sz val="11"/>
      <color theme="0"/>
      <name val="Calibri"/>
      <family val="2"/>
      <scheme val="minor"/>
    </font>
  </fonts>
  <fills count="7">
    <fill>
      <patternFill patternType="none"/>
    </fill>
    <fill>
      <patternFill patternType="gray125"/>
    </fill>
    <fill>
      <patternFill patternType="solid">
        <fgColor indexed="11"/>
        <bgColor indexed="9"/>
      </patternFill>
    </fill>
    <fill>
      <patternFill patternType="solid">
        <fgColor indexed="13"/>
        <bgColor indexed="9"/>
      </patternFill>
    </fill>
    <fill>
      <patternFill patternType="solid">
        <fgColor indexed="15"/>
        <bgColor indexed="9"/>
      </patternFill>
    </fill>
    <fill>
      <patternFill patternType="solid">
        <fgColor rgb="FFF2F2F2"/>
      </patternFill>
    </fill>
    <fill>
      <patternFill patternType="solid">
        <fgColor theme="7" tint="-0.249977111117893"/>
        <bgColor indexed="64"/>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hair">
        <color theme="0" tint="-0.24994659260841701"/>
      </left>
      <right style="hair">
        <color theme="0" tint="-0.24994659260841701"/>
      </right>
      <top/>
      <bottom/>
      <diagonal/>
    </border>
    <border>
      <left style="hair">
        <color theme="0" tint="-0.24994659260841701"/>
      </left>
      <right style="hair">
        <color theme="0" tint="-0.24994659260841701"/>
      </right>
      <top style="thin">
        <color rgb="FF7F7F7F"/>
      </top>
      <bottom style="thin">
        <color rgb="FF7F7F7F"/>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bottom style="thin">
        <color rgb="FF7F7F7F"/>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s>
  <cellStyleXfs count="4">
    <xf numFmtId="0" fontId="0" fillId="0" borderId="0"/>
    <xf numFmtId="0" fontId="3" fillId="5" borderId="1" applyNumberFormat="0" applyAlignment="0" applyProtection="0"/>
    <xf numFmtId="0" fontId="1" fillId="0" borderId="0"/>
    <xf numFmtId="0" fontId="10" fillId="0" borderId="0" applyNumberFormat="0" applyFill="0" applyBorder="0" applyAlignment="0" applyProtection="0"/>
  </cellStyleXfs>
  <cellXfs count="36">
    <xf numFmtId="0" fontId="0" fillId="0" borderId="0" xfId="0"/>
    <xf numFmtId="0" fontId="4" fillId="0" borderId="0" xfId="0" applyFont="1"/>
    <xf numFmtId="0" fontId="5" fillId="0" borderId="0" xfId="0" applyFont="1"/>
    <xf numFmtId="0" fontId="6" fillId="0" borderId="0" xfId="0" applyFont="1"/>
    <xf numFmtId="0" fontId="4" fillId="0" borderId="0" xfId="0" applyFont="1" applyAlignment="1"/>
    <xf numFmtId="0" fontId="4" fillId="0" borderId="0" xfId="0" applyFont="1" applyBorder="1"/>
    <xf numFmtId="0" fontId="5" fillId="0" borderId="0" xfId="0" applyFont="1" applyBorder="1"/>
    <xf numFmtId="2" fontId="4" fillId="3" borderId="0" xfId="0" applyNumberFormat="1" applyFont="1" applyFill="1" applyBorder="1"/>
    <xf numFmtId="0" fontId="5" fillId="0" borderId="0" xfId="0" applyFont="1" applyBorder="1" applyAlignment="1">
      <alignment horizontal="center"/>
    </xf>
    <xf numFmtId="164" fontId="4" fillId="4" borderId="0" xfId="0" applyNumberFormat="1" applyFont="1" applyFill="1" applyBorder="1"/>
    <xf numFmtId="164" fontId="4" fillId="0" borderId="0" xfId="0" applyNumberFormat="1" applyFont="1"/>
    <xf numFmtId="0" fontId="7" fillId="0" borderId="0" xfId="0" applyFont="1"/>
    <xf numFmtId="0" fontId="8" fillId="0" borderId="0" xfId="0" applyFont="1"/>
    <xf numFmtId="0" fontId="9" fillId="0" borderId="0" xfId="0" applyFont="1"/>
    <xf numFmtId="0" fontId="0" fillId="0" borderId="0" xfId="0" quotePrefix="1"/>
    <xf numFmtId="0" fontId="4" fillId="0" borderId="0" xfId="2" applyFont="1"/>
    <xf numFmtId="0" fontId="5" fillId="0" borderId="0" xfId="2" applyFont="1" applyAlignment="1">
      <alignment wrapText="1"/>
    </xf>
    <xf numFmtId="0" fontId="4" fillId="0" borderId="0" xfId="2" applyNumberFormat="1" applyFont="1" applyAlignment="1">
      <alignment wrapText="1"/>
    </xf>
    <xf numFmtId="0" fontId="4" fillId="0" borderId="0" xfId="2" applyFont="1" applyAlignment="1">
      <alignment wrapText="1"/>
    </xf>
    <xf numFmtId="0" fontId="4" fillId="0" borderId="0" xfId="2" quotePrefix="1" applyFont="1" applyAlignment="1">
      <alignment wrapText="1"/>
    </xf>
    <xf numFmtId="0" fontId="4" fillId="0" borderId="0" xfId="2" applyFont="1" applyAlignment="1">
      <alignment horizontal="center" wrapText="1"/>
    </xf>
    <xf numFmtId="0" fontId="8" fillId="0" borderId="0" xfId="2" applyFont="1"/>
    <xf numFmtId="0" fontId="7" fillId="0" borderId="0" xfId="2" applyFont="1"/>
    <xf numFmtId="0" fontId="11" fillId="0" borderId="0" xfId="3" applyFont="1" applyAlignment="1">
      <alignment horizontal="center" vertical="center"/>
    </xf>
    <xf numFmtId="0" fontId="12" fillId="0" borderId="0" xfId="0" applyFont="1" applyBorder="1"/>
    <xf numFmtId="0" fontId="12" fillId="0" borderId="2" xfId="0" applyFont="1" applyBorder="1"/>
    <xf numFmtId="2" fontId="4" fillId="2" borderId="2" xfId="0" applyNumberFormat="1" applyFont="1" applyFill="1" applyBorder="1"/>
    <xf numFmtId="0" fontId="0" fillId="0" borderId="2" xfId="0" applyBorder="1"/>
    <xf numFmtId="0" fontId="4" fillId="2" borderId="2" xfId="0" applyFont="1" applyFill="1" applyBorder="1"/>
    <xf numFmtId="164" fontId="3" fillId="5" borderId="3" xfId="1" applyNumberFormat="1" applyBorder="1"/>
    <xf numFmtId="0" fontId="12" fillId="0" borderId="4" xfId="0" applyFont="1" applyBorder="1"/>
    <xf numFmtId="0" fontId="4" fillId="2" borderId="4" xfId="0" applyFont="1" applyFill="1" applyBorder="1"/>
    <xf numFmtId="0" fontId="0" fillId="0" borderId="4" xfId="0" applyBorder="1"/>
    <xf numFmtId="164" fontId="3" fillId="5" borderId="5" xfId="1" applyNumberFormat="1" applyBorder="1"/>
    <xf numFmtId="0" fontId="13" fillId="6" borderId="6" xfId="0" applyFont="1" applyFill="1" applyBorder="1" applyAlignment="1">
      <alignment horizontal="center" vertical="center"/>
    </xf>
    <xf numFmtId="0" fontId="13" fillId="6" borderId="7" xfId="0" applyFont="1" applyFill="1" applyBorder="1" applyAlignment="1">
      <alignment horizontal="center" vertical="center"/>
    </xf>
  </cellXfs>
  <cellStyles count="4">
    <cellStyle name="Calculation" xfId="1" builtinId="22"/>
    <cellStyle name="Hyperlink" xfId="3" builtinId="8"/>
    <cellStyle name="Normal" xfId="0" builtinId="0"/>
    <cellStyle name="Normal_Reliability"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1181100</xdr:colOff>
      <xdr:row>11</xdr:row>
      <xdr:rowOff>190500</xdr:rowOff>
    </xdr:from>
    <xdr:to>
      <xdr:col>1</xdr:col>
      <xdr:colOff>3086100</xdr:colOff>
      <xdr:row>11</xdr:row>
      <xdr:rowOff>581025</xdr:rowOff>
    </xdr:to>
    <xdr:pic>
      <xdr:nvPicPr>
        <xdr:cNvPr id="1045" name="Picture 11" descr="dM/dH = 15 / (square root (T / 10)) meters per hou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1100" y="413385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1066800</xdr:colOff>
      <xdr:row>15</xdr:row>
      <xdr:rowOff>114300</xdr:rowOff>
    </xdr:from>
    <xdr:to>
      <xdr:col>1</xdr:col>
      <xdr:colOff>2733675</xdr:colOff>
      <xdr:row>15</xdr:row>
      <xdr:rowOff>400050</xdr:rowOff>
    </xdr:to>
    <xdr:pic>
      <xdr:nvPicPr>
        <xdr:cNvPr id="1046" name="Picture 14" descr="M = 300 (square root (T/10)) meter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76400" y="5829300"/>
          <a:ext cx="166687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1200150</xdr:colOff>
      <xdr:row>26</xdr:row>
      <xdr:rowOff>95250</xdr:rowOff>
    </xdr:from>
    <xdr:to>
      <xdr:col>1</xdr:col>
      <xdr:colOff>4276725</xdr:colOff>
      <xdr:row>27</xdr:row>
      <xdr:rowOff>133350</xdr:rowOff>
    </xdr:to>
    <xdr:pic>
      <xdr:nvPicPr>
        <xdr:cNvPr id="1047" name="Picture 15" descr="average profit / month =( 10 D ($60(c square root (T/10)) - $425 T - $8000 - $400 R) ) / T+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09750" y="10277475"/>
          <a:ext cx="307657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600074</xdr:colOff>
      <xdr:row>14</xdr:row>
      <xdr:rowOff>95250</xdr:rowOff>
    </xdr:from>
    <xdr:to>
      <xdr:col>2</xdr:col>
      <xdr:colOff>295274</xdr:colOff>
      <xdr:row>17</xdr:row>
      <xdr:rowOff>38100</xdr:rowOff>
    </xdr:to>
    <xdr:sp macro="" textlink="">
      <xdr:nvSpPr>
        <xdr:cNvPr id="9" name="Rounded Rectangular Callout 8" descr="4de59ef8-fd06-44c5-acac-97a216bc2bf9"/>
        <xdr:cNvSpPr/>
      </xdr:nvSpPr>
      <xdr:spPr>
        <a:xfrm>
          <a:off x="838199" y="2838450"/>
          <a:ext cx="1743075" cy="514350"/>
        </a:xfrm>
        <a:prstGeom prst="wedgeRoundRectCallout">
          <a:avLst>
            <a:gd name="adj1" fmla="val 51941"/>
            <a:gd name="adj2" fmla="val -124566"/>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indent="0" algn="ctr"/>
          <a:r>
            <a:rPr lang="en-US" sz="1100" b="1" i="0">
              <a:solidFill>
                <a:schemeClr val="accent5">
                  <a:lumMod val="75000"/>
                </a:schemeClr>
              </a:solidFill>
              <a:effectLst/>
              <a:latin typeface="+mn-lt"/>
              <a:ea typeface="+mn-ea"/>
              <a:cs typeface="+mn-cs"/>
            </a:rPr>
            <a:t>Optimize time between replacements...</a:t>
          </a:r>
          <a:endParaRPr lang="en-US" sz="1100" b="1">
            <a:solidFill>
              <a:schemeClr val="accent5">
                <a:lumMod val="75000"/>
              </a:schemeClr>
            </a:solidFill>
            <a:latin typeface="+mn-lt"/>
            <a:ea typeface="+mn-ea"/>
            <a:cs typeface="+mn-cs"/>
          </a:endParaRPr>
        </a:p>
      </xdr:txBody>
    </xdr:sp>
    <xdr:clientData/>
  </xdr:twoCellAnchor>
  <xdr:twoCellAnchor>
    <xdr:from>
      <xdr:col>4</xdr:col>
      <xdr:colOff>447674</xdr:colOff>
      <xdr:row>14</xdr:row>
      <xdr:rowOff>104775</xdr:rowOff>
    </xdr:from>
    <xdr:to>
      <xdr:col>5</xdr:col>
      <xdr:colOff>571499</xdr:colOff>
      <xdr:row>17</xdr:row>
      <xdr:rowOff>47625</xdr:rowOff>
    </xdr:to>
    <xdr:sp macro="" textlink="">
      <xdr:nvSpPr>
        <xdr:cNvPr id="10" name="Rounded Rectangular Callout 9" descr="4de59ef8-fd06-44c5-acac-97a216bc2bf9"/>
        <xdr:cNvSpPr/>
      </xdr:nvSpPr>
      <xdr:spPr>
        <a:xfrm>
          <a:off x="3914774" y="2847975"/>
          <a:ext cx="1866900" cy="514350"/>
        </a:xfrm>
        <a:prstGeom prst="wedgeRoundRectCallout">
          <a:avLst>
            <a:gd name="adj1" fmla="val 51941"/>
            <a:gd name="adj2" fmla="val -124566"/>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indent="0" algn="ctr"/>
          <a:r>
            <a:rPr lang="en-US" sz="1100" b="1" i="0">
              <a:solidFill>
                <a:schemeClr val="accent5">
                  <a:lumMod val="75000"/>
                </a:schemeClr>
              </a:solidFill>
              <a:effectLst/>
              <a:latin typeface="+mn-lt"/>
              <a:ea typeface="+mn-ea"/>
              <a:cs typeface="+mn-cs"/>
            </a:rPr>
            <a:t>...to maximize profits</a:t>
          </a:r>
        </a:p>
      </xdr:txBody>
    </xdr:sp>
    <xdr:clientData/>
  </xdr:twoCellAnchor>
  <xdr:twoCellAnchor>
    <xdr:from>
      <xdr:col>3</xdr:col>
      <xdr:colOff>209551</xdr:colOff>
      <xdr:row>2</xdr:row>
      <xdr:rowOff>180975</xdr:rowOff>
    </xdr:from>
    <xdr:to>
      <xdr:col>3</xdr:col>
      <xdr:colOff>742951</xdr:colOff>
      <xdr:row>4</xdr:row>
      <xdr:rowOff>0</xdr:rowOff>
    </xdr:to>
    <xdr:sp macro="" textlink="">
      <xdr:nvSpPr>
        <xdr:cNvPr id="2" name="Right Arrow 1" descr="6ad281e1-8bd9-4902-a2c3-7972646fe791"/>
        <xdr:cNvSpPr/>
      </xdr:nvSpPr>
      <xdr:spPr>
        <a:xfrm>
          <a:off x="3162301" y="628650"/>
          <a:ext cx="533400" cy="209550"/>
        </a:xfrm>
        <a:prstGeom prst="rightArrow">
          <a:avLst/>
        </a:prstGeom>
        <a:ln w="12700">
          <a:solidFill>
            <a:schemeClr val="accent4">
              <a:lumMod val="40000"/>
              <a:lumOff val="60000"/>
            </a:schemeClr>
          </a:solidFill>
        </a:ln>
        <a:effectLst>
          <a:outerShdw blurRad="50800" dist="38100" dir="2700000" algn="tl" rotWithShape="0">
            <a:prstClr val="black">
              <a:alpha val="40000"/>
            </a:prstClr>
          </a:outerShdw>
        </a:effectLst>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B1:C50"/>
  <sheetViews>
    <sheetView showGridLines="0" workbookViewId="0"/>
  </sheetViews>
  <sheetFormatPr defaultRowHeight="15" x14ac:dyDescent="0.25"/>
  <cols>
    <col min="1" max="1" width="9.140625" style="15"/>
    <col min="2" max="2" width="89.42578125" style="15" customWidth="1"/>
    <col min="3" max="16384" width="9.140625" style="15"/>
  </cols>
  <sheetData>
    <row r="1" spans="2:3" ht="22.5" x14ac:dyDescent="0.3">
      <c r="B1" s="21" t="s">
        <v>0</v>
      </c>
      <c r="C1" s="22"/>
    </row>
    <row r="2" spans="2:3" ht="15" customHeight="1" x14ac:dyDescent="0.3">
      <c r="B2" s="21"/>
      <c r="C2" s="22"/>
    </row>
    <row r="3" spans="2:3" ht="30" x14ac:dyDescent="0.25">
      <c r="B3" s="16" t="s">
        <v>67</v>
      </c>
    </row>
    <row r="4" spans="2:3" x14ac:dyDescent="0.25">
      <c r="B4" s="16"/>
    </row>
    <row r="5" spans="2:3" ht="93" customHeight="1" x14ac:dyDescent="0.25">
      <c r="B5" s="16" t="s">
        <v>59</v>
      </c>
    </row>
    <row r="6" spans="2:3" x14ac:dyDescent="0.25">
      <c r="B6" s="16"/>
    </row>
    <row r="7" spans="2:3" ht="30" x14ac:dyDescent="0.25">
      <c r="B7" s="16" t="s">
        <v>60</v>
      </c>
    </row>
    <row r="8" spans="2:3" x14ac:dyDescent="0.25">
      <c r="B8" s="16"/>
    </row>
    <row r="9" spans="2:3" ht="30" x14ac:dyDescent="0.25">
      <c r="B9" s="16" t="s">
        <v>61</v>
      </c>
    </row>
    <row r="10" spans="2:3" x14ac:dyDescent="0.25">
      <c r="B10" s="16"/>
    </row>
    <row r="11" spans="2:3" ht="30" x14ac:dyDescent="0.25">
      <c r="B11" s="16" t="s">
        <v>62</v>
      </c>
    </row>
    <row r="12" spans="2:3" ht="49.5" customHeight="1" x14ac:dyDescent="0.25"/>
    <row r="13" spans="2:3" ht="45" x14ac:dyDescent="0.25">
      <c r="B13" s="17" t="s">
        <v>17</v>
      </c>
    </row>
    <row r="14" spans="2:3" x14ac:dyDescent="0.25">
      <c r="B14" s="17"/>
    </row>
    <row r="15" spans="2:3" ht="30" x14ac:dyDescent="0.25">
      <c r="B15" s="18" t="s">
        <v>18</v>
      </c>
    </row>
    <row r="16" spans="2:3" ht="51" customHeight="1" x14ac:dyDescent="0.25">
      <c r="B16" s="15" t="s">
        <v>19</v>
      </c>
    </row>
    <row r="17" spans="2:2" ht="15" customHeight="1" x14ac:dyDescent="0.25"/>
    <row r="18" spans="2:2" ht="30.75" customHeight="1" x14ac:dyDescent="0.25">
      <c r="B18" s="18" t="s">
        <v>20</v>
      </c>
    </row>
    <row r="19" spans="2:2" x14ac:dyDescent="0.25">
      <c r="B19" s="18"/>
    </row>
    <row r="20" spans="2:2" ht="45" x14ac:dyDescent="0.25">
      <c r="B20" s="18" t="s">
        <v>21</v>
      </c>
    </row>
    <row r="21" spans="2:2" ht="90" x14ac:dyDescent="0.25">
      <c r="B21" s="19" t="s">
        <v>22</v>
      </c>
    </row>
    <row r="22" spans="2:2" x14ac:dyDescent="0.25">
      <c r="B22" s="19"/>
    </row>
    <row r="23" spans="2:2" ht="30" x14ac:dyDescent="0.25">
      <c r="B23" s="18" t="s">
        <v>23</v>
      </c>
    </row>
    <row r="24" spans="2:2" x14ac:dyDescent="0.25">
      <c r="B24" s="20" t="s">
        <v>24</v>
      </c>
    </row>
    <row r="25" spans="2:2" x14ac:dyDescent="0.25">
      <c r="B25" s="20"/>
    </row>
    <row r="26" spans="2:2" ht="30" x14ac:dyDescent="0.25">
      <c r="B26" s="18" t="s">
        <v>25</v>
      </c>
    </row>
    <row r="27" spans="2:2" ht="34.5" customHeight="1" x14ac:dyDescent="0.25"/>
    <row r="29" spans="2:2" x14ac:dyDescent="0.25">
      <c r="B29" s="18" t="s">
        <v>26</v>
      </c>
    </row>
    <row r="30" spans="2:2" x14ac:dyDescent="0.25">
      <c r="B30" s="18"/>
    </row>
    <row r="31" spans="2:2" ht="105" x14ac:dyDescent="0.25">
      <c r="B31" s="16" t="s">
        <v>63</v>
      </c>
    </row>
    <row r="32" spans="2:2" x14ac:dyDescent="0.25">
      <c r="B32" s="16"/>
    </row>
    <row r="33" spans="2:2" ht="75" x14ac:dyDescent="0.25">
      <c r="B33" s="18" t="s">
        <v>27</v>
      </c>
    </row>
    <row r="34" spans="2:2" x14ac:dyDescent="0.25">
      <c r="B34" s="18"/>
    </row>
    <row r="35" spans="2:2" ht="60" x14ac:dyDescent="0.25">
      <c r="B35" s="17" t="s">
        <v>28</v>
      </c>
    </row>
    <row r="36" spans="2:2" x14ac:dyDescent="0.25">
      <c r="B36" s="17"/>
    </row>
    <row r="37" spans="2:2" ht="45" x14ac:dyDescent="0.25">
      <c r="B37" s="18" t="s">
        <v>29</v>
      </c>
    </row>
    <row r="38" spans="2:2" ht="60" x14ac:dyDescent="0.25">
      <c r="B38" s="17" t="s">
        <v>30</v>
      </c>
    </row>
    <row r="39" spans="2:2" ht="120" x14ac:dyDescent="0.25">
      <c r="B39" s="16" t="s">
        <v>64</v>
      </c>
    </row>
    <row r="40" spans="2:2" x14ac:dyDescent="0.25">
      <c r="B40" s="16"/>
    </row>
    <row r="41" spans="2:2" ht="61.5" customHeight="1" x14ac:dyDescent="0.25">
      <c r="B41" s="18" t="s">
        <v>31</v>
      </c>
    </row>
    <row r="42" spans="2:2" x14ac:dyDescent="0.25">
      <c r="B42" s="18"/>
    </row>
    <row r="43" spans="2:2" ht="105" x14ac:dyDescent="0.25">
      <c r="B43" s="18" t="s">
        <v>32</v>
      </c>
    </row>
    <row r="44" spans="2:2" x14ac:dyDescent="0.25">
      <c r="B44" s="18"/>
    </row>
    <row r="45" spans="2:2" ht="90" x14ac:dyDescent="0.25">
      <c r="B45" s="17" t="s">
        <v>33</v>
      </c>
    </row>
    <row r="46" spans="2:2" x14ac:dyDescent="0.25">
      <c r="B46" s="17"/>
    </row>
    <row r="47" spans="2:2" x14ac:dyDescent="0.25">
      <c r="B47" s="16" t="s">
        <v>34</v>
      </c>
    </row>
    <row r="48" spans="2:2" ht="60" x14ac:dyDescent="0.25">
      <c r="B48" s="17" t="s">
        <v>35</v>
      </c>
    </row>
    <row r="49" spans="2:2" x14ac:dyDescent="0.25">
      <c r="B49" s="17"/>
    </row>
    <row r="50" spans="2:2" ht="75" x14ac:dyDescent="0.25">
      <c r="B50" s="16" t="s">
        <v>65</v>
      </c>
    </row>
  </sheetData>
  <phoneticPr fontId="0"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0001"/>
  <sheetViews>
    <sheetView workbookViewId="0"/>
  </sheetViews>
  <sheetFormatPr defaultRowHeight="12.75" x14ac:dyDescent="0.2"/>
  <cols>
    <col min="1" max="2" width="36.7109375" customWidth="1"/>
  </cols>
  <sheetData>
    <row r="1" spans="1:3" x14ac:dyDescent="0.2">
      <c r="A1" s="13" t="s">
        <v>36</v>
      </c>
    </row>
    <row r="3" spans="1:3" x14ac:dyDescent="0.2">
      <c r="A3" t="s">
        <v>37</v>
      </c>
      <c r="B3" t="s">
        <v>38</v>
      </c>
      <c r="C3">
        <v>0</v>
      </c>
    </row>
    <row r="4" spans="1:3" x14ac:dyDescent="0.2">
      <c r="A4" t="s">
        <v>39</v>
      </c>
    </row>
    <row r="5" spans="1:3" x14ac:dyDescent="0.2">
      <c r="A5" t="s">
        <v>40</v>
      </c>
    </row>
    <row r="7" spans="1:3" x14ac:dyDescent="0.2">
      <c r="A7" s="13" t="s">
        <v>41</v>
      </c>
      <c r="B7" t="s">
        <v>42</v>
      </c>
    </row>
    <row r="8" spans="1:3" x14ac:dyDescent="0.2">
      <c r="B8">
        <v>2</v>
      </c>
    </row>
    <row r="10" spans="1:3" x14ac:dyDescent="0.2">
      <c r="A10" t="s">
        <v>43</v>
      </c>
    </row>
    <row r="11" spans="1:3" x14ac:dyDescent="0.2">
      <c r="A11" t="e">
        <f>CB_DATA_!#REF!</f>
        <v>#REF!</v>
      </c>
      <c r="B11" t="e">
        <f>Model!#REF!</f>
        <v>#REF!</v>
      </c>
    </row>
    <row r="13" spans="1:3" x14ac:dyDescent="0.2">
      <c r="A13" t="s">
        <v>44</v>
      </c>
    </row>
    <row r="14" spans="1:3" x14ac:dyDescent="0.2">
      <c r="A14" t="s">
        <v>48</v>
      </c>
      <c r="B14" t="s">
        <v>55</v>
      </c>
    </row>
    <row r="16" spans="1:3" x14ac:dyDescent="0.2">
      <c r="A16" t="s">
        <v>45</v>
      </c>
    </row>
    <row r="19" spans="1:2" x14ac:dyDescent="0.2">
      <c r="A19" t="s">
        <v>46</v>
      </c>
    </row>
    <row r="20" spans="1:2" x14ac:dyDescent="0.2">
      <c r="A20">
        <v>31</v>
      </c>
      <c r="B20">
        <v>31</v>
      </c>
    </row>
    <row r="25" spans="1:2" x14ac:dyDescent="0.2">
      <c r="A25" s="13" t="s">
        <v>47</v>
      </c>
    </row>
    <row r="26" spans="1:2" x14ac:dyDescent="0.2">
      <c r="A26" s="14" t="s">
        <v>49</v>
      </c>
      <c r="B26" s="14" t="s">
        <v>49</v>
      </c>
    </row>
    <row r="27" spans="1:2" x14ac:dyDescent="0.2">
      <c r="A27" t="s">
        <v>50</v>
      </c>
      <c r="B27" t="s">
        <v>56</v>
      </c>
    </row>
    <row r="28" spans="1:2" x14ac:dyDescent="0.2">
      <c r="A28" s="14" t="s">
        <v>51</v>
      </c>
      <c r="B28" s="14" t="s">
        <v>51</v>
      </c>
    </row>
    <row r="29" spans="1:2" x14ac:dyDescent="0.2">
      <c r="A29" s="14" t="s">
        <v>52</v>
      </c>
      <c r="B29" s="14" t="s">
        <v>57</v>
      </c>
    </row>
    <row r="30" spans="1:2" x14ac:dyDescent="0.2">
      <c r="A30" t="s">
        <v>53</v>
      </c>
      <c r="B30" t="s">
        <v>58</v>
      </c>
    </row>
    <row r="31" spans="1:2" x14ac:dyDescent="0.2">
      <c r="A31" s="14" t="s">
        <v>54</v>
      </c>
      <c r="B31" s="14" t="s">
        <v>51</v>
      </c>
    </row>
    <row r="10000" spans="1:1" x14ac:dyDescent="0.2">
      <c r="A10000" t="s">
        <v>16</v>
      </c>
    </row>
    <row r="10001" spans="1:1" x14ac:dyDescent="0.2">
      <c r="A10001" t="str">
        <f>"{0.MEAN}"</f>
        <v>{0.MEAN}</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F13"/>
  <sheetViews>
    <sheetView showGridLines="0" tabSelected="1" workbookViewId="0"/>
  </sheetViews>
  <sheetFormatPr defaultRowHeight="15" x14ac:dyDescent="0.25"/>
  <cols>
    <col min="1" max="1" width="7.28515625" style="1" customWidth="1"/>
    <col min="2" max="2" width="30.7109375" style="1" customWidth="1"/>
    <col min="3" max="3" width="10" style="1" customWidth="1"/>
    <col min="4" max="4" width="13.7109375" style="1" customWidth="1"/>
    <col min="5" max="5" width="26.140625" style="1" bestFit="1" customWidth="1"/>
    <col min="6" max="6" width="14.5703125" style="1" customWidth="1"/>
    <col min="7" max="16384" width="9.140625" style="1"/>
  </cols>
  <sheetData>
    <row r="1" spans="1:6" ht="22.5" x14ac:dyDescent="0.3">
      <c r="A1" s="11"/>
      <c r="B1" s="12" t="s">
        <v>0</v>
      </c>
      <c r="F1" s="23" t="s">
        <v>66</v>
      </c>
    </row>
    <row r="2" spans="1:6" ht="12.75" customHeight="1" x14ac:dyDescent="0.25">
      <c r="A2" s="3"/>
      <c r="B2" s="2"/>
    </row>
    <row r="3" spans="1:6" x14ac:dyDescent="0.25">
      <c r="A3" s="4"/>
    </row>
    <row r="4" spans="1:6" ht="18.75" customHeight="1" x14ac:dyDescent="0.25">
      <c r="B4" s="34" t="s">
        <v>1</v>
      </c>
      <c r="C4" s="35"/>
      <c r="D4" s="5"/>
      <c r="E4" s="34" t="s">
        <v>2</v>
      </c>
      <c r="F4" s="35"/>
    </row>
    <row r="5" spans="1:6" x14ac:dyDescent="0.25">
      <c r="B5" s="25" t="s">
        <v>3</v>
      </c>
      <c r="C5" s="33">
        <v>425</v>
      </c>
      <c r="D5" s="5"/>
      <c r="E5" s="25" t="s">
        <v>4</v>
      </c>
      <c r="F5" s="27">
        <f>C8*SQRT(C12/10)</f>
        <v>519.6152422706632</v>
      </c>
    </row>
    <row r="6" spans="1:6" x14ac:dyDescent="0.25">
      <c r="B6" s="25" t="s">
        <v>5</v>
      </c>
      <c r="C6" s="26">
        <v>7.5</v>
      </c>
      <c r="D6" s="5"/>
      <c r="E6" s="25" t="s">
        <v>6</v>
      </c>
      <c r="F6" s="27">
        <f>C8*C9*SQRT(C12/10)</f>
        <v>31176.91453623979</v>
      </c>
    </row>
    <row r="7" spans="1:6" x14ac:dyDescent="0.25">
      <c r="B7" s="25" t="s">
        <v>7</v>
      </c>
      <c r="C7" s="27">
        <f>8000+C6*400</f>
        <v>11000</v>
      </c>
      <c r="D7" s="5"/>
      <c r="E7" s="25" t="s">
        <v>8</v>
      </c>
      <c r="F7" s="27">
        <f>C5*C12+C7</f>
        <v>23750</v>
      </c>
    </row>
    <row r="8" spans="1:6" x14ac:dyDescent="0.25">
      <c r="B8" s="25" t="s">
        <v>9</v>
      </c>
      <c r="C8" s="28">
        <v>300</v>
      </c>
      <c r="D8" s="5"/>
      <c r="E8" s="25" t="s">
        <v>10</v>
      </c>
      <c r="F8" s="27">
        <f>F6-F7</f>
        <v>7426.9145362397903</v>
      </c>
    </row>
    <row r="9" spans="1:6" x14ac:dyDescent="0.25">
      <c r="B9" s="25" t="s">
        <v>11</v>
      </c>
      <c r="C9" s="29">
        <v>60</v>
      </c>
      <c r="D9" s="5"/>
      <c r="E9" s="30" t="s">
        <v>12</v>
      </c>
      <c r="F9" s="32">
        <f>10*C10/(C12+C6)</f>
        <v>8</v>
      </c>
    </row>
    <row r="10" spans="1:6" x14ac:dyDescent="0.25">
      <c r="B10" s="30" t="s">
        <v>13</v>
      </c>
      <c r="C10" s="31">
        <v>30</v>
      </c>
      <c r="D10" s="5"/>
      <c r="E10" s="24"/>
      <c r="F10" s="5"/>
    </row>
    <row r="11" spans="1:6" x14ac:dyDescent="0.25">
      <c r="B11" s="5"/>
      <c r="C11" s="5"/>
      <c r="D11" s="5"/>
      <c r="E11" s="5"/>
      <c r="F11" s="5"/>
    </row>
    <row r="12" spans="1:6" x14ac:dyDescent="0.25">
      <c r="B12" s="6" t="s">
        <v>14</v>
      </c>
      <c r="C12" s="7">
        <v>30</v>
      </c>
      <c r="D12" s="5"/>
      <c r="E12" s="8" t="s">
        <v>15</v>
      </c>
      <c r="F12" s="9">
        <f>F8*F9</f>
        <v>59415.316289918323</v>
      </c>
    </row>
    <row r="13" spans="1:6" x14ac:dyDescent="0.25">
      <c r="F13" s="10"/>
    </row>
  </sheetData>
  <mergeCells count="2">
    <mergeCell ref="E4:F4"/>
    <mergeCell ref="B4:C4"/>
  </mergeCells>
  <phoneticPr fontId="0" type="noConversion"/>
  <hyperlinks>
    <hyperlink ref="F1" location="Description!A1" display="Learn about model"/>
  </hyperlinks>
  <printOptions headings="1" gridLines="1"/>
  <pageMargins left="0.75" right="0.75" top="1" bottom="1" header="0.5" footer="0.5"/>
  <pageSetup orientation="landscape" horizontalDpi="300" vertic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CB_DATA_</vt:lpstr>
      <vt:lpstr>Model</vt:lpstr>
    </vt:vector>
  </TitlesOfParts>
  <Company>Oracle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Drill Bit Replacement Policy</dc:title>
  <dc:creator>Crystal Ball</dc:creator>
  <cp:keywords>drilling cycle, bit, mining, petroleum, oil, gas, drilling rate, replacement policy, optimization, simulation</cp:keywords>
  <cp:lastModifiedBy>ewainwri</cp:lastModifiedBy>
  <cp:lastPrinted>2003-11-25T18:28:44Z</cp:lastPrinted>
  <dcterms:created xsi:type="dcterms:W3CDTF">1997-08-12T15:52:22Z</dcterms:created>
  <dcterms:modified xsi:type="dcterms:W3CDTF">2014-06-03T00:25:44Z</dcterms:modified>
  <cp:category>Mining, Oil &amp; Gas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