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5" yWindow="75" windowWidth="17775" windowHeight="11250" firstSheet="1" activeTab="2"/>
  </bookViews>
  <sheets>
    <sheet name="CB_DATA_" sheetId="4" state="hidden" r:id="rId1"/>
    <sheet name="Description" sheetId="6" r:id="rId2"/>
    <sheet name="Model" sheetId="2" r:id="rId3"/>
  </sheets>
  <definedNames>
    <definedName name="CB_0f85957bdf4146e0b4b5bdfb15f82d69" localSheetId="0" hidden="1">#N/A</definedName>
    <definedName name="CB_32db6cdc7d334e13b548dc7e11c2b885" localSheetId="0" hidden="1">#N/A</definedName>
    <definedName name="CB_4acd5caefc4f459281109c1aed4fa3ab" localSheetId="2" hidden="1">Model!$L$18</definedName>
    <definedName name="CB_5a1f99367eb246968573ee114e5ac0f1" localSheetId="2" hidden="1">Model!$L$21</definedName>
    <definedName name="CB_5c4a4821eb354cd7be9afb29891174af" localSheetId="2" hidden="1">Model!$F$18</definedName>
    <definedName name="CB_701f5a468fea4ec0a56f50fe24e5da13" localSheetId="2" hidden="1">Model!$G$18</definedName>
    <definedName name="CB_89264a1f09a04770ad8f1ba029ce5f1c" localSheetId="2" hidden="1">Model!$L$19</definedName>
    <definedName name="CB_954819b5a9cc4d1b95c2192efcf21f50" localSheetId="2" hidden="1">Model!$L$8</definedName>
    <definedName name="CB_a87b95e03f8a46b898c75afd69b13c8a" localSheetId="0" hidden="1">#N/A</definedName>
    <definedName name="CB_Block_00000000000000000000000000000000" localSheetId="0" hidden="1">"'7.0.0.0"</definedName>
    <definedName name="CB_Block_00000000000000000000000000000000" localSheetId="2" hidden="1">"'7.0.0.0"</definedName>
    <definedName name="CB_Block_00000000000000000000000000000001" localSheetId="0" hidden="1">"'635373312056330955"</definedName>
    <definedName name="CB_Block_00000000000000000000000000000001" localSheetId="2" hidden="1">"'635373312056530966"</definedName>
    <definedName name="CB_Block_00000000000000000000000000000003" localSheetId="0" hidden="1">"'11.1.3926.0"</definedName>
    <definedName name="CB_Block_00000000000000000000000000000003" localSheetId="2" hidden="1">"'11.1.3926.0"</definedName>
    <definedName name="CB_BlockExt_00000000000000000000000000000003" localSheetId="0" hidden="1">"'11.1.2.4.000"</definedName>
    <definedName name="CB_BlockExt_00000000000000000000000000000003" localSheetId="2" hidden="1">"'11.1.2.4.000"</definedName>
    <definedName name="CB_c06d3dfca3d942538e959817f5a38e77" localSheetId="2" hidden="1">Model!$C$18</definedName>
    <definedName name="CB_d8a37ea7f5274721b86e23df5d642a2f" localSheetId="2" hidden="1">Model!$J$19</definedName>
    <definedName name="CB_da34e83732b04c8d949601c465679b55" localSheetId="2" hidden="1">Model!$L$9</definedName>
    <definedName name="CB_e0aa567f19604739aee026254a3478f8" localSheetId="2" hidden="1">Model!$K$21</definedName>
    <definedName name="CB_e3b5edf7cd994be5833bd1f35b788a88" localSheetId="0" hidden="1">#N/A</definedName>
    <definedName name="CB_eea1d82d828d433e84ad881c0af53e0e" localSheetId="2" hidden="1">Model!$K$19</definedName>
    <definedName name="CB_f2becad37623402994b18a47d054d75e" localSheetId="2" hidden="1">Model!$K$18</definedName>
    <definedName name="CB_f80690b95cd043f2ad1f0c94e9f3ea27" localSheetId="2" hidden="1">Model!$J$18</definedName>
    <definedName name="CB_f97f1ac0a84542b6aaf58d270e597f20" localSheetId="2" hidden="1">Model!$J$21</definedName>
    <definedName name="CB_ff1733576300478a868ddbfede022ae3" localSheetId="0" hidden="1">#N/A</definedName>
    <definedName name="CBCR_659fa9154d054cf4ba1c6aaf17e4ba8c" localSheetId="0" hidden="1">CB_DATA_!$A$10003</definedName>
    <definedName name="CBCR_69824ed0ccf445f4bc6abad22debaa20" localSheetId="0" hidden="1">CB_DATA_!$A$10001</definedName>
    <definedName name="CBCR_6a579c24eb1547239606a565fa7f2afb" localSheetId="0" hidden="1">CB_DATA_!$B$10003</definedName>
    <definedName name="CBCR_75fe1760332149718d96551e534d0c22" localSheetId="0" hidden="1">CB_DATA_!$C$10003</definedName>
    <definedName name="CBCR_77a02c86230a4c1986533632f15a20e4" localSheetId="0" hidden="1">CB_DATA_!$C$10004</definedName>
    <definedName name="CBCR_7fcdfd1f31834818a5cf142af728c0cc" localSheetId="0" hidden="1">CB_DATA_!$A$10002</definedName>
    <definedName name="CBCR_9664d37ee99840f38e7d2bb0b121db5c" localSheetId="0" hidden="1">CB_DATA_!$B$10004</definedName>
    <definedName name="CBCR_b6c44d7751614c7eaf64992a64a686be" localSheetId="0" hidden="1">CB_DATA_!$D$10004</definedName>
    <definedName name="CBCR_dcd08a6b86f0436f91c50d23785055fc" localSheetId="0" hidden="1">CB_DATA_!$A$10004</definedName>
    <definedName name="CBCR_fa77e1a2569d4cde9e426c9e63888708" localSheetId="0" hidden="1">CB_DATA_!$D$10003</definedName>
    <definedName name="CBWorkbookPriority" localSheetId="0" hidden="1">-1837107493</definedName>
    <definedName name="CBx_2570e6db2a794d57ab0d4dd591bb88dd" localSheetId="0" hidden="1">"'CB_DATA_'!$A$1"</definedName>
    <definedName name="CBx_7adda21cfd2f438bb9668cb1750c95b5" localSheetId="0" hidden="1">"'Description'!$A$1"</definedName>
    <definedName name="CBx_ee00436205714a249649c0fe0a82dceb" localSheetId="0" hidden="1">"'Model'!$A$1"</definedName>
    <definedName name="CBx_Sheet_Guid" localSheetId="0" hidden="1">"'2570e6db-2a79-4d57-ab0d-4dd591bb88dd"</definedName>
    <definedName name="CBx_Sheet_Guid" localSheetId="1" hidden="1">"'7adda21cfd2f438bb9668cb1750c95b5"</definedName>
    <definedName name="CBx_Sheet_Guid" localSheetId="2" hidden="1">"'ee004362-0571-4a24-9649-c0fe0a82dceb"</definedName>
    <definedName name="CBx_SheetRef" localSheetId="0" hidden="1">CB_DATA_!$A$14</definedName>
    <definedName name="CBx_SheetRef" localSheetId="2" hidden="1">CB_DATA_!$B$14</definedName>
    <definedName name="CBx_StorageType" localSheetId="0" hidden="1">2</definedName>
    <definedName name="CBx_StorageType" localSheetId="2" hidden="1">2</definedName>
  </definedNames>
  <calcPr calcId="145621" iterate="1" iterateCount="10"/>
</workbook>
</file>

<file path=xl/calcChain.xml><?xml version="1.0" encoding="utf-8"?>
<calcChain xmlns="http://schemas.openxmlformats.org/spreadsheetml/2006/main">
  <c r="A10004" i="4" l="1"/>
  <c r="D10004" i="4"/>
  <c r="C10004" i="4"/>
  <c r="A10003" i="4"/>
  <c r="D10003" i="4"/>
  <c r="C10003" i="4"/>
  <c r="B10004" i="4"/>
  <c r="B10003" i="4"/>
  <c r="G19" i="2"/>
  <c r="F19" i="2"/>
  <c r="A11" i="4"/>
  <c r="B11" i="4"/>
  <c r="A10001" i="4"/>
  <c r="A10002" i="4"/>
  <c r="J20" i="2"/>
  <c r="J22" i="2"/>
  <c r="J23" i="2"/>
  <c r="K20" i="2"/>
  <c r="K25" i="2"/>
  <c r="L20" i="2"/>
  <c r="L22" i="2"/>
  <c r="L23" i="2"/>
  <c r="C19" i="2"/>
  <c r="C20" i="2"/>
  <c r="C21" i="2"/>
  <c r="F20" i="2"/>
  <c r="F21" i="2"/>
  <c r="G20" i="2"/>
  <c r="G21" i="2"/>
  <c r="J24" i="2"/>
  <c r="K24" i="2"/>
  <c r="L24" i="2"/>
  <c r="F22" i="2"/>
  <c r="G22" i="2"/>
  <c r="K22" i="2"/>
  <c r="K23" i="2"/>
  <c r="L6" i="2"/>
  <c r="L25" i="2"/>
  <c r="J25" i="2"/>
  <c r="L7" i="2"/>
  <c r="L9" i="2"/>
  <c r="L8" i="2"/>
</calcChain>
</file>

<file path=xl/sharedStrings.xml><?xml version="1.0" encoding="utf-8"?>
<sst xmlns="http://schemas.openxmlformats.org/spreadsheetml/2006/main" count="102" uniqueCount="85">
  <si>
    <t>Beginning Inv</t>
  </si>
  <si>
    <t>Supply received</t>
  </si>
  <si>
    <t>Final Inv</t>
  </si>
  <si>
    <t>Inv holding cost</t>
  </si>
  <si>
    <t>Inv Cost</t>
  </si>
  <si>
    <t>Demand Fulfilled</t>
  </si>
  <si>
    <t>Stockouts</t>
  </si>
  <si>
    <t>Transportation Cost</t>
  </si>
  <si>
    <t>(dollars/gallon)</t>
  </si>
  <si>
    <t>Gasoline Supply Chain</t>
  </si>
  <si>
    <t>Refinery</t>
  </si>
  <si>
    <t>Supply Depots</t>
  </si>
  <si>
    <t>Retail Outlets</t>
  </si>
  <si>
    <t>Total Costs:</t>
  </si>
  <si>
    <t>Inventory Costs:</t>
  </si>
  <si>
    <t>Transportation Costs:</t>
  </si>
  <si>
    <t>Worst-case Stockout:</t>
  </si>
  <si>
    <t>SD1</t>
  </si>
  <si>
    <t>SD2</t>
  </si>
  <si>
    <t>Production</t>
  </si>
  <si>
    <t>RO1</t>
  </si>
  <si>
    <t>RO2</t>
  </si>
  <si>
    <t>RO3</t>
  </si>
  <si>
    <t>StartOptEquations</t>
  </si>
  <si>
    <t>Stochastic Gasoline Supply Chain Problem</t>
  </si>
  <si>
    <t>Discussion</t>
  </si>
  <si>
    <t>We consider a simplified gasoline supply chain situation consisting of 1 refinery, 2 supply depots (SD) and 3 retail outlets (RO). A weekly snapshot of this supply chain is as follows: The refinery produces a variable amount of gasoline every week, which it transports to SD's for cross-docking. SD's supply gasoline to RO's, which realize stochastic demand from end customers. All three supply chain levels (Refinery, SD, and RO) face inventory holding costs. In addition, the RO's face the risk of stockouts for not fulfilling customer demands. We are to determine the amount of gasoline to transport between each level of supply chain to minimize the total operating cost, which we compute as the sum of transportation costs and inventory holding costs. For business reasons, we would like to minimize stockouts at the RO's to a certain extent.</t>
  </si>
  <si>
    <t>A schematic diagram of the supply chain follows:</t>
  </si>
  <si>
    <t>The numbers are as follows:
1. Weekly supply of SP follows a Normal distribution with a mean of 2000 gallons and standard deviation (s.d.) of 450 gallons.
2. Weekly demands at RO's are distributed Lognormally with means and s.d.'s of 400 gallons and 50 gallons, 500 gallons and 75 gallons, 650 gallons and 100 gallons respectively at RO1, RO2, RO3.
3. The inventory holding cost is a dollar for every 5 gallons.</t>
  </si>
  <si>
    <t>5. Existing inventories in gallons are:
Refinery: 200 gallons, SD1: 50 gallons, SD2: 70 gallons, RO1: 120 gallons, RO2: 180 gallons, 
RO3: 80 gallons.</t>
  </si>
  <si>
    <t>Other assumptions:
1. There is no capacity limit on transportation links and supply chain points.
2. There is an implicit constraint that the SD's do not have any stockouts. This mathematically implies:
                          Existing Inventory + Supply Received - Demand Fulfilled &gt;= 0</t>
  </si>
  <si>
    <t>Using Crystal Ball</t>
  </si>
  <si>
    <t>Crystal Ball enhances an Excel model by letting us create probability distributions that describe the uncertainty surrounding specific input variables. This model includes four probability distributions, referred to in Crystal Ball as "assumptions." These assumptions describe the uncertainty surrounding the production of gasoline at the refinery and the demand fulfilled at each of the retail outlets. Each assumption cell is colored green. To view the details of an assumption, highlight the cell and either select Define Assumption from the Define menu or click on the Define Assumption button on the Crystal Ball toolbar.</t>
  </si>
  <si>
    <t>This model also includes two Crystal Ball forecasts, shown in light blue. Forecasts are equations, or outputs, that we want to analyze after a simulation. During a simulation, Crystal Ball saves the values in the forecast cells and displays them in a forecast chart, which is a histogram of the simulated values. In this example, we want to analyze the total cost of operation in the supply chain, and the worst case stockout scenario. To view a forecast with Crystal Ball, highlight the cell and either select Define Forecast from the Define menu or click on the Define Forecast button on the toolbar.</t>
  </si>
  <si>
    <t>When we run a simulation, Crystal Ball generates a random number for each assumption (based on how the assumption has been defined) and places that new value in the cell. Excel then recalculates the model. We can test this by selecting Single Step from the Run menu or clicking on the Single Step button on the toolbar.</t>
  </si>
  <si>
    <t>Using OptQuest</t>
  </si>
  <si>
    <t>Now that we have run at least one simulation, we can begin to address optimization using OptQuest. So far, we have run simulations with the supplies (from SP to SD and from SD to RO) fixed at what we thought was reasonable. If we want to change the supply amounts, we can switch them and run a new simulation. This, however, quickly becomes tedious, and we cannot possibly examine all feasible scenarios and find out the best supply amounts which will minimize the total cost and stockouts. With OptQuest, we can run through hundreds of strategies in far less time. In this model, we will use OptQuest to determine how much to supply at each of the SD's and RO's to minimize the total expected cost while maintaining stockouts at RO's at an acceptable level.</t>
  </si>
  <si>
    <t>OptQuest requires decision variables, which are model variables over which we have control. In this model, we will need to first define these decision variables, which are the eight supply amounts. To define a decision variable, either select Define Decision from the Define menu or click on the Define Decision button on the Crystal Ball toolbar. We set the Variable Type to Continuous. Once defined, each decision variable is colored yellow.</t>
  </si>
  <si>
    <t>Start OptQuest from the Run menu. Use the OptQuest Wizard to set up the optimization. The problem has one constraint for each of the SD's (as mentioned in the discussion above), one requirement, and one objective: to minimize the mean of the Total Costs forecast. Since we are also concerned about controlling stockouts at RO's, we will set a requirement in the Define Objective window. We will require that 95% of times the amount of maximum stockout (max of the stockouts at each of the RO) is less than 0, so will have to set the 95th percentile for "Worst-case Stockout" less than 0.</t>
  </si>
  <si>
    <t>Next, we will run the optimization. For each optimization, OptQuest selects a new value within the defined range of the decision variables and runs a Crystal Ball simulation (for example, 2,000 trials). OptQuest then saves the mean Total Cost value and checks to see if the resulting forecast complies with the risk requirement. If the requirement is satisfied, the result is "feasible" and considered good. OptQuest ignores infeasible results. OptQuest then runs another simulation on a new set of decision variables. OptQuest repeats this process, constantly searching for the highest feasible mean Total Cost until it either works through every possible solution or reaches the end of the set running time.</t>
  </si>
  <si>
    <t>As OptQuest runs, it uses multiple metaheuristic methods and techniques to analyze past results and improve the quality and speed of its process. You can watch OptQuest's progress through the Performance Chart which shows an increasingly flattened line as it converges to an optimal result.</t>
  </si>
  <si>
    <t xml:space="preserve">What is the best supply strategy that results in the lowest mean total cost? Once OptQuest is finished,  you can copy the optimal results back into the spreadsheet.  Our spreadsheet now displays the optimal solution, and Crystal Ball displays the forecast chart for the simulation from the best optimization. </t>
  </si>
  <si>
    <t>So, the steps for performing optimization would be:
1. First, enter what you think is a reasonable guess for the decision variables in the yellow cells.
2. Run a Monte Carlo simulation using Run &gt; Start Simulation. Note down the values of the mean of total costs and the probability of stockouts.
3. Run OptQuest. Enter the implicit constraint for each of the SD's. Run an optimization for at least 1,000 simulations with 1000 trials per simulation.
4. Compare the forecast results from the Best Solution found by OptQuest to the original forecast results.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</si>
  <si>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</si>
  <si>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</si>
  <si>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</si>
  <si>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</si>
  <si>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</si>
  <si>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</si>
  <si>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</si>
  <si>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</si>
  <si>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</si>
  <si>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</si>
  <si>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</si>
  <si>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</si>
  <si>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ee004362-0571-4a24-9649-c0fe0a82dceb</t>
  </si>
  <si>
    <t>CB_Block_0</t>
  </si>
  <si>
    <t>Decisioneering:7.0.0.0</t>
  </si>
  <si>
    <t>CB_Block_7.0.0.0:1</t>
  </si>
  <si>
    <t>2570e6db-2a79-4d57-ab0d-4dd591bb88dd</t>
  </si>
  <si>
    <t>Decisioneering:7.4.0.0</t>
  </si>
  <si>
    <r>
      <t>Summary</t>
    </r>
    <r>
      <rPr>
        <sz val="11"/>
        <rFont val="Calibri"/>
        <family val="2"/>
        <scheme val="minor"/>
      </rPr>
      <t xml:space="preserve">
In this example, we determine the optimum amount of gasoline to transport between different levels of a gasoline supply chain. Our objective is to minimize the total cost, which includes transportation costs and inventory holding costs at various points in the supply chain. We also want to minimize stockouts at various retail outlets. The complexity of the problem arises from the fact that we have stochastic production at the refinery level and stochastic demand at the retail outlet level.</t>
    </r>
  </si>
  <si>
    <r>
      <t>Keywords:</t>
    </r>
    <r>
      <rPr>
        <sz val="11"/>
        <rFont val="Calibri"/>
        <family val="2"/>
        <scheme val="minor"/>
      </rPr>
      <t xml:space="preserve"> Gasoline Supply Chain, stochastic optimization, OptQuest, Inventory</t>
    </r>
  </si>
  <si>
    <r>
      <t>Copyright and Contact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</si>
  <si>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4. The transportation costs in dollars/gallon are:
                                SD1      SD2                                                 RO1      RO2      RO3
                            -----------------                                ---------------------------------
                    SP:     15        12.5                                     SD1:      6.5        7.5       9.0
                                                                                         SD2:      9.0        8.0       7.0</t>
  </si>
  <si>
    <t>Learn about model</t>
  </si>
  <si>
    <t>Supply From SD1</t>
  </si>
  <si>
    <t>Supply From SD2</t>
  </si>
  <si>
    <t>Transportation Costs to:</t>
  </si>
  <si>
    <t>Supply Depot 1</t>
  </si>
  <si>
    <t>Supply Depot 2</t>
  </si>
  <si>
    <t>To Retail Outlet 1</t>
  </si>
  <si>
    <t>To Retail Outlet 2</t>
  </si>
  <si>
    <t>To Retail Outlet 3</t>
  </si>
  <si>
    <t>MODEL RESULTS</t>
  </si>
  <si>
    <t>MODEL INPUTS</t>
  </si>
  <si>
    <t>Decisioneering:11.1.1000.0</t>
  </si>
  <si>
    <r>
      <t>Author</t>
    </r>
    <r>
      <rPr>
        <sz val="11"/>
        <rFont val="Calibri"/>
        <family val="2"/>
        <scheme val="minor"/>
      </rPr>
      <t xml:space="preserve">
Crystal Ball Team in collaboration with Eric Torkia, MASc, Technology Partnerz Ltd</t>
    </r>
  </si>
  <si>
    <t>㜸〱敤㕣㕢㙣ㅣ搵ㄹ摥㔹敦慥㜷㙣㙦㙣㘲㈷㈱〱㠲戹㕦ㅣ㉤㜱㉥㐰㡡搲攰㑢㉥㠶㈴㜶戲㑥㈸愲㜴ㄹ敦㥥戱㈷搹㤹㌵㌳戳㑥㑣戹愴㉡㉤搰㡢㄰昴愱〵搱ㄶ愱ち戵㉦㤵攸〳㠲㤶㍥㔴慡搴㡢愰敡〳慡搴㠷㔶ㄴ愱昶愱㔵ㄵ愹㉦㍣愰搲敦㍢㌳戳㍢扢敢ㅤ㍢ㅢ㘸㥤捡㈷搹㍦㘷捥㙤捥㌹晦昵晣晦㤹挴㤴㔸㉣昶㌱ㄲ晦㘵㑡㌰㜳㘵㙥搱㜱㠵㤹ㅤ㉢㤷㑡愲攰ㅡ㘵换挹㡥搸戶戶㜸搸㜰摣づ㌴㐸攵つ搴㍢挹扣㘳㍣㈲搲昹〵㘱㍢㘸㤴㡣挵搲㘹㌵㡥㝡づ挲㕦㕦昰愰戲㔷㑦〲㘰㝡㙣㜴㜲收ㄴ㐶捤戹㘵㕢㙣ㅢ㍣改昵摤㍢㍣㥣ㅤ捥敥摣戳攳昶散昶㙤㠳㘳㤵㤲㕢戱挵㕥㑢㔴㕣㕢㉢㙤ㅢ㥣慡捣㤴㡣挲扤㘲㜱扡㝣㕡㔸㝢挵捣昶㥤㌳摡慥㍢㠷㜷敤摥慤敦搹㜳㘷て㕥ㅤ㍢㍡㌶㍡㘵ぢ摤昹㠴挶㑣㜲捡扢挶㐵挱攰摡㠴戰つ㙢㌶㍢㌶㡡扦愱昹攳改㡥㙣㙥㑥〸㤷慦ㄶ戶戰ち挲㔱搱戱摢ㅣ㜱㥣㡡㌹捦捤㔳捤〳㔸㙡㐱㜳摣愴㌹㈶㑡㈵搵っ㐶㑤㥢㤳搸扢㤲戶搸㘳收㠴攵ㄸ慥戱㘰戸㡢㈹㜳ㅡ〳ㄵ㌳收〹㐷ㅣ搷慣㔹㜱㔴㌳㐵搲㍣㔸㌱㡡〹㉦挵㍡㙥ち㠶〸㑦㑣㉥㍦㍢攲㤸㘳㜳㥡㉤㘷攴㜰㘳㈲摡ㅥ戰ぢ昵㙤慦㙢㍤㉥愷㉥摦挰㌱㙦㘸摤づ㌵㈷㌵扢摡㜲愸㜵㑢㝦昱昵㌳戸慤㜵晢搰ㅥ搵昷戹愵㜵ㅦ戹㤵昵慤㤵㙥㥦扥攵㡥㘲㌱㙡㡡愰㤳㈰㑤㐰〴慡㕤〴摤〴㍤〰㑡攲㕦攰㤲㜰㐷㔶挵昳㕡㍣㍦ㄳ捦ㄷ攲昹㘲㍣㉦攲㜹㍤㥥㥦㡤攷攷攲㜹㈳㥥㍦ㄵ捦㥦㐶㥢㈰愵㍢㍢攳㝥捡晤昹挸散搷㌲㌳攳摦扥昵㌷扢㍥㌸昹敦挷㝡搶愱搱㌱㝦㔲攳戶㜶〶愴㔶愳攲ㅤ搹敤晣戳㍣㔷㠰㈹昴摤晡ㅤ晡昰㜰㜱昷㜶㙤愷㤶攴戲㈲㤰㕦㐷㈸㝤㘸摢愳摦㘷㔸挵昲ㄹ㠹扢㉢㐷㌵㐷搴㌶㙥挸慦ㅢ㉤㔷慣愲㜳挵搲㤵㌹㔷㜳挵㤶挶扡摡㈰㑤摤㜲㘰㉢攱挸昷㙤㙤散㜶㔲㉢㔵挴挸㔹挳慢扥慡愱摡㥣戲换㌳慤㙢て搸攲攱㙡㙤搳㡣㐶㈰搴ㄶ攴搸㑤慢昴慡扣㜹つ㡥捤㤵ㅤ㘱挹改つ㤹㔳㐶攱戴戰㜳㠲㈲㔱ㄴ攵㔲㌷戰捡攷晡愱㐹ぢぢ〵户ㄶ慦つ㤷敡晢捦扡㘰㘶㔱挴㝣攷㠵敤㉥㑥㙢㌳㈵戱戱慥㠹昷㑥㔴㙣慥㉢㍥㔰㉥㔴㥣戱戲攵摡攵㔲㝤捤㐸㜱㐱㠳愴㈹ㅥ㈹ㄷ㐵㈲ㄱ㤳㐲〱〲户愳㐳㔱㘲户戶收〵㠹㠸㄰㡡挹挸㤷搷㤳㕤昶㌸㔶㠷㔵㤴〴㘹㌲㝥晤㌲㠳㜱扥㔲挶㐴㜰㘰㘸㑤搴ㅦ㝣改捤换っ㕢挵摣愷摢㌸ㅥ敦昷㔷扦㝦㐱㔸敥㈱捤㉡㤶㠴ㅤ愹晤ㄴ捥㐸敤〵㐸㥥㠷㐰㘸戹㝢㔴㜵捡㔹㘵㌱㜹挶㈸扡㜳愹㌹㘱捣捥戹㈸㠳㠶㑣愷戹戵㑤㐹扤っ㐵敡㝡㠲㝥㠰慥慥㔸㙡㠰㡤㔲㕤㐸戱㈴愵㔳〴㉦搷〹㜲昶慢攳攵ㅥ晤㠰㔱㜲㠵㈷㤴㝢㜵㘰挴搳㙡ㄲ㝤ㄹ㤲愸慤ㄵ㍣㠵㌱愰㡦㠱㑡㌵挳㜲ㄷ㙢㝣摢挴㈵ㅥㄱ慤挹㠲㔵㈷ぢ㈸ち敡攵㐱〴慦㠱㘸ㅡ愴㐱㜴攳㄰ㄱ㤱つ㈲㌴㍢㐶慥㈷㌲戶㡦㤰ㄱ㘸ㅦ㈶㐲戶摥摥㕡㐶㤰搸㥢㠹㤴㥤㕡昲攳㥡㌴㕢捡㤶昷愴搹〶㙣㥣扡㤱㘰ㄳ挱攵〴㥢〱㤴扦㐲挲㔱捡㈱㕦㥦搴㉢昰慣㕥㐹㜰ㄵ〰攴㤳㑡㤹攳㡢㉡摡㔰㉢戱㈳搹㉥〳㍢㔹ㅡ挵㥥㈸愲㘵㕣戵㌳㌳愶㐴戴㙦㜵慥づ㕤㥢㤰㍡昶挶搶戴ㄹ㕥づ㈹㌲愲㘹㜸慤换㌴つ㙦〴㥢戶愹户慥㐶㔷㜵㤰攰ㅡ〰㑦戱搰搸㕤㤹㌵㑦㜳昲㤲㌰㠹㍣㐳愸㑤攵敥ㄳ㌱捤晦〸〱搷㜴㜴㔹戳㥦㘹ちづ改㤷扣晤扣慤㌵㙦晢㐸㙦搰㤹㙢㍡㠷扥愲ぢ戴愰慦〵㝢㈹㝦㙡愹㕦慥㐷戵㝡〳挱㡤〰つ晡㠵㈷敦ぢ昵ㄲ㐸㤳搸っ㘱㙥㍤㍤㉥搲挲㥤㕥㥣ㄷ㔲晢昴攸搳㥡㍤㉢㕣㜸㉦㈶挶㘱〷㤷㙤㕢㤴㜰愰㉤捡〲㥥㕤㌶搵ㄷ㍡〷散戲挹昲㌵晢搸戹㈴ㄴ㐳㈲ㄱ敦㠸㌵搸挷ㄱ㜶㘶挸摦ㄴ愲ㅣ敡摦㥤慤㠵㐴愸㔳㍤㜹戱㕦昴搹㜲㑤㤲戴㈱㐹㙥挶戶慡户〰㐰㑡㈸㝦㘸㈹㔱㠶搸㙣㥢㙣㔶㙦慤搲扢ㄷ㜱㌲㘹昰ㅦ㌶挹㤱㙥捦㔹㍢ち摦㠱㤳㌱㜳㠶㔹ㄵㄶ摤收㤴戰ぢ昰㉢ㄸ㈵搱攵戹㘴㈹㙡搶㘴挵㈵㈲㉢㍡㍡㥡捥搲ㄱ扥㌵㐹㈷つ㔲㈲㤲摢㈳㉢㈳捥攱㌵愲愲ぢ㤲㐲㈵挲㉤㔴㤵㐰愴㍣戶㕤ㄳ㌱㙤㠸㤸㉣㌶㑥扤㡤㘰㍢挱㌰㐰昲㜷㤰㌴㉢摤㜸㠶挲㍡ㄷ攸捥捥攷㘳㘹愲㐱扡〷摦㘹㈹慣㜶昱㌵扢〹㙥〷㘸㌰㝦攸㝣㡣㈰㐴㠹昲㄰㈱搲㕡㔲昵㤳㠶㌸㐳ㅡ㔸愷㈳愸㌴㔶㜱摣戲挹愸㔲㐶ㅦ㉦ㅦ㉤扢攳㠶㌳㡦㈸㔴扦敥㘷敥㥢ㄳㄶ愸换㠶敤搳㔰㔶㥥㥦ㄷ㐵㔵捦㤵㉢㄰㙤ㄳ攳慢攱㔰㡥昵挱㤶㤴攷昲戸㠲搴摥搹ㄸ㐳㈸昲㐴っ㕦㉢㍤戱㉢昲㝣昳搰搷㕢摢搱㘹挳㉤㠹㙥摤㘳㍡收搳㍡㜶ㄱ㔱㠳㘲愷㍥㍤㘷ぢ㌱㥥搱て摡㐶戱㘴㔸㠲挸㠰㡤挹㐰摤㘱㌱㡢〸挱㔴㤹昱扦戲㤵搱愷㙤捤㜲收㌵〶ㄳㄷ搷搷㍤挹㤰㐸㔲ㅦ㌵㉣〷慦㤱㔸㘴扥㔷捦捤㤵捦㈰㕡㕢㌱慤㠳摡扣戳㉡戰㐲愲昷㤲㐴㡤ㄲ㔷攲㜱㈵ㅤ㑦户㡢ㅦㅥ挸㘳戱ㅤ昸㈵〸㈴慥㘲㐹晡换㈳戴㌷敤㝡㍦㍥㐳㍢㥤㜳敡㐱攴愸㕡搸ㄱ㈹㠵挹愹敡㥤散戳〷攰㥥㠳㈷㈶㙡㔱戹㡢㡡㔷㈷改攱㡦㤰昱㤲㉣慡㐱㄰晡攷搶㜹愴挲㌲㔲づ㌸㄰ㄸ攷㔳㈳昹㜵改戲つ愹㙦㕤㉤㝢〰㔱愴ㅥ晤戰㌶㈳㑡㠸㐵㥢㥡扢捥㝢愰ㄹ㙢㙡㈵挷慦ㅢ㉢㥢愶㐶搲㈲㔹收ちㅡ㈹㜸愴攲㤶㡦ㄸ㤶慡〳㐸晡昳㡢戴戳㈸搲捥捡愲ㅥ晤㌸挳㠲㌲捦戱捡戳㥡㙤戸㜳愶㔱㐸昳㠱愱扢㔵㐱㤳㘰㜲㑡摥㈰〵㌲㘳戰挱㥡㍦〱㤳捤挹〲摤㔹挸㔱㙥ㅤ搱て捡㡤㉢㈹晣㔱摡㜴㉣㐱挰㐸㉦愹㝡ㄷ㐶㑢捡㥢ㄱ㄰㌹㌲㥤て敥㕦㥣㝦〲㈵㥥㕦㡥㔸㡦㈰ㄱ㜸〴㐳㐲㥥敥敤㤴㝥挲㌲㕣㘰㡦ㄸ㍢㘰戸攳づ㔰づ㠰慣㍣摥㙥㤱㔸つ㜵ㅡ慡㙡㠵慢㥢慢敡搴挴搶收晡戰摥戸㝥㠹㙡㑦愳㠴ㄴ挹㜲㡤愴㘶㔹㘲㡥慢㐹搵㈸㔲㜱〷摡㐶㠹㜲㥢搶昶㥤㔲攴㈲ㄴ㤳愴㤹㤸扡㔷ㄲち㠲扣愴づ攸㈸晡敢愳挹㈳ㄴ慤愱つ搰㐵㍤攵㤵㘵晣㜰攰〴慥㥣ㄴ㐵㤷晦〴晥㕥攷㘷㈷㉢㙥㕤㡤㜶戶摦慦ㄹ㈹㤵㈶㉤㔸〹〵捤㉥慥ㄲ㤶挶摡㍣つ㈳戹戳㕤敤敦㙤㙦㠸ㄱ㝤㌶㘴㐸㈴挲てっ㌶〴㜳㠵愲愹戴捥㌲摣敡㙡㜱㥡㑦㐷㠴㘶㐹っ攴摣攲戸㔸㤰㘶㔸捤㤲敦㤷ㅤ慡愷㐵㈹㐷㔵㝤㘴挶㠱㑡㜷㈹挷晤㥣㘴㜰㔵㍦㑥户ㄴ㉥㌰㐰散晡戹愹㠲㡢戰㙥㜵〰㥥っ㔶て㜶戰㈳㕥搸㠴搶ㄹ㈵㘸㉡㠲㜰敢ㄷ㐱摥㘹ㄳ愳㄰愴扡㑣晦摣愷扣昸〲搳㡦昶挵㠲㡣捦㐴っ㜵㐵㔸て㐰㙥㌸㉡㐹㉥敡て㠲攵㥥㘴㤳㐲慢㈷㈸愳㠹㤱愱挹㘷扢戸挱挳㌸㔶㉦搹愶㠴㍢㙥慥〱㙤㕡㕡㕣愷㑦㔸㠵㔲愵㈸愴㉡づ㘴戵搴挸慢〲㕦昲晡㥦挷㑤ㄱ晢攲㙦捡〴㡥㔲㕣㌲㤱搴扥摤慤㝥ㄶ摤愵㤰挳ㄸ㥥㙣㘳昰㌱挲㉤㈷㠳㘱㑤㜷ㄴ㘸ㅦ慥慦㕤㕥㤰ㄷ攷㈰搲㥡㡡㈸换づ攳㉥㕥㌵㠲㉣戹㉤搴散㜰昹㜰㤹㌶㝢愸攸㤰攱ㄵ慤ちㅣ㘱㥤㥥挰㑢愵㘰㡣戴挹ㅤㅣ㈴㜶摥㡦散㥥㝦㐲㍥挶捥敦昳㡤て㠵昱㕤㥥㠲㘲搸㔵㌰ㄲつ敥㜸捤敡㔶ㄸ昹愵攵慤摥つ愰㌰〴㑣㠳ㄶ㉤㍤〳㘷ㄴ昹攵つㅣ〶㈳㈳愲愳攱㐰㉡㘳㤴晤㜰搸〳㘹攰㈶ㅥ愴愷换㔰㐲敥㠰扣ㄴㄶ摣㑢ㅣ㌲㜱〴㉡摢ㅢㅢち愷㌴ㄷ㔷㕦慣捤つ挵㈳挵㈲捤㕤昸攷㔶〵㔶㜱㙤挳㌳㐷〷ㅡ㉥㘴挹㌵搱扥扢慥愱挲扦㈸戸㘳㍣㝢㐸㜳ぢ㜳㌹㜷搱扢戴搵㉥㐹㈴㝦づ㝦挴㤲㙦愷捤㥣戰㜸〹㜵㠱㝢摦㜵摡㉡㥦戱攴扣㤲づ㙦晣搱㡡㔵㍢㍢㌹挹慥搸挷昸㈳㔳㍣㤶㝣ぢ㈳慥㘴摡ㅣ愰收㈰攱㌸㌲㜹搲㘰㄰昹〸㍡㠱敤㕥扤㌱㐰㍡ㄹ㘸愰ㄳ㈹〸搶〸挵㥡晤挴〸㐵昹ㄹ搰㑡㘲昱㡥攴搸昳㔷挱晡捡㑦㔱㐲㠴攳搹ㄷ㈳挹㙢㤰㡢㐰㥤ㄴ攴晥昵づ㕥〶昹晦挱㔲挰捤㑢戲搳㝦㠱㤹㤵㌷ㅢ㔱戴㤵㈸㝡愳ㄹ㐵っ挴㕥㔰挸㥢戳㕦㍢㙡㝥敡搷㝡晦㠷㐷捤㝢㠰㘱㈶㘹㡤㈱愸挶㘰㝣搵ㄸ㠸㌷ㄹ〳㌷愰㕡ㅡ〳昷戲て攳昵㥥㌱攰㝢㍢㡥愰㘰㜹㘳㠰㔱扣〸㤳㉦ㄴ㔴つ㌹㌰㜸搶摡㘸搲ㄳ㜶〸搷㙢㠵㠳挸㍤搴㤳㌳〶摦搳愶收攲㈹捤搶捣捤戲晣愰㉤愰戶散㘹摣搷㤶㕤搸㘳换㤲㌵戲搳ㄲ㕥㠹挰㥦扥收㌹㔹搹㉤㜵㘰捡㑢㥥愳㕥㐹㉢愹㡢昰㠹㈸㍣㈱挴扥㌸昰攳㠳㝦㜹攴挹㝤扣㤷收搳㙡㤲㠱攰㜶㠲昳戴ㅣ㄰扥つ㕤〹搹挰捦㙦㡥攰㐳㈴㘳扥㈴㐶㌵㕢摡㍢㡥㙡〶㔹㡦昰㐲㠴改ㄱ摦㙡㌰㈶㜱挳挱㌳㈶戳つ㡥㑤昹昹㤲㜴〶㘶㐳ㄳ㤷摥扢㈰㐰愸戴㔴㔹㙤摡㤵挹㥦㐰改㕣攰㐴敡敤㐱㥥㉦㤹ㄴ攵戵㐶慤戶㥢㕡㑤㥡㠹捡㄰㕡〴㔲ち㤱〶㔲㐸昸挸挲搰扦㤴㔲㔳挸㈴戳〰ㄱ㌱戴挶㘰㉥㑦晥㙢㐲㐰㔴慦昷戵昹愹ち㜶ㄱ㔸っ扣敥敤㥥㕤㘹㜵〶慡㠹㐱㔹㜹晡㌸㠶㡣㍣愶戰㠰㔱㕡㔹㝡ㅣ㤹㈰㈵㠷㤱㕢戱攳㠹㉦挹㤸㕥㠸捤㘳散愴㐹慦㕡㤷戹摦慡攰㡥〷昴㑣㑡㉡っ㙢㍤㡢㜱昴㤴搱㌸慦㘹㤷㔷㐴搸敢㘵慢㥤扡晤㉡攸㉣㙢㌳捥㥦〸昳昱㝢㈰搶て搵㠶摥搰㔸㐳ㅤ㘷㜵㘲㠱晣挱晥摡ㅡ挱搸㜸㉢㌹〶ㄲ㜶㐵慤搲摥㈵昰ㅣ扡㐸㝢㕥㔱㙢㔹扥㑢㔱ㄸ㡤づ㌸慢愳㔹晦㌳㑥㉤㌹㙢㥡慤ㄹ戰慥搳晦㈷㔱戰慣晥㔷ㄸ㘵㤳㈸扢捦捦昰㈱挹㐸挹戲挱ㄹ敥〸㝣搸〸搳挸㈳戰㉡戳っ㙥㝢戹ㅣ㍥㔱昵慡愵〴㠷㠷㉢搱㜸〹愲摡㤷戶㙤㜷㑢〱挸㈸㔰昲㠷㄰㐱㉤晢㜳搲捤攷搸搴晤㈸ㅥ㌸㘲ㄴ散戲㔳搶摤挱ㅣ挲扢㠳晣挲㑣㠷捤㌳愲扣摡㈸搴慥挳㑥昴㍣㠰㍥㐷㈷㈱戰㡦ち昷㤳㡡㍡㌲㠶戰戲㤸〵扦㌶敡ぢ〵㤲愸ㅤ㥣换昴㘳ㄵ慤㠴て㔴㈷攱搵㜴㔹戴㉡㤴㥤攷㕢㙥扣㡢挱慤挳㙤慣㝢攱昹ㄱ愵㉣挲㘰㜲〹て㍣挸㝤㙤摣㠳晡戶晥摡ㅣ戶㙣捦扢搶㤵晣〱㜰扡戲户搴㤳っ摦挹敦㡥扢搴〷〹ㄱ攷愱㜷㜴攵慥㔸㡥搶て㍡昷㍦摢愶换㙢愸〴㐷搹ち攲摣㕦㐰㔷攵㙥〲晣搴扣㥦攱㠳㐲㝦摥㕤捣扣㡣㘵㤱〱㤰㡦愵㌴㠰搶㔴晤扤愵愸㕡攱搱㠲㔴搸愵㝣ㄷ昵摣㈵㙦戵㐵㤶攱愸㈱㡦㄰挸慢〲㈰㐸ち㡦㄰昲晤㉦愲㐳昵晤戳㈸㙤晤晥敦㉣昹㝥㉡㝦戹㍥㈳ㄸㅣ晦昶〵捡㐳㍤㠵㈷昵㌴㐱㠹挰㘴㘵愰㐳㝡㈹ㄶ㈹㙢㔲㕥㄰攱捤㝤挸㈳晤摥晦昷扤㝤敦扣捤昴㡦㝤㡡ㄴ㠴愸㔲㉤搹挲〳ち〵愱㕣挵㜳攱㔵捣愳戴昵㉡㥥㕤㙡ㄵ㝤㤴㤱㝤昸愹㌶㐰愶㔷㈱慤挸㔵㌹㝥㐶㘲㑤㈲㤴慤㕣㠰㈰昵ㄱ戱戲㙦〵ㄹ昴攵捥换扥ぢ㝥㠶て㝤摣㝥戶捡昴昵㜱愷扣㙣㤲摢ㄳ昱㘱㡦戴㥡㜸ㄱ㤲扥㥣㤴攷㡣㑤㜹扡㌲㙤晡㕥搸㔵㈱㌱㝣晦㜹㑢㐱㥦㙡㌳挲慦㍣ㄳ愰敢搰愱攰慢愹戸ㅦ㜳〲戹㜸㜶㉡挹㡢ㅢ愹㍣ㅤ㌴㝥敤昵㥡换ㄴㄵ㐸愰㈹慦㌱挹㔰㌶㝥㉡㘸扣〳㕦㘴挹㌶㌱摥㈰㘰㝡㉦㘸㑣㜲㤵㡤扦ㅡ㌴晥晢㡥捤搵挶〱㜵㝡㈳昷㤱㌴㝤戴㤲㡡㈲㡣㘱㜹㍣〸㝤愸捤㔳㜷㔲愷㠲敤搶扤㘲㡡㔶ㄹ㐵㉥㐹ㄵ摢㠳㝢㈱㌶㍥㤵㍥㡣㙢㑥戸つ〲㈹散晤㡦〹ㄳ戸晥㌴慥戹ㅡ扥㠴㕥㐰摣搹㔶攵ㄳ㍢愷昴㐹ㅢ〵㥤晡㠴㠳㐳㔷㜱㔵㔱ぢ散㠵㠴户搵换昸攷㈳㙣换摡㝥〴昱戲㌸慦㤳戴愷㕤㘴㡣㈵愱㍣ㄹ㈰㌹㜶慥㐶㍥敡㘳㐰づ攴㈸㈰㌳敡攳㠰㕥㑣㘶㠰〵㝤ㄴ㄰㤴㘱敡㌹㠰㑣㐷㕦㈰ㅡㄴ㑡〳搲㐱敡㑢〰扤挱晦㔷㌱戸㈰ㅤ㉡㜱攵昱攰㘵㘱㡡㔲扦捣づ㑦〲㜴挰㤳慢昸昴搸愵㝥〵㈵攱㤷㔲戲挸㤷㍥㠵㑣愶㈳挹㌹慥㜸戳戸㤴㌶㌵摡搳攸慡㜰〷㌸㠶晡㡣㥦攱㐳昲ㅣ挰㕤慤㙤㘸ㅥ㤱㠳捦晡ㄱ散慣晢㝥㝦㍦扥挷㕦攴㕡㍢昰摦㤱㈴愵挱㥦㠸㝦愶扤戱㐸晢戴搵攵㙦〱㝢㝣ㄱ攳㜰㕤㌵摢㤳㈳㔲㌱愹㕦〷㔰㠸㈸敥扡晡つ㍥ㄱ㍦㜲㑢扥改㘷昸愰㄰㌹攷㤸戱㌱て捥㐵㜶㝦㤶㈵㜲㈳㤱愹搷㈴摣㔰㠹搶攷㤰挹㜴昴昲㑤搴㑣昱戳㑡攱愱攲㐳て㝤搸㥢ㄸ摣㤲昸摣摤㍤㉦扣昷摢昷㥦㝦昷昳㝢晦昶搱㑢㉦扤晢挱昳㙦㝦昴搶捣摥㕦扤昲捡㉦敦昹晥摢敦慦搷㕦㡥扦晥攱攱㤷ㅦㅤ㍥晤攸挳晡㠹㕢て㍥㝡晦愹㘳挳㔳㤷つ㜵㜴㜴㜶摥搴晦敢换㙦敥㍢昷昰ㅢ捡㉦晥戸挹㔲攴攴昱㠲晡㘹㜰ㄱ㜲ㅡ摦㐲〶搳攰㡣㍦搵㘹㜰戹攷昰㔳㑡晥㐶㡤攲㈱つ㍦〴㈷㈰㉢㑥搷㔷㜴晦〷㉦つ㤲ㄸ</t>
  </si>
  <si>
    <t>㜸〱敤㕣㙢㙣ㅣ㔷ㄵ摥㤹㝤㜸㘷敤㡤摤㌸㑤㥢㔲㕡㤷㍥㘸敢㘸㠹搳〶㕡慡㤰晡㔱㈷㘹昳㜰㘳㈷〵昱㜰挷扢㜷攲㘹㜶㘶摣㤹㔹㈷㠶㡡㤶㔷愱㈰愰昴㕦愱攲㈵㔴㠱㠴㄰攵㐷㐵愱〸㈱㈱㠱㔰㜹晣㐰㐸晣㐰㉡〸挱て㄰㡡搴㍦晤㔱〹扥敦摥㤹摤搹㕤敦搸摤戶攰㈲㕦挷搷㜷敥㍤昷捥扤攷㥣㝢捥戹攷摣㐹㐶换㘴㌲晦㐶攲㕦愶ㅣぢ㔷捥慦〵愱㜰㉡搳㕥扤㉥慡愱敤戹㐱㘵搲昷捤戵㘳㜶㄰㘶〱㔰㔸戴搱ㅥ攴ㄷ〳晢挳愲戸戸㉡晣〰㐰昹㑣愶㔸㌴㜴戴㜳㄰晥㡥挴て〶㝢つ攵㤰㉤㑣㑦㥤㕣㝡〰愳捥㠷㥥㉦昶㡥㥤㔱㝤て㑥㑣㔴㈶㉡户摣扥晦㥤㤵㝤㝢挷愶ㅢ昵戰攱㡢㠳慥㘸㠴扥㔹摦㍢㌶搷㔸慡摢搵㝢挴摡㠲㜷㑥戸〷挵搲扥㕢㤶捣㕢㙦㥢戸昵挰〱敢昶摢㙦ㅢ挲慢㌳㈷愶愷收㝣㘱〵慦搳㤸㜹㑥昹搶ㄹ㔱戵戹㌶㈱㝣摢㍤㕢㤹㥥挲扦挴晣昱昴慥捡晣戲㄰㈱㕦㉤㝣攱㔶㐵㘰愰攳愰㌳ㄹ〴つ㘷㠵挸㌳㥣㔹㉣戵㙡〶㘱摥㤹ㄶ昵扡攱挴愳ㄶ㥤㤳挰㕤摤㕣ㅢ㜲收㠵ㅢ搸愱扤㙡㠷㙢〵㘷〱〳搵捡捥改㐰㥣㌲摤戳攲㠴改㠸扣㜳戸㘱搷㜲㉡㘵戲㙦㡦㠷㐸㑥㑣㉥扦㌲ㄹ㌸搳换愶㉦㘷ㄴ㄰㌱㈹戰戳㝥戵ㅤ昶摡摥攳㜲敡昲つㅣ昳晡摥㜰㘸㌹㘳晡㑤挸昱摥㤰搱攲摢㘷昰㡥摥昰〹ㅣ戵昷戹愹㜷ㅦ㠹捡㜶㘸㙤㌰攲㙦㠹㔱㉣挶㈸㌰ㅢ㘰㔶㘴㐶〲ㅡ㈵㘶㠳捣㠶㤰㘹戹㤷戰㑢㤲ㅤ搹愴㉦㥡晡攲㤲扥㔸搵ㄷ㙢晡愲搰ㄷ㉤㝤昱慣扥戸慣㉦摡晡攲〳晡攲㌹挰挴愹㌸㌰愰㐷改户搷敦㝥攵扢㐲㥦㝤敡愷㉦ㄵ戳摦㝦敦摥愱ㅤ〰扡㌷㥡搴㡣㙦㥥〷慢戵戸㜸㝦㘵ㅦ㝦㌶摥ㄵ搸ㄴ搶〱敢㕤搶挴㐴敤挰㍥昳ㄶ㌳捦㘵愵㄰扦㡤㔱㐶〰㍢㘴摤㘷扢㌵敦扣愴摤㤵㔳㘶㈰㕡㠸ㅢ㡦摡愶扣㠶㕢ぢ摥戲㝥攳㝣㘸㠶攲㡡捥戶搶㈰㕤摤收戱慤㐴㈰摦㜷㔵㘷户㌳㘶扤㈱㈶㉦搸慡昹慤ㅤ捤捥㥣敦㉤昵㙥㥤昵挵㠳捤搶慥ㄹ㑤㐲愸慤捡戱扢㔶愹㥡搴扣挶愶㤷扤㐰戸㜲㝡攳捥㥣㕤㍤㈷晣㜹㐱㤱㈸㙡㜲愹㤷戲㈹摡昵攳㈷㕤㉣ㄴ扢戵昶戶㘴慤㜵搷㠵㄰㥢㔹搴㌰摦ㄵ攱㠷㙢ぢ收㔲㕤散㙥〳㔱敦㐴挳㥥戶敡㔹慦摡〸愶㍤㌷昴扤㝡㝢换㘴㙤搵㠴愴愹ㅤ昷㙡㈲㤷换㐸愱〰㠱㥢捤㙡㕡收收摥㝢㐱ㄲ㈲㐱㘲㙥攴换摢搹慥㜲ち慢挳㉡敡㠲㍣愹㕦户挱㘰㥣慦㤴㌱㈹㍢㌰戱㈶敡て扥昴挶つ㠶㙤㔲敥㡤〵搶昵搱㘸昵㜷慤ち㌷㍣㘲扡戵扡昰㔳戵㥦挶ㄹㄹ挳挸昲ㄷ㈱㄰㝡㘲㡦慡㑥扢愰慤攵捦摢戵㜰戹戰㉣散戳换㈱敡愰㈱㡢㐵愲戶㉢ㄹ㤷愰捡搸挹㙣ㄴ㔹愹㤴㈹散㈲㔰愱㠴㤴挹㔳㍡愵散攵㌶㐱捥㝥㙤㝢㜹挸㥡戵敢愱㔰㐲㜹搸〲㐵㤴㔶㤳攴㉢㤳㐵㝤戳慡ㄴ挶㉥㙢ㅡ㕣㙡摡㙥戸搶摡户㕤扢㐴㌱搱戶㉣搸㜲戲㠰愲愰㕤ㅥ愴散㌵㌰㑤㠷㌴㐸〷㑥㌰ㄱ户㐱㡡㘶挷挸敤㑣㐶昸ㄴㄹ〱昸㈴ㄳㄲ㝡㕦㙦ㄹ㐱㘶敦㘶㔲㜶敡戹ㅦ户愵搹㝡戶扣㤲㘶㤷〲㜱挶㙥㘶㤷㌱扢㥣搹ㅥ㘴摡摦㈰攱㈸攵㔰㙥㑦挶㕢昰㙣㕣挹散慤挸㈰㥦っ捡㥣㐸㔴搱㠶摡㡣ㅤ㐹戸㌲散㘴㘹ㄴ㉢㔱㐴换戸㘹㘷㤶ㅤ㐹攸挸敡摣ㅡ扡㌶㈷㜵散つ扤㜹㌳戹ㅣ㜲㘴ち㘸㜲慤ㅢ㠰㈶ㄱ㐱搰㍥昵搶搵攸㙡㡣㌱扢〶㤹㔲㉣㌴㜶㌷㘷捤搳㥣㝣㔳㤸㐴捡㄰敡㔳戹㐷㑣㑣昳㍦㐵挰㜵ㅤ㕤戶敤㘷㥡㠲攳搶㥢摥㝥摥摢㝢㙦㐷㐴敦搰㤹摢㍡㠷扥愲㔷㘹㐱扦つ摢㑢晢㔳㑦晤㜲ㅤ㥡㡤敢㤹摤㠰慣㐳扦昰攴晤㙡扤〴搲㈴㜶ㄲ㤴摢㐹㡦㡢戴㜰ㄷ搶㔶㠴搴㍥㐳搶㠲改㥦ㄵ㈱扣ㄷ㐷㘷㘰〷㝢扥㉦敡㌸搰搶㘴〵捦㉥㤷戵㔷〶戳扥攷戰㝥摢㍥づ摥ㄴ㡡㈱㤷搳戳㤹づ晢㌸挵捥㑣昸㥢ㄲ㥣㐳晤㝢㑢㙦㈱㤱攸搴捥㕥散㤷㝥戶摣㤶㈴㝤㐸㤲ㅢ㠱㔶攳㈶㘴㤰ㄲ摡ㅦ㝡㑡㤴㜱㠲敤㤵㘰敤搶㉡扤㝢㈹㈷㤳づ晦㘱㤷ㅣㄹ㔴捥摡㈹昸づ㠲戲㌳㙦㍢㑤㘱㌱攸捣〹扦ち扦㠲㕤ㄷ㈵攵㤲愵愸搹㤶ㄵ㙦ㄲ㔹㤱捤㜶㥤愵㔳㝣㙢㤲㑦㍡愴㐴敡㙥㑦㙤㑣㌹㠷户㤸㡡㉥㐸ち㤵ㄴ户㔰㔳〲㤱昳〸扢㉤㘲晡㄰㌱ㄵ㈰捥㜸〷戳㝤捣㈶㤰攵㝦〳㐹戳㔹挴㌳ㄴ㌶戰㑡㜷昶攲㘲愶㐸㌲㐸昷攰慦㝢ち慢㕢昹㥡〳捣摥㠹慣挳晣愱昳㌱㠵ㄱ㈵挹ㄳ㡣㐸㙢挹戰捥搸攲㍣㜹㘰㠷㠵愰搲㜴㈳〸㍤㠷㔱愵戲㌵攳㥤昰挲ㄹ㍢㔸㐱ㄴ㙡搴㡡ち昷㉤ぢㄷ摣攵挳昶改愸昳㔶㔶㐴捤戰收扤〶㐴摢搱㤹慤㜰㈸挷晡㘰㑢捡㜳戹慥㈱昵㜷㌶挶㄰㥡㍣ㄱ挳搷㑡㑦散愶㍣摦㍣昴つ户㌰扡㘰㠷㜵㌱㘸愹㑤挷㜲搱〲ㄶㄱ㌵愸つ㔸ぢ换扥㄰㌳㘵敢戰㙦搷敡戶㉢㐸っ搸㤸っ搴ㅤㄳ㘷ㄱ㈱㤸昳ㄸ晦昳摣戲戵攰㥢㙥戰㘲㌲㤸戸戶戳敤㐹㠶㐴昲搶㤴敤〶㜸㡤愴㈲换挳搶晣戲㜷ㅥ搱摡㠶攳ㅥ㌶㔷㠲㉤㐱ㄵ㌲扤㑡㤲㌴㥡慥改扡㔶搴㡢晤搲㠷〷昲㑣㘶㍦㝥㜳捣㈴慤㌲㜹晡换㔳戴㌷敤晡㈸㍥㐳㍢㥤㜳ㅡ㐲攴愸㔹㤹㑤㤵挲摣愹挶㙤散㜳㍢戲扢て㥦㍥摡㡡捡扤愶㜸㜵㥥ㅥ晥ㄴㄹ㉦搹愲ㄹ〴愱㝦㙥㠷㘲ㄵ搶㤱㜳戰〳㐱㜱㍥㜵戲㕦挹㤲㌰攴扥ㅤ慤攲㉣愲㐸㐳搶㌱㜳㐹搴ㄱ㡢㜶捣㜰㠷㝡愰ㄹ敢㤸昵㈰㙡㥢昶ㅣ挷㈴㙢㤱㉤攷慢㈶㌹㜸戲ㄱ㝡挷㙤搷戰㤰㐹晥㡢慡捣ぢ愸㌲㉦挸慡㈱敢ㄴ挳㠲戲捣戱扣戳愶㙦㠷换㡥㕤㉤昲㠱愱扢㉤挱㤳搸攴㤴扣㜱㡡㘵挶㔸㠷㌵㝦ㅡ㈶㕢㔰〱戹㉢㤰愳㐴ㅤ挹て捥搵戵〲㝥戴㍥ㅤ㑢㄰㌰搲㑢㙡摣㠱搱昲昲㘶〴㐴㡥㑣ㄷ攳晢ㄷㄷㅦ㐶㡤昲换㤱敡㈹㉣〲㡦㘰㐲挸搳扤㕤戰㑥扢㜶〸敡㤱㘲戳㜶㌸ㄳ㠰攴挸㔰㤴挷摢㉢㈴㔵ㄳ㥤挶㥢㕡攱敡敥愶㌶㌵㜱㔵㜷㝢㔲㙦㕣户㑥戳搲㈸〹㐵戲ㄱ㤰搴㉣敢捣㜱㉢愹ㅡ㑤㉡敥㔸摢㘸㘹㙥搳ㄶ摥㈹㐵㕥㠳㘲㤲㍣㤳㌱づ㑡㐶㐱㤰㤷摣〱ㅤ㐵㝦㝤㍡㝢㈴愲㌵戴〱㑡搴㔳慡慥ㅣ㠵〳㡦攲捡㐹㑤㤴愲㈷散敦ㅤ㔱昱㘴㈳㙣㙢㌱㉦㡣㐶㉤㤳昵晡㐹ㄷ㔶㐲搵昴㙢㕢㘴㑢㘳㙤㑡挳挸摤搹慦昶㔷攸㑤㙣挴㘸ㅢ㌲㈴㤲攲〷挶㌶挴收㑡㐴㔳㘹㥤㤵㠹敡㘶㜵㤱㑦挷㠵改㑡ち捣㠷戵ㄹ戱㉡捤戰㤶㈵㍦㉡㍢㌴㑦㡢㔲㡥ㅡ搶攴㔲〰㤵ㅥ㔲㡥㐷㈵戹挱つ敢ㄴ摤㔲戸挰〰戱ㅢ㤵收慡㈱挲扡捤〱㜸㌲搸㍡搴〱㐶㔴搸㠴搶ㄹ㈵㘸㈱㠵㜱摢ㄷ挱扤搳㈷㐵㈱㐸㉤㤹晥㜵㐸晢昲㤳㑣摦㌹㤴㠹ぢ搱㈶㘲愸㉢挵㝡〰㜱㤳㔱㐹敥愲搱㌸㔸慥㈴㥢ㄴ㕡㐳㜱ㅤ㑤㡣㌲㑤㍥㍦挴つㅥ挶戱㠶戹㙤敡戸攳ㄶ摡搰愶昵戵ㅤ搶㔱户㕡㙦搴㠴㔴挵戱慣㤶ㅡ㜹㑢搰㑢㕥晦㔳扢㈹〵㉦ㄱ㔲㡥攲㈸挵㈵㤳㐸晤摢摤挶㝢搰㕤ち㌹㡣愱㘴ㅢ㠳㡦㈹㙥㌹ㄹっ敢扡愳㐰晢㜰㘷敢昲㠲扣㌸〷㤱搶㔵㐵㔹㜶っ㜷昱㥡ㄱ㘴戹摢ㄲ㘰挷扣㘳ㅥ㙤昶㐴搵ㄱ㕢㔵㙤〹ㅡ㘱㥤㑡攰ㄵち㌰㐶晡摣ㅤㅣ㈴㜳㌱㡡散㕥㝣㔸㍥㘶㉥ㅥ㡡㡣て㡤昱㕤㥥㠲㌲挰㉡㌶ㄲつ㙥扤㘵㜵㙢㡣晣搲昲㌶敥㐴愶㌱〴㑣㠳ㄶ㤰捡挰㤹㐲㜹㘳〳㠷挱挸㤴攸㘸㌲㤰捡ㄸ攵㈸ㅣ昶㈰ㅡ㜶ㄳて搲ぢㅥ㤴㔰戸㑢㕥ち㡢敦㈵㡥㍢㌸〲㜹晥敥㡥捡㌹㌳挴搵ㄷ㜷㑦㐷昵㘴慤㐶㜳ㄷ晥戹㉤㐱㔵㕣摢㔰收攸慥㡥ぢ㔹㜲㑤戴敦慥敤㘸㠸㉥ち敥㥦愹ㅣ㌱挳敡昲㝣戸愶㉥㙤昵换ㄲ昹㥦挰ㅦ戱敥摢㘹㌳攷㕣㕥㐲㕤㈵敥㑢攷㕣敦扣㉢攷㤵て㜸攳㡦㔶慣㌱㌰挰㐹㤶㌲晦挶㡦㑣㝡㈶晦㍣㐶摣捣戴㌹㐰换㐱挲㜱㘴㔲搲㘰っ攵ㄴ㍥㠱敤摥扣㌱㐰㍥搹搵挱㈷㔲㄰㙣㌳㡡㝢昶㜵㘳ㄴ敤挷㈰㉢㤹㐵ㅤ挹㠱昳愷戱昵戵ㅦ愱㠶〴挷㜳㈴㐶昲搷愰㤴㐲㍡㈹挸愳敢ㅤ扣っ昲晦㐳愵㜸㌷慦扢㥤晥ぢ㥢㔹㝢慥㤳㐴㔷㤱㐴㍦散㈶ㄱ〳戱慦㉡攴捤搹㙦ㅦ㌵摦昰㙢扤晦挳愳收摤愰㌰㤳戴挶㄰㔴㘳㌰扥㘹っ攸㕤挶挰昵㘸㤶挶挰㍤散挳㜸扤㌲〶㈲㙦挷㜱㔴㙣㙣っ㌰㡡㤷㘲昲㈵㠲慡〹〷〶捦㕡扢ㅤ㝡挲㡥攰㝡慤〸㄰戹㠷㝡ち愶攱㝢扡慣扢㝡捥昴㑤㘷㡦慣㍦散ぢ愸㉤㝦〱昷戵㘵ㄷ昶戸㘲摤ㄶ搹㘹ㅤ慦㐴散㑦摦昶㥣㙣敥㤶㍡㈸愵㤲㜲搴㙢㐵慤昰ㅡ㝣㈲ㅡ㑦〸㤹㡦散晡摥攱㍦㝦昸㤳㠷㜸㉦㉤攲搵㍣〳挱晤〴攷㘹㌹㈰㝣㥢戸ㄲ㜲㈹㍦扦㌹㡥て㤱散㤵扡㤸㌲㝤㘹敦〴㠶ㄳㄷㄵ攳㈵ㄸ㔳㌱摦㔶㌰㈶㜱挳㐱ㄹ㤳㤵づ挷愶晣㝣㐹㍡〳㉢㠹㠹㑢敦㕤ㅣ㈰搴㝡慡慣㍥敤捡晣て愰㜴㕥攵㐴摡敤㐱㥥㉦㤹㌴敤㤹㑥慤㜶㠰㕡㑤㥡㠹摡㌸㈰㘲㈹㠵㐸〳㌹㈴㜹㘴㘱攸㕦㑡愹㌹ㄴ昲ㄵ㘴㈹㌱戴捥㘰㉥㑦晥摢㐲㐰㌴慦昷昵昹愹ち戰〸㉡挶㕥昷㝥捦慥戴㍡㘳搵挴愰慣㍣㝤摣㡢㠲㍣愶戰㠲㔱㕡㔹㝢ち㠵㌸攵㈷㔰摡戴攳㠹㉦㈹㍢㉡挴愶㌶㜶摥愱㔷慤攴摣攵㌶㜰挷〳㝡愶㈰ㄵ㠶扢㤳搵㌸㝡捡㘸㥣〲㉤愹㉡收挳慡搸散㌴ㄸ㌵㐱㘷戹㝢㜰晥㐴㤸㡦摦〳戱㝤扣㌵昴愵㥤㉤搴㜱敥〰ㄶ挸㕦搸㕦㔷愵㙣㙣扣㤵㍢〶ㄲ㜶㔳㔰㐵㜵〹㝣ㅥ㕤愴㍤慦ㄹ慤㈲摦愵㘹㡣㐶挷㍢㉢摢慤晦ㄹ愷㤶㍢㙢㠱搰っ㔸户改晦㌳愸搸㔰晦㙢㡣戲㐹㤲摤ㄷㄵ昸㤰㘷愴㘴挳攰っ㌱〲ㅦ㌶挲㌴昲〸㙣挸㈲㠳摢慡㌴㡦㑦㔴㔵戳㤴攰昰㜰攵㍡㉦㐱㌴晢搲戶ㅤ散㈹〰ㄹ〵捡㝦ㅢ㈲愸㘷㝦㑥扡晢ㅣ㕢㜸ㅦ慡㜷ㅤ户慢扥ㄷ㜸㔶㌸㌶㡦昰敥ㄸ扦㌰戳㘰昳㑣㙡㑦㜷ち戵㙢㠱㠹愱昷愳捦㠹㤳㄰搸㈷㐴昸㝡㐵ㅤㄹ㐳搸㕣捣㠲㕦ㅢ㡤㈴〲㐹搴づ挱㈵搶扤つ戳㡥て㔴㑦挲慢ㄹ戲㙡㑢㈸㍢攵㕢敥扣㡢㐱搴攱㌶搶㍤昰晣㠸㝡〵㘱㌰戹㠴昷㝦㤰㜸敤挴㐱㍢㙣戴戶㠰㤰晤㜹搷㑡昹㙦㠱愶㥢㝢㑢㍢换昰㥤晣敥戸㘴㝣㤰㌹攲㍣昴㡥㙥摥ㄵ换搱㐶挱攷搱㘷摢㜴㜹㡤搷攱㈸摢㌸捥㕤搲敥㐴㕦昶㌷㍥ㄴㄵ昸愰搱㤷㜷〷ぢ摦挰㤲挸晣㈸㘷ち昷㈳敢捤搱㕦〳㔸㥢㝦㠰ㅣ慤昱㔸㐱づ㉣㘹㕦㐵㍢㌱愴㔶㕡㘵ㅤ㡥ㄹ昲昸㠰戲㔱㐳ㄶ㈷㡤挷〷昹晥慦愰㐳昳晤搸㌹㈹敦㝦㜲摤昷㔳昱换昵㉤挷㠳攳敦㐸慣㌸っㅢ㑦挶〳捣捥㌱慢戳㌱搶ㅦ挳ㄴ㠹㤴㌳〵ㄵ㐰㜸敥㄰捡㐸扦㡢晥扥㜸攸搷㉦㌰晤昳㤰㈶㠵㈰㥡っ㐷㐲愸㑣愳㄰㤴慢㜸㈲戹ちて戵扤戱昸昸㝡慢ㄸ愱㝣攴戵ㄳ攳㐱㘴攵㘱㡤㝣㈲㔷攵㐷〵㍥㡣㤰㠴ㄲ㉡㐰〱㔰挴戱㠴ち愳㠲㠴㈲愲〹㔵ㅥㄹ㈱㑥㔴㌱㑦㐴愴㝣扥㈳㙤㈳㕥㜷愴挷愶愰㕣慥〵愵ㄱ㡢㑥攴㙢摤ㄲ㜲㈱昲㤲昷ㄴ攷㠵㍥攳昸摡攷㘲挲ㅣ㌹ㄲ㝦ㅢ愵㐷㤱㈵㌰㠶戲㐶挹㐸㐴愴昶搹ㄸ昸㤹㘷㕢㡥㔱㌴㈰㠱㝢ㄴ㌰ㄹ㑥〲㍦ㄶ〳敦挷㜷㔷ㄲ㈶挳㝢〲㑣㉦挶挰㘴㑣〹晣㤹ㄸ昸ㅦ晢昷㌴㠱㘳㍥㔴㈳㡦㤰〹㈳戲㤲㕦㔲㑣㕥㜹〸㐸㝣㡥捤戳㜵摥愲ㅡㅤ戴㔴㌵〵愸㡣ㄵ搷愵㈲ㅤ挲敤てㅦㅦ㐴ㅦ挳㘵㈶摣昹㠰慣㔵晦㉦挲㔱㕣㜲㥡㌱㐳ㄳ摦㍢慦㈲扡散ㅢ昲㠹㥤ぢ搶㐹ㅦㄵ〳搶搱〰㐷慢摡㤶攲ㄶ㔸〵㌹㠵敡つ扣昰㈹ㄶ㘴ぢㅦ㜱㔴㑣攷愵㤱晥㜴㠸㡣愴攴戴㐷㘳㈲㘷ㅥ㘹戱㡦昱ㄱ㄰〷ㄲㄳ㌹ぢ挶㐳挸㔵攴㘵ㄷ㉢㐶㈸ち㈸慤㡣㡦㈲㉢㘷㌵ち〱㤲扦昰㌰戲攱昸㍦愳ㄸ㕢㤵摥ㄲ㕤㝢㈴㝥㐷㤲㤱㡣㡦戱挳挷㤱㘵攱愶搵㈲㌶㉣ㄹ㥦㐰㑤昲㕤ㄴ㈸昲㕤㥦㐲愱㥣捤㜳㙡㥢挶ㄱ㔷搰㥦扡㌲ㅥ㐵㔷㡤ぢ攷ㄸ挶愷愳〲ㅦ昲㕣昵ㅤ扤つ㘴㥥㝦攳㙦昶ㄱ挹㙣晢㌸晦㉥㝣㙣扦挶戵㘶昱㝦㡤攴愵㌵㥦搳摦摤摦㔸㘴㜹ㅡ攲昲昷〲㜰晣ㅡ挶攱扡㕡㠶㈵㐷愴收㌱ㅥ㐳愶㝤っㄹ戱㙥㝣㤶㑦愴㡦㐴挹攷愲〲ㅦ㌴ㄲ㠷㘸搱㐲捣㠳㜳㤱摤㍦捦ㅡ㠹㐸ㄴ㡣㉦㈰㡢搳〸ㄱ㉡挹晡㐵ㄴ捡搹㘱扥㠹慡㐷扦愰㔵敦慦摤㝦晦换挳戹戱㉢㜲敦扤㜳攸挹ㄷ㝦昵㤷㈷㝥晦㠱㠳㝦㝦攵愹愷㝥晦搷㈷㕥㜸攵昹愵㠳扦昸收㌷㝦㝥昷搷㕥昸换㑥敢敢晡戳㉦ㅦ晢晡㐳ㄳ攷ㅥ㝡搰㍡㝤昳攱㠷摥昷挰扤ㄳ㜳㤷㡣㘷戳〳〳㙦ㅦ晤攵攵㌷㡥㍣昲攰て戵㥦晤昱㌲㔷㤳㤳挷ぢ㡣挷㤱挵㘹㠴㡢㤰搳昸ㄲち㤸〶㘷晣㐶㑥㘳㠴㐸㔰〲㔳攳捡㈵捥摣〸㘷㔳愸㈸㙡㤹㤱㜸㠶ㅡ㈷㈵㈱㥣㜶㠸挱晦〰捡㍡㤱ち</t>
  </si>
  <si>
    <t>㜸〱敤㕤〹㤸㕣㔵㤵慥㕢摤昵扡㙥昵㔶㈱㉣㐲㠰㌴㔹〸㤰搸愴㍢㠴㐵〸昴㤲愴搳㐹㈷ㅤ搲〹㠸㐹㙣慡扢㕥㈵㐵㙡㘹慡慡㐳户〶㤲㈰㡢攸戰っ挳㈲㝢㈰㡡㈲㈲㉡敡㡣㡥戲㡡㌰㑣㔰ㅣ㘵㄰㔹㘴㄰㜱㐱ㄱ㜵㤸挱㈱挰晣晦㜹敦㔵扤慡㝡搵改挴㌰㤳昹扥㜹愱㑦㥤㜷敦㝦捦扤昷摣昳敥㍤㜷㜹て㥦昲昹㝣敦攱攲㉦慦㙡㌲㠷昶㡤㘶㜳㘶戲戹㌳㥤㐸㤸㠳戹㜸㍡㤵㙤㙥捦㘴㈲愳㍤昱㙣慥ち〰愳㍦㡥昸㙣愰㍦ㅢ晦㤸ㄹ散摦㘸㘶戲〰〵㝣扥㘰㔰晢ㄱ摦㘰晦㠵㥤ㅢ捤㔴扡㥡〴㈸㥦㌶㐸㙡㐸㠲㈴㥡㈴㐴㔲㑢㔲㐷㔲㑦㐲㐱扡㤱㈴っ㔲㌷〱㘴㘵㘷㐷敦挰㌹㈸㔶㕦㉥㥤㌱㘷㌵㥤㘱㘵㍥慦愵愵戹愵㜹捥㐹慤挷㌷捦㥥搵搴㌹㥣挸つ㘷捣㜹㈹㜳㌸㤷㠹㈴㘶㌵㉤ㅦㅥ㐸挴〷㤷㤸愳㉢搳ㅢ捣搴㍣㜳㘰昶㥣㠱挸㜱㈷戶ㅣ㌷㜷㙥散愴㤳㑥慣摢て㤲㤷㜵㜶㉣捦㤸戱散摥㤲㌹㤱㌲㝢㍢㍢㥡㤷㤹戹扤㈵㜳㝦挸㠴挸昹改㘴㈴㥥摡㑢㐲〳㙣㥣㤶昹收㘰㥣慤㘸㥡㤹㜸㙡㕤㌳㡡㕤愴㘸摣㥤搰っ捣ㄹ㤱㑣愷㤹㐸慣㌰㘳㙣戹㠶攴慡慣搹㌹㥣捤愵㤳换㈲㐹戳㉥㐹〵㥡ㄹ㌳㌵㘸㘶ㅢ㤲ぢ㐶〶捤㠴㡤捥〶㤳㐸㑡㔰㌵㤹挶愴搵㠸摤㔱㌳㤵㡢攷㐶敢㈹㘸㐵㈴戵捥㈴㈴㤰散ㅡ㡥㐷㝤搵搵慡扡摡㔷愵愶㝢㤵㑤㥡捡㉥㤱昰㙣挲㜱搵愲愸㔸㌴愹愹㈵昲搹㘶扤㐳戹㈵㘶㈶㘵㈶散㉣搸㤸㌳㑢㜰愲㈳慢㈹昲捡㜲㉡挴㠶㔲戵昶㠳挴摡㌰㈳愵て〰搵〷㠲ㄸ〷㠱㠴晡收户㌶攵搲㑤㉢㝡攷攸て㌰收㘰㄰㔵晤㉡ㅥ㐸㜷㔲㍥ㄴ晥晥㠸扦㝦挰摦㍦攸敦㡦晡晢㑤㝦㝦捣摦扦捥摦扦摥摦ㅦ昷昷㥦攳敦摦〰㡣㜳〵㙢㙡晣昶㌵㜹昱㤱㤷㙤搳㐳㕤昷㕣㌹㘹摢搱㍦攸㍦㌴挰㘷㜰慥㔷㍤㕣て㤵戴㜵㝢㌶㍢㥣ㅣ攲挳敦㙡㙦㥤㥣㥦捤㉤㡦㘴㤲搹扤摢搴㘸㘷㘹敡ㄹ㕥㈵戳㕡扡㍤㥢散㕣ㅦ挹攴晥捡戶㙥㉡挹㠱㙤摤ㄷ㑦摡㙤㡤㑣昶㑡㐳ㅢ㤳愰收㐹换搲㤹㈴㍡㥦愵㘶㈴㌵慦㜵昶散搹戳晡㜲搱昹收挶㜹挷捤㥤慤て〵㐰ㅦ〶㘲ㅣづ㌲ㄱ捦㔳㍣㘵㘶㐶㥢㤶㘷搲搱㘱改㜳昵㘴㐲㥡㐰㤴晡㌹㉣㠲㔶戱㜳㕥昲挱㘷户昷㜵㕣㜱敤㘷づ㝡㜳晢ㄵ攷〵搸㥢捥㈹愹㤲攷愳扢㄰㥤攵㘰㈴㥢戳ㅢ㤳㝤敦摥㙤挲㕤户攰挲捣攰晢摦㠲挸㘴慦戴愰㥥〲つ改愹㈰挶㌴㤰㠹㘷愶㌳搹摣〷愱㐱戳〹〳捦攰㠶昴㜰㑥㑦㈷攴㐸㄰愵㥥戵ㅢ攸㠴㕦ㅦ昷戳慦戴㕥摥㜳捤㜵敡㝢收扡㥢㔶㈹㡥㜴散㕦㤵㍥㡡攸愳㐱㡣㘳㐰ち㡦㝥㡢㥥挹㤸㔹㈰㑡晤搸㤶昳昹ぢ戶晦㜴挶㥢㐷㜴晤㐳㙡敡捦搷㐶㡦㌹㔶戱挱昸散ㅡ捤㈰㌳㝡搲敢摣挶㌵户㘰㕢㈷捣㥤搵㤳ㅥ㡣昰戹㥤㌷㕢ㅦぢ戰㥥捤㘴㉤㈰晢慦攸㙤㠵晤㈷㈳愹㘸搳挲攱㐴㉣㡥攱㍤慡㕢㠹㤹〳愲搴づ㍢昷捤㘷㝣昱愵戳て㍥愹敢换㉦ㅤ㌹㝤昱㜱㈳㙦㈹昶昵㤲晢㕣㌰愵戹ㅦ㔷挸㝤敥㙣㜷敥挷㔳昲〹㈰挶㠹㈰挸扤愵㍣昷㤳㠸昹㄰㠸㔲㡦摡戹㍦㜸挸收扦㉣昸挲㌷㍢扥昸收攵㌳ㅡ捥摡摣愴攸ㅥ㔸㍡㍣㠵攸㜹㈰挶愹㈰搰㘱㡢搵㝤戶攸搳ㄸ搳〶愲搴〳戶㥣㙦㕤㘵扣昵搴㥡㍦㜵摥㌳戹敥㥡摦晣昹户㌳ㄴ㍤っ㑢㑥〷搱㥤㈰挶㝣㤰挶晣搳㠷扥ㄸ㌲昵〲㐶㉦〴㔱敡㕢戶戰㈳ㄶ㉤㕥㌳昷戵㘷㝡敥扦昱敤愳㉦㥢㤰扢㔷戱㔳戶㠴㉤㈲扡ㅢ挴㔸っ㔲㘸搸㔶扤㠴㌱㍤㈰㑡摤㘷换昹攰㑦㙦㝦晤昲ぢ㑦敤扣攸㥥㑦ㅥㅡ㝡昳搴〶㐵㘷㐷㔴扢っ捣㔱㈵つ㝢㍣ㄴ㙡㜷ㅡ㉤搰戲慢㘵㝢㈹㝡㌹㠸㜱㍡〸㜴㍢愷㕣户㉢㠸改〳㔱敡㑢㜶昶挷摦㌰昹㈳㕦扢攰扡㠵ㄷ㘷㕦㥦戰散㈳て晥㔱搱捤戲慡戱㡡攸㌳㐰㡣㌳㐱ち扡㙤搵ㅦ㘶捣㔹㈰㑡摤㘹换昹昱ㄳ昷晦㘹敡挶愳摢慥昹敡愷扡㥥㕡昹捣㐷ㄵ㍤㌵㜱敤㔶ㄳ扣〶挴㔸ぢ㔲扢㌲㥤㡢㈴㥡㍡搳搹㕣㔶㝦㤴㔱晤㈰㑡㙤戳攵㝣攳攰㐵搷敥戸㙢搲搲㙢ㅦ㍥戸㜹攷㥦㈶㉦㔷㜴昶慣昲㐴㠸ㅥ〰㌱〶㐱ち攵㤹愳愳㡣㌱㐱㤴扡搱㤶昳攵㌵㑦㉥敥摤㜹昵㠲慤攱㥢て昹㝤敦昶扢ㄵ晤㐵㑢捥㍡愲搷㠳ㄸ㜱㤰㤲戶㙥搵攷㌰㝡〳㠸㔲搷搸挲ㄶ㝥㘴昲搰㙦慦㝣㜰搹攷搲换摦㥤昶换㥦㑤っ㜰搴ㅥ㥦ㄳ挲挷扤愹㜳㝤㍡㙢愶㘴愰㥡㤹㕣ㅥㅦ摣㘰㘶晡㑣㝡搲㘶戴㉦ㄷ挹㤹〷㌰捡昶㤲㘶昶愶搰㈹挲敦㠹㑥㜱㠷挶ㄶ㡣攴捣㔴搴㡣㘲㍣ㄸ㌲㌳戹搱㤵㤱㠱㠴㜹㘰ㄱ愴ㅤ挳挴㐶ㄳㄱ〷ㄷ〵㉦㑣てづ㘷㍢搳愹㕣㈶㥤㈸㡥㘹㡦㙥㡣挰㌳㡢㉥㑤㐷㑤㕦㔵㤵㔲㍥晦㐴摢㐳㔹戰ㄱ㝥搸㈲㜴っ〹㌳㌳愶晢慦攸㘶ㄹ㈱㕣扥〰晤㤸摤昷戸㌸㈷搰攲攰挱ㅤ捦〶㤲ㄸ㤹戲㔵㔵㕥㤹㉥㡡㘴搷攷㔸敦㌱㈳改㔸改㈴㐹ち㈴㐰㍦㙡㍣づ㥤戸㕡ㄱ㌵愰〶㔵㔴㤹㌵㐹㌸㝣㑢搷㘵〲攲挷〶㤲昳捤散愰愶愳摡㡤㐶ㄸ㌱挰㈵㠶攱摥㔲慤收㐸㙥㝥㈴ㄷ愹㐹挲て㠲搲ㅡ㤰㄰戸㤹戶㠰㍡攷㔶晣㘱攷㠶攲挲捥㡤㈳戵扥㄰〰攱ㄳ㥤㍢㔷ㅥ㜹搹㔶㔶㕡昲愱㘰㡢愳搴㝡〹㜳㐴㠶散㍢挸ぢぢ敢ㄲ㔶㉢〱㤶㈴攸㠸㜳㍤㑣昶慡㌰㙥换㡦㐵つ㕥㘳慢て攵㠴愲㌸挸〶㡤㌱ㅢ㘶㕡㠹㕦㈲㙥昵攰挰慡㕣㍣㤱㙤㐶㘱扡㌲改攱㈱捡昹㥦捥㙦㙦㤵㥢㘵㉦扡ㅥ扦愲㑤敥摢㙥戳㝥㝤㙦㜰㔸昲昹摡慥㙣ぢㄹ㘹㌰㠵挱㘱㡥㌱挴ㄸ昶晣捥愵捦〵ㄷち㘹〲㌵㘳换㈳挷㡡ぢ搰愲㜷㘷㡡挲敥扡㉥搹㍢㌸戰㌲㘳捡戴㉢㈸㌷愳㐳㘶㝤ㄲ敥捥㠶㠱㜴㝡〳㡤慤㐱敥戲敢㑤㌳挷㠹㑣慤㍤㜵㈳慦㤴慡慡㉡㥡慡戸㘶㍣㥣〲ㄹ㈳㈰昵敤㠹㐴㤳㈳㌱㙢㡣㌲ㅣ戶〱ㄳ㌰㍥〶晥㤰慥㐸㌶㥤㠰晢摢搴㌷㍣㌴㤴ㄸ㐵晦㠹挹㙤昳㐸㈲㍢愲㉥戶扢攴㠱㑥摦敢攷〶愶㉤扥慥晢挱㜷㐳ㄷ㍥晦㥡扡挸㡥㈸㥤攰搴㥤て㠹愷摢愵㤸㥦㠹㥣㠷挹㙣㘱㥥摣摡㍣㥢晦㜶扤㐰㠰昵㠱搸摣搸〹戱㤶㤶攸摣搹㤱㌹㤱〰晤昵昱捥㑥㌸昶搴挵捥㡣愷愲改昳搸㌵㘷て敤㠰摦㔸昰㝤㘷摡㜱ㅤ改攱㔴㌴㍢挹㍢㔲㐶㡡㐳㑡攳ち㐲捡㤲昵㘱攲㙥㘶㈵扦挳㑢㤳㐹昷搵㍥ㄲ户愲て㉢㠹挶慣㍤㍤㔰㌹㜶㘱挶㍣㌷ㅦ㕢㔶㈲㙢ㄴ㘲㝣㔹㉤慤㈸慢㕣晦㈷〶㐵慣㌶㔴昳昲㈹㙢㜸㍣愶愴〷㤳㤹㤵㘸戸㔹ㅡ挲搵挴ㅣㄶ㍦㔰㙣㜶捤㉢㌰攴㘳㘸㑦㤸戴㐹㝦㘹㜷㔸㉡㑣攴㔲捣搱㤵㜳㈵挶㜶ㅣ戸ㄶ㐷昴㔱㤵搱㔲挶㝣换扤扦㘰晦ㅥ扡ㄲ晡〲搴㈱戰ㄵ㑦㜳㐵敤戱ㅢ㔴㈳㙡㌴㜰㕥㍣㥡㕢㙦慣㌷攳敢搶攷㄰㠶搵挶㘰㤰慡㉤扢昴ㄶ〴改慤㈴ㄷ㠲挰㔷㤱晥搴〸改㡢慣㕢㜵ㄸ㝥改扥攸㡢㐹㉥〱〹㜰扡扤换搵〱扡愷搵㕣〴愹㠷㡢㄰㡢㘰㤹㔱ㅥ㉤ㄵ搹㝤挷㘱敦㡤收戰㕡昷ㄸ㍥㜶㈵㔰㜶㡥㕢㐶愹㤵ㄵ㉦㠴㘰㈹㉥摡㘵愶㔶㘲㌰挸敥捤愱㝥㙦づ扤晡㔲搴挳戹〲㈳㌰愱昱搷〹㉥㡦慦㘶㈳㥤扡晥㝥㕦㤰㌵㘴㠸㜱ㄹ㠸攷㕡っ㠷㘳㘴昰ㅥ㝥攴搲㥦挶㑦㐸ㄳ㉦愶㔵ㅥ愷㥡㄰挷㈱㔹㜳〸㌴慥〲愹挲昲㤲收㠸愷㔲挰㜳㍤愷㙣㔸㑢摡ㄱ㘵ぢ㍤㔳㤰㙣㡣昱愷㘸㙤㠵〳㙦搱昸㔳ㄷ㕢ㄸ㑦攴捣㡣㜴㌱㡤㌱晣㔸㙢扤㜲㕦捦戹㐶㈶㌲㘸慤慣敤ㅦ敢挴㜴〳攳㙦㙥戴㌰搶㤴昵散㔶挷昷晦攳搷㍥㌶愹㤳挱慢㘴っㅢ㘳㝣㠰搱㤴㡣㘰㘳㠳㕤㐶挴挱挴搳搷ㄴ㤳㙡㠶攴㘲㈳摢挵戸〶扣摢〸㠹㥥㕤㜹㕣愳戱㤷ㅢ㈹ㄳ㔵ㅣ㐳晥㝦〴昶摡换㤳挹扣扥〶㡡搳搷㤲㕣㐷㜲㍤挹㘷㐰搴㍡㜴㐶ㅣ㤹㌹㔸㌶攱敦㔳㤸扡㝦㠷晤愴扥㤱攴㈶㤲㥢㐱㌰扥ㅡ户攰户づつ㐳㘷㜱ㄸ晢㍦愳ㄸ㙣㙦㐵㤸㜱ㅢ㐸愳戳晡摣㘴搹㕢挸愷愶㈲㔸〶攰㙤㘰昴敤㈰㜵㜷㠰㉣㕢㘴㈶戰摥戱户昶攰〲搳㈱㜳散昱㄰㘵愶攵ㅣ㤸散ㅢ㑤つ慥捦愴㔳搸搲攴晣扥㝤㄰㝢㔸㔹ㄵ㌱㤲㍤改捥攱㥣㤱㕣ㄴ挷㑦㕤㜲㠵㌹㘴㐶㜲㥤㜰摤攱〳昴㘰㐵㕤ㅣ㠰敥攸挸晦愶〷㘰㑤ㄵ摤㑥㠰㉡㝤㤴慤㘹户慤摥收昹㘹㙣㠸㥡戲愹㑢戵ㅢ〶㕣愹扤㌴㥢摦㕢㜲㘴㜶慤户愳㜴户晤昱㡢㈷㑦扦攵摥昷散摦捤㌰㐹戹㡣捦㈲搲㜳㘵扥㙣戸扥ㄳ挸㤰㈶扥㝣戸㤶㌸㜵㈴攲ち挳昵摤戸慢㠲㘹㔸挳㜵ㅦ戲昳ㅣ慥㔷搸ㄱ㘵换晥㕣散攷慡愱戵㔲愶㡥〶㉢搶㝥㉦ㄸ晤ㄵ㄰㌵ㄳ㠴㙢㔵挵㔷扣㑤敥㍤ㄷ㄰扥㡡愸挲〲㐲㡢㔴㠴㑢㥣捥愵敦〳㠷昵〳攲㉡㐴㡥ㄵ愷戸〳㤱搷㠰收㉣摤慡㝤㘷愵摡㜷搸ㄱ㘵㥢ㄵ挷㈲㉤㈷捣晡〱㄰搵〶ㄸ扢ㄱ昰挵㤷㝥〸昷晡㘱㤲㐷㐰㕣㙥晡愳搶慤㥡㡤㕦搱摢昷〹㝡っ㐴戵㠲㑣收摤攳㈰捥愵㑥㠰㝣㝡㠰散㥤㡣㈷㐰扣昷㍡捡散㘲〷愰㈱捤〴攵㜶㈱㜱㙡づ攲ち㕡戹㡡㐸㜱攱㍥㠸摣㍣㙤㘲㤶ㅤ㔱戶㠹㜲㍣搲㡡㔶㥥〶愳㡥〱捣㕢㉢捦㌰㡦㥦㤲㍣ぢ攲搲捡㜳搶慤攲㤶㡡㘸攵㜹㠲㕥〰㔱㈷㠱㠸㔶㕥〴攳㕣敡〸攴㤱搷捡㑢〸昶摥㠳㈹搳捡换㠰㠶㌴ㄳ㤴㙢㐵攲搴㠷㄰攷愵㤵㠳㉡㘹攵㐰㍢愲㙣㜳攷ㄴ㐸㜲㍤㈹昳㜰㉢㜵㝢㡤戹晦づ㐴㥤〶㔲晥愴慣㙣㐳㌰㤶搶㙥戳㝥㡢㤶摡㝥㡦㠸挲㠶㠱昵愴昸㠹戶㉦晤〷㌰㜸㔲㠸㤳ㅡ㤶㐷㡥ㄵ愷摡㤰慥㔰晢㔱㑡ㄱ㥢愸愹㔴㝢挳㡥㈸摢㤲敡㐰㕡㔷敤㍢㜱㉢戵㝦㥢㌲㜷㠲愸〵㈰㘵戵摦ㄶ㙤㐳㜰㠵摡扦㠳㠸㤲㙤づ㑢〵㠶愴戱㠸收攳〸ㄵ㄰㉣㉡㈸㡦ㅣ㉢㑥㉤㐴㍡㉦ㄵ晣攷扢ㄵㅥ㡢晦戰㈳捡㌶搲戸㝤收㔲㐱㌷㙥㐵〵戵㜸㤶㜵ㅤ㠸㕡㠲愰㌲ㄵ㥣㥤㙤㐳㜰〵ㄵ搴㈳㔹愱慢㙣㤵ち戲㙢㜰㉥摤㐸㐰㐸ㄳ㔷㈱㜲慣㌸搵〳㐱㕥戵晦㔵愵摡扦㙡㐷㤴㙤晦昵㐲㤲㜴ち㤳㔰ㄴ昵ち㘰摥㥤挲㘱㉣改攱㈴㤳㐱㕣㥤挲ㄱ搶慤㕡づ㐱愲户㈹〴㑤〵㔱㉢㄰㈴㥤挲㌴摣㌹㤷㝡づ㜹攴㍢㠵㈳ㄱ攳扤㜹㔸搶㈹ㅣ〵㘸㐸㌳㠱㘸っㄶ㑤ㄳ㤲㑢㑢㥣敡挳㑤㐱㉢㠵慥昲㐷㤵戴昲㤴ㅤ㔱戶㉢戹ち㤲㕣㌶㜱〶㙥愵㙥㉤捣扤ㄵ㐴㝤ㄸ㐱㘵㌶攱㍢慢つ挱ㄵ㙣㘲づ换㥦摦㌱戶㙣㈲㈰㜰㡢攸戹〴㠴㌴㜱㔲挳昲挸戱攲搴㔹㄰㔳愸晤㈸敥慣㑥攱愱㑡戵㝦搰㡥㈸摢㑢㕤㡤戴㔳㤸扥㥤㐵改㈰改㈴㤹㑦戲〰㐴㝤ㅢ㐹㘹㈷㤳㠰晡㌷〴搰㌳摦㡥㕦㥦敥㈲㘶ㄱ㐹㌷〸㍤昳挵昸㉤昵捣㤷㈰捣攸㈱㐰㈶昹㑤㕣攷〹㈹戵〶ㄲ㐴捦㑢ㄱ愵㤷㠱㈸敥搹㑥挷㥦㑦昷攲戶愲㈷戶ㅣ㤱㐵㝢扤㘵收戳〲㠸㤰㈶慥摣㝣㈴㑥昵㈳㤷㠲〲敦㘶㥥搲慢㝥扥㤲〲敦戴㈳捡㌶㤱㈳㐸敢㌲㥦〱摣㑡戵㔶㌳昷㌵㈰㉡㡡愰㌲昳搹戲戰つ挱ㄵ捣㘷㉤㤲ㄵ捣㘷㡥㔴㐲搰㌶搱晤〴㠴㌴㜱ㄵ㈲挷㡡㔳㈶攴ㄴ㙡㕦㌰㥦敢㉢搵晥㍡㍢愲㙣敢㥢ㅢ摥慥摡㜳敢㕢㙡扦㠱㈵㑢㠰㈸敥㜹㤷搵晥敢户戶㈱搸扢昶㍡㡥〸愹㔵㡤㘰㉣愲搳㔶㤵挷㠸ㅣ㉢愱摡〰㌱㕥㔵扥戴㔲㤵㉦戱㈳㑡㌷攸慢戹晤㍢收㕥㈴㡢ㅤ敡㐹㐷愲ぢ戱搰㤵捥搴搸愷㐶㠳㥤改攴㄰戶㜱㌳㘱敥㌵㜷㘲㕦ㅣ㕢㈱ㅢ攳㔱㌳ㄳ㘴㐰ㅦ收㠲搵摣愵㌶㘴㤲㤷挵㥣愰捡ㄷ〸搴〶扤昲敡㜶㘴㑤戳户〱摣挷㘷扢换攴晦敥昴ㄳ㑦愳ㅡ㐳愱㕡㔰晤㜱㌶捥㈶㌶づ㜷戱㔹㥦ㄲ挰昹〴㕣㐰〰户〹ㅤ挰愷挱㠷㐲〷㠱敡捤〴㙣〱〹㜰㐹㝤㌷戶㉥㈴晦搸ㄹ㜱昳㍣㜶〳つ戱愲㈳㥤昵戱昹改㘵改摣晣㜸㜶㈸ㄱㄹ㥤ㄸ戳㤹㌳搷㥢㈹散㔰㘵㜰愴愱㈴㉣㍤㌴㠴㐳㐵戱扥昴㜰㘶搰散㥥扦㑦㥣㜵㠰㍥㝣搸愸挴晣搸㡦ㅤ㑢戵㘷㠷ㅥ㜰㐰㐴㐱搷㜲昲㘱ぢ〴㡥㙢㍦㈷っ㘰㘳㐱愳㉢攳戹㠴㔹ㅢ㤳㑥㔷昸㘰っ㕡挴〱㤱㘸㑤㙣攵㝡㙣挳捥慦㡦㜵㘵攲㔱敥㠶戲㌱戰ㅡ换㌳㡦㍤收㍡ㅣ〶㔹㥥捥挶㜹慥慢㍥戶㌲ㄳ㐹㘵㘹户㔸㘷搹慦攸㑥散㌴㄰敢㠸愷戲挸㐶づ收㤲㙦㡣昵慤㑦㥦〷㠳ㅣ㑥愶扡㈲㐳搹㝤愲㔵㘰慡昶㈵㑤愳晣捡敦㔷㐱㝦㜰㑦摢挷搸ち㠹ㄳ慤㜳㜱㑤戰搳㕣㈶㍥㌰㑣㠵㐹㉥㥣㌷㔶㤳㐸ㅢ㘲换〹㕣改㝥㠱㙢㑢㡥敢㤸慥㥤㌶㤶戵攸扣愴攷㠱㤵晣㈱昹晤〰搷ㄷ㈲㔱摤㈷㐰ㄶ㜷慤敡㉥散㐱晦㔵〷搵〳ㄷ㐲㜲改搲㡥慢搸㘲㉥昹㉤㍦㡥〲つ㤶〹㌱㡣ㄶ㠵㈷ㄳ㤶挰扢㔲戳っ挵〴㐳ぢ㙤㈸戰ぢ㜱攲愵㉥搶ㄳㄹ㌰ㄳ㔸挴㑢㐶㜲つ搶つ㔷㘷㜱戸㌵㙢挷愱敦㑢㐶㘸㜲㌴搷扥挱㐸挲っ挶摡㠷㜳改愵昱㤴㡥㠱㠸㕤摡㐱㤱ㄱ〴㐵㐶㈴愸㉥戶㠲㥢攰㔶昷ち㔹改㜵㤱㑣㍣户㍥ㄹㅦっ昲㠶ㅢ搵晢㠴慤愲晦愸㠶㌲㥤换改㑢㑡㤷ㄶ慤㐵㌶㌴㜷㌳ㄶ㍡愹㍡㌶㍦㉣摡慦っ晣㔳㝢戸㐷㡡㥥㐷挶㕥㝤㌱愴〵攰敡㐹㔷㈴㘵㜹㐳㔶㍣挰扥挱敥㕦㍡㈷㜵ㄱ〱昸搳㤷㠰㤲㤱扦㡢挱㌸愳〶㔸㘰愵摦扦ㄴ㤱晡㤳〴㕥攲つ戸㡣㠰㑦㠱〴㉥〵愰戴挲挵扢㠶搸㕢搴〰㔵昳搴㐸㌵㑦㈷〵㜱挶㐳㑥㔰〵愴㠵㙢㕤挷㤱っ敢㈴㔲搰㌹㔰㙥昴挱㜴捣㘸挸敡戴戸〲㡢敥搶攷昷㔷㐳㝦㐶改捥㔷㔹戶㄰㤶散㌳㘵㘷㔳㑤㐴ㄱ㡣㑦㈳昱㈴㕡㈰攴昷慦昰㌸㕤㕤敡愰挲㜵扢ㅣ㘹㝣㈱挵㌱搵搱搴㈹っ戱㌴㜵〵㘲昵㤵㈰〱㉥㤸㡦昱っ㘲搹搰戵慤搲〰戰ㄱ㕢㤵㡡攷昰㜸戰㐰ぢ攳㌹㤴愹㉥〶〲㔶昶㑢づ㤱挷挶㤵㘸㘶㝥㌸㥥㕣ㅥ㔵㌴㍥ㅦ㕥ㅥ敦ㅥ戰愷㜹㐴㕢㐳戹㙢〴摦ㄵ㐸㠶㜴㡦㌲敥㑢㘳扣戲㑦㑢㔹挳晣㤸慦㡣ㄴ昴捥㙥晡慦昰〸㡣慢㘰つ㌵㕤㤱㐴〲㙦㐸昹昴摦搲㝣ㄴ晥挱㤴慥〶㡦挹㔷攰摡㕤㥡㡡㙢㔳㡤て㘴㠸捥㠲ㄵ㔶㙦敦摡㜶愷戲昰㐸㐳昶ㅤ㍡搳〶㥢敤ㅤ捥ㄵ挵㐴㐶㈶摡㌱㌸㜰搵㥢挲㄰㌸ㄸ挹㐴昷㤱晥ㄳ㜵戳㠶㜹改ち昷搰〵㠳㄰㕥慥㕥て㕡愶㥥慦㐳攸敥散㐷㌶〲㕦㑦㔵攷户㈹㠳扣攳慢ㅡ搲〲搶愱㙢昱㠵㤷㥢㜰㘴昱㤲㔲挲㥣㈸〹昲户搲愵改㔸晢〰㑥慦つ攷㌸㘸摡㥣㍣散㍡戶挲㑣攰ㅣ晥㐶ㄳ㘳㥣捤㉤ㅦ捣㘱昷㍤㉦㠰㐷扣昶㥤搶㠱㐶慡敤ㄶ㔲搲㐶挶ㄸ㝤㕣㜱㈵昸ㅣ敤㘱㡢攲㌹㠹挹昵晡㘹敡挶ㅢ㜸摤㜵㥡捦㘱搸戶㘸㕣敥㐸㡥攱慡愱扦㜵㙦ㅥ昳㈹㥡攸㥣㘹戰㝡㌹改挰敡㥣㌰㥥㥣慡愷摦㥤挹攱㜰㈰㕦㠸㘹攴㘳㤳挰㥣㌰ㄷ㠷敢㤲ㄸ㙤㠸㜵愷〶ㄳ挳㔱㔳晣ㅥ愷摦ㄶ昷㘷㥦㘸㉦㜹㑢搳㙡慢㌱昴㘲㉢愵ㅢ慦㙡㍡㠷挵昶㝣昲愳晦づ㉤㈵㕥〸㘴㠴昴戵㜶晦昶ㄹ㈸㝢户㜷敡㐳㐸戴㕦攱㥣㠹扣昶㠷㙥慤㉣㠸晤ㄹ㜷㔸昳㥢晤昲挴戹㘰㍤㘹扣ㄱ㠱挹㤳㉢㘸㔱摣ち摡㈷摡〹昵戴㍡㍤ㅣ慡摥攳㘹㈷㠵愰挷㤳ㅦ㤰扦㍣昸晣㕤慢敦㝥晤㌴㥦㤲㠷㐳摤㠸戰㉤㡣㤴摤㑤㜱昶㌸换昱㤳㔸㥤愳扡〹摣㔶晣改敢搱㙡敡㘶㜰㥣㐵㘰愰搲ㅣ挰昴つ㈰扢昶㉡戹㤹て㈰昶晥㈹挴扥㔱摢挰㌸扥ㄲ㔸㘴㈸㕥攵㑤〰攸㥢〹扣摤ㅢ㜰ぢ〱户㠲〴戶〳㔰摡搱㔴摣慢慥〲ㄸ㠷昳攱ㅣ〶㤳㕣㥣挱㘳㙡攰㔰㍥昶攲戱挰㘳搴〶敦㐰扣扥つ㘲㥦摣戱㠳㍢㐹㍥㜵㈷㠸㔳挰㔹攰敤〲㙥㘳晥户㠳愸㝢㕤〰戰づ攰づ〲戸愴慡扥攲つ昸㉣〱㥦㈳攰㍥ㄷ攰㤳㈲㐱搶㘳敥㈴攰昳〴㍣㠰㐰慥挹戸㔶㄰搴㐳戸摤挲㌰攳ぢ㠰ㅣ㠸戹㑥㑡摥ㄶ摣攵挴㔵㍤㡣㐴㕢昱愷敦愲散㐷挰㔹慤㘹捦ㄱ敥㐶攸慥㕢昳㔱㈴〳搰愷扦㐴㈱昶㡤晡㍥ㄸ㐷㔹㘰ㅤ㕤摣〳㠰晥㌲㠱㡦㜹〳敥㈵攰㉢〴㜰㔳㤶昳〴攳慢戸㍢㌴敦㝦㝢扤㜷收攱㠰摦㠷㐴㜰挰戹昱敡ㄴ攳㘴㠶㔸㐶昵㜵收昲つ收昲㌴〲㑢ㄵ晡っ挲戶攰捦㘷㝣ㄳ㤰摤㔱攸㑦㤱㘸㉢晥昴摦㔳昶戳攰㡡ㄴ晡㉤㠴敥㕡愱捦㈱ㄹ㠰㍥晤㙤ち戱㙦搴昳㘰㥣㥡㠰㜵㙡昲㡦〰㘸㥥愴㔱㉦㜸〳扥㑢挰晤〴扣〸㠰㈸昴〱摣戹ㄴ敡昱㉡㥤㠷㐲ㅦ㐲㈲㈸昴㘵㔷㉥㉥㠵㍥捣㕣ㅥ㘱㉥慦戹〰㘰㥤㜲㝥㡦㠰㐷〹攰㐶慣㐷㐵扥㑦挰㘳〴㜰㐷搵〱戰扣昶愲攴攳〴晣ㄳ〱㙦扢〰㘰㥤㉣㥥㈰攰㥦〹搸改つ搸㐱挰㤳〴戰ぢ㜴戲戸㔲㈴挸㜳昶〳〲㝥㐸㐰㉤㠸〳㐰扣㤳挵㔳〴晣㠸㠰㍡㙦挰扦㄰昰㘳〲ㅡ㕤㠰扦㈹㘴昱ㄳ〲㥥㈶㘰ㄲ㐸愹攵ㅤ㠶戰㉤捣捦昸㔷㜰扢㘳㜹摣捦摢㡡㠴晡ㄹ㌰㙡㌲㐸㤱攵㍤㡢㠰㕤㕢摥ㄱ㑣㑢㈱㍦戳ㄹ摥愸㈹愰ㅥ扡㜸づ挱晡㜹〲愷㝡〳㕥㈰攰㐵〲愶㠱㠸攵晤ㅣ㡣换昲㍣㕥㌴昴戰扣㝦㐳㈲㔸摥㔱昸㜱㡡挱づ搹㝥㤴㕦㐶戰晥〵㠸攲㡥㥥〳㐰扣〳㜸㠵㠰㕦ㄲ搰敡つ㜸㤵㠰㕦ㄱ挰㙤㍢㐷㠲换昲㝥㑤挰㙦〸㘸〷㤱㌳㙥㉣愶㑦扦㠶㕢㈸㑣愶㘹扦〳てて㔳㜵攰㤷㔳㌵攷㉡㥢㘰愸㑥㈰㌸挹愰慡㜷攵戰慡昹〰搱㘹昵改摦㠳㉢㜸㑤㝦挰ㅤ戳㕢㠰㕦㝡㑥搶攵㡣敤㙦㙣戶敦㑦㈳㡡戸㉥攰戶㌰㔰昶捤㈴敦搲戱㝤ㄱ㈰㕢㠹昸㈳ㄸ搵つ㘲㤹㤰㤵慢晥㌳〲㜶㙤㐲㑢㤸㤶㐲晥摤㘶㜸愳㤶㠲㍡㡡挵扤搳㌴㙦㈲㔸晦〷㠱摣㈰昴〰晣㈷〱㙦ㄱ搰ぢ挲昱㕤晦〵㑣㝥㐸收㙥㥦㤳捣㌵㈴晦ㄷ㠲昵摢㈰㙡戵ぢ攰捡㜸㈷〱敦㄰戰挶ㅢ昰㉥〱敦ㄱ搰敦〲㝣㑡㡡㉥㕤㠵捦て㠰〲㔱ㅢ㕣〰㔷ㄶ㝥〲慡〸㐸㜸〳慡〹愰㐲㔵摡〵㜰昵㐶〶〱㌵㈰攱㡦〳挰㉢扣挹㘱捥㜷㤸ぢㅣ㘶㌳㤸ㅡ㘰㡣㈰㔳㜴㜶昴ㄷ慤敤ㄸ晣㤸㑡㝤扦戵㈲㘶㉤㤱ㅡ㈱〴㌵〰攸㕡㥦㌶㙡〹㐳ㄸㄶ摢摡愳搱っ㡥㉤ㅡ㜵〸㥡㠰愰攲慦㙣ㄸ昵〸慥ㄳ㈴㑥扥㘳㔵㉣㙢㌴㈰愴戶ㅦ慢戹㐸捣昵攱昰ㄶ扢㐸㐱扡昹㕣㐰㌶昸ㄵ㤷㔹㌳㔶㝢扥愵搵戴戱㌵㌳㐷㕥搵㕡换户㑡ㄳ㌳㡥攸㘹㌹㐹㑦㐰ち昹捡㐵㌰挸㥡慡ぢ㐱挹攸㠹㠸㈰㈳㝥摣挵攰㑡搷ㄳ换ㄶ㔰慢㠱挶搲〷㤶㔲晢㜲愳〹㉣㕦㤳㤵㔷㈰慤㐰㌸㠱㔶㌴㌶㌷搲㤹㙡㉣〳㤵㥥〱捥愷㍤ㅦ愲㙡昷㉦㜹㐷㐷㤲㌱收ㄳ㈸㑤攰㜷敦㤴扦㠷㤲㑦捦㠲ㄷ摥ㄹ㘰ㅡ㕥挶〱愸搳晥㑢攳㠳㤹㜴㌶ㅤ换㌵昵㘱㙢愶㠹敦㍣挵㌰㌳㙡て晣ㄶㄲ㍤昳㘴挵慡㔳晣搸挹㐶扥㠶㄰摡㤰㑡㥦㤷㤲搲〴戲㝣㐹㤸戹改㥡ㅡ㘶挳昹㤲㕣㔳愱扣㌰㔷㜵挳戸搵〷㈱攳晡挶昰愵㐴攲ち㝦搲㘱㉥㜳ㄸ㉥摢昲ち㕣づ㘶扣㙢愸㉣㤸昳㕡㙣㜵㑤㑤搹㔲㕡搹摡㉢捤㐶㕥ㄲ㌱っ㉥扤〶㝥㡤㉡㤷扥㉤敤㥤㠸挵㉢㘸㤴㠹㘹ㄸ晡㘰㥡捦㈱㈰愱㌰ㄷ㕤㔹㈰㑤换㌵づ〵搹て收㡢昷㈸㥣搷〹挵ㄴ昸㔰㘸㥡㝣昸㑡〷㝦ㄸㄳ昱昸㠰昵愵㡤㈹㠸っ晣㉤㈲㑢ぢ收摡㍢㜱㉤挸昲㤹っ扢㔶㙢愵㡡ㄳ㘲愷て㐷ㄲ昸㔸㑤㉦㤶ぢ㜲っ摡ㄷ㈶㤹搵搶愲捤㉥㕢㔷慡戰㝡㉤㤵㕣慡㠳攲挶戱敢㈶㉤扡㘷㡢㍡愱挰ぢ扢㌴〱㈷ㄷ㙦ㄳ〸改㘹㘸㌰づ㠱㕣㐸㈵㐶㑦㐷㠰㜳〵戸ㄸ㌱晥㤵て愶㥦㠸㐷换晥㤸ㄵ㌷㤵㘶㈶昸㈹㉢慦㙤晣攲㍤扣㈳㤱慢扡搶慢っ㑡㈶搳㤰慣㡦㈲〶㡣㍣㌸㥣㑣戳㘳㔳捦㐰〵散㑥㔸㘶攳ㄸ㐰㉡昶ㄱ敡㘹挰搸㑦ㄴ㍦攷㥣㘷㡢改捦㐲攲晡慡昰㑤捣〳㔷昸㘶㠷戹挵㘱㙥戵㤹挶摢挰㔰㡡㈱挸扤㐸挲摢㈰㔹ㅥ㑥㍥㠸扡昰挰摤敥㠴㑦㐵㙥搶㐷㔳㕡㠱〸摦㘱ㄷ㈹扣摤㘱㍥敢㌰㥦㜳ㄸ捥㤰昹愴㘹㡥㝥㥡㠳㥤㈵㤸攳㤹㍣捥昲搴㙢づ㔱攱捦摢㔸ㄹ㤶㡥㐲㈲攳㘴〴㡦㝦㔸㕡㡣㘱改ㄴ捡㍤ㅡ㘹敤㘱改㉥挸㘴㔹昴愹㠸㈰挳ち慡扢挱㐹ぢ㍥攴㙡㐱捤㕥㥥ㅤ扡㝡挰戳戱扥㠴㐴搲㈹㜷〰㠷㑥昹ㅥ㡡挳ㄵ收戴㔹㤸㝢ㅤ㠶昳㘴㕥㡡戳㕤㜶捣敡扢㄰挹㑥㔳㕡㝢㍥ぢ戹〰㈴ㄴ收㠴㌷摦昹㘹㜶㝥㉥挵㝦挳㠹㥣つ㔹㔶㑦㜷㉣戹愵㠰㈹㤹挹昲㙥ㄹ敦挰㐸捤㌸㤳㤵㥡㝤搵戳㘶昷㝡搶㡣昳㔹愹搹ち㠸㐲捤晥㤱攲㜰㠵扦攳㌰摦㜵㤸晢㙤㐶㍤〴㐶㙡㜶㡦扢㘶㉢㔹㠱㔵㈰愱昰挳〰㔴慣搹㈳㑥攴〹挸挶慡搹昱攴搶㈲㘹昸㝢㜶ㅥ攱㐷ㅤ㠶㜳㔰㕥攱挷ㅣ收㜱㌰攳戵慢㝦戲戱㘲㔷摣敤㌳㘲挸㘶㜷散敡㐴扤㡥ㄵ㥢㠷戴㤶㕤㠵㌹愷攵ㄵ晥㘷㠷搹攱㌰㑦㍡っ㘷慤攳㉤攳て㙤慣㤴戱〳㠲㡤㜳㜷慢㡣ぢ㕢㑥搴ㄹ㤶戱ㄳ㘹敤㌲㜲㔲捣㉢捣㠹戱㌰㥣〵ぢ挳㤹戰㌰㥣昶㡥户㡣㑦摢㔸㈹攳㈲㈴㌷㌶敤㔶ㄹ㤷攰昹㍣㥦㘵散㐶㕡晢昹㤴㔹㌱㙥昵㘶㐴戰㔰昲挷㔹戱㔸昱ㄶ㑦㉢扥挰搳㡡㌹㌷ㄶ㠳晢〴㐴愱㌳㝤㡥愲㜰㠵㥦㜷㤸ㄷㅣ收㐵㥢㔱㥣挲㡡ㄵ㙦㜲㕢昱挵㉣攴㈵㈰愱昰换〰㔴戴攲㕦㌸㤱换㤱㡤㘵挵扤攴慥㐰搲昰㉢㜶ㅥ攱㕦㍡っ攷戳扣挲扦㜲㤸㕦㠳ㄹ慦昶㝦㘳㘳㐵晢慢㈰挶戸ㅥ搹㡣摦㡡㤷挰㐲㍥挳㡡㥤㠱戴戶昶㕦㠳㑣㝡㑣㈱ㄵ㐳晤㌹愲戳ㄳ〹改㥢㔸㜷㡣捣㥣㍢攳扦攲㤱㔹晤ㅥ㐱ㅣ㥤昵㉤㠰愹㍦㜸㘲㘴慡捡㤴户ㄱ〳㠶㑡㔴㝦〶㈷敤㝡㌶戲捡㡦㥣户〳㔲㜹攴晣㈸愰攵㈳㈷㘷戱搲㉥摢㤱ㄸ㡤捤ㄹ㉢慦㌰㘷慤挲㜰㡡㉡っ愷愹扣ㅡ㌹㐳㝤㝦㐶㑥捥㙢愹㌹㙢㌰㉢㡣㥣㙦㍢攱㙢ㄸ戹㥡攴㉥㤴㌷扣搳㉥㔲昸ㅤ㠷㜹搷㘱㌸户攵ㄵ收㐴㜶扣戶挱昹㉥戱㘲ㅢㄱ㌰挶搷㄰㌲㝥摢攸㠱㙤摣㠷ㄴ㝡㠰㐲㘴㐲ㄷ收㍣㤹㔷㤸㜳㘵㘱㌸㌱ㄶ㠶㤳㘳㘱㌸ㄳㅥ㙦ㄹ㌹㘱捥㤷㜱ㅤ㤲ㅢ摦㐵挸昸换搸㠵㌲摥㡦ㄴ昲㥤㈷摢㝥㌹〹昵㍡㕤㍡て㌶攳昹攲捥㈹㜶㐴改㈷㐵挲㥣戵捡㄰昸㈸㤸晡挶〰㈷㕥㈷㔷㝥㍤搵㌵㌵㥦㠹㍤戸愲捦㌸㉤挰㘷㤹㐶㤱摣㔷㠵㘳愵搶愱㤸㙡晦㠷昶㑣ㄶ㍤㝡敥扣昲㉦昰㈱ㄴ晥慦㤰㐳挳㉡捣挴㈸㜱㌲晥昴㘳㈸㙡㈳愷㘳〱摣㤵㌸㤵昶户㙤㜰㘰ㄸ㜱戸㠲㙤昲攳ぢ户㌵㜲敥㈶㈹搶慡㈳慥㙥て扣戴戹昴摣戸㈰㥤㔷㜷㥡㌶戵㈹捥捦ち㡤㜵ㄵ攲愵换㔴㜳㉢㌵搶㜱㜶㐴改㡢昲㡡ㄳ〷搶㐶㍦㘹㌳扣〹㑦挷つ㉦㈵づ㍤ㄸ晤〳㍢㠴ㅤ㐵㤸㉥扣昴ㄸ㍦〴㔳㕦愵攸㜲戳㤵搵㙣慡ㄵ㝦愲㡤ㅦ㌱㠴摥㙤愱愴㜷㔳㤴㥣㔲㥦㔹愹愴挷搸ㄱ㘵敦〸搲ㅤ㉤㐸ㅡ捤㑢㍡戲㤲愴改㜶㐴改晢㜶㘱晡慦㘲愰捦㠳愹㙦㔴㜴㐲愵昸㔳㤱㈲㕦晣ㄷㄱ摡㐸昷㜲ㅣ㡤戹㝦ㅢ㡡㠳敢〳㙤㡤ぢ㑡㔳㜸㌷收收㌶㐹昰攰㡡㌶㐵ㄷ戴㔰戱㐲㘳ㅥ㕥愹㘲㠷搹ㄱ愵慦捣㠵改扥㑡挵㕥〱㠳㡡搱〷㤵㡡㑤㜲㔷散㔵㠴㌶搲扢摣扤㡡搱ㄵ㉤㑡攱㔹㌱摦愸㔵㌱㕦㜷㥢愲〷敡㔵戱〳㉢㔵散〰㍢愲散慤㌷扡㡣〵㐹㠵戶㥦㔰㐹㔲搸㡥㈸㝢㠳㡣㡥㥤㤷愴扡㑡㤲㙡敤㠸戲ㄷ戱攸㝥㜹㐹慡愹㈴挹戰㈳㑡㕦㙡ち搳㕦㤳挷改㙤㌰㜸㥣攸㜴㐹戳㔵㈳㐵摥ㅥ摦㐱㘸攳挵㈰㐵㡤㈰㔶攴扣捤㤷敦㕣㕣昶㐸摦慢㈸㠵㘷戳㉤扦挸㙥戶戳摡ㄴ㕤慥㐲挵ち昶昸摥捥ち㈳挱扢㜶㐴搹㝢㐹昴㤱ち㤲㐶㔱㔶敢攱晦慦㑡㤲晥㘲㐷㤴扤攳㐳㉦㑡扡愹㈰㝣〳㌲昲㜷㡢ㄳ㉡ㅦ捣㐶㈸敥㝤㘱扡㐹昲ㄴ㠴㠰挵㔳㐰户㐶搴昹㈶愴攷搵㔹㐷㐱昴㈰ち〵㉣昴㑥㙦㔴㉡攰ㅦ散㠸戲㜷㘸㌸攴ㄷ㈴ㄵ慡晡㕡㈵㐹扦戵㈳捡摥㐷攱挰散㈵改搵㑡㤲㝥㘹㐷㤴扥收ㄱ攰昸扢慢ㄷㅢ㕣㥦挱㙡㠴昲〲㌱慥㄰搶挶慣㘰づ㤹㜲㤰㉥㈱㉢慤㜵㌸㠷㥣挱搷ㄹ㝢㜰摣ㅥ㈷㤹昱ㅤ㘰㝢扤ㅣ挷昰㜹挸挰㜹ㄹ㐴换ㅤㄳㅢ戱摥っ摥づ愹㠹㜵㘷戱㔴ㅦつ攲㈳㠰㌹㝣㔸㈵戵㉦慣〴㘲敤摢昶挲攴㘸㤰摦㜳搹㤹敢挹愵挷㉤㕣㙢愰〵㝤㌸㐷㠶晣㍣扥扣㘷敢㠰挶愱㌰㐹攷㐰㝥搴㜵㈰扦㕡晤〲㑤㙣㌹敥㕢㝣戲㐴㐶㔳搷㠷〳㙦㑣〶愹挲ち慦㍣ㄱ㈰㈱摤㠴㄰敢〰昴㄰㑡敦ぢ搰㉢㈹慤ㅣ㑦㠳㉣㐴戸慦攴㉢㔱戵戵慣戱㜳㠵改ㄴ㐸捦㌴〵㌲㌱㌵㜰扣〰挵㠱㥦收㘵㑣㐵㐴攱㝢ㄵ戲㌶㥦昵慢攷㥤昲扥搶㝡㜰愱扣搳㠱㌵㡥〴攱愷〲攸㘷昳㌱づ改ㄹ〸㜱㤵㔷搱㙦㘰㤹㔷摥昰敤戶㜷收慣㙤㔷ㅣ愶㈵戳愳㠱㜴㙤ㄸㄷ敢攸㕦㥤㍣㝤㙥ㅤ捤㘴㥥戳㤸㘷㤱㡥㍥㔸㤲㈷〷㝢收改㕣㡡㈳愸攴㜹散㔸㜹㍥攵㤹㘷ぢ昳㙣㉤换㜳㑥㐹㥥ㅣ㠷㡢昲㘴昷㉦㜹捥ㅤ㉢捦㈷㍣昳㍣㠱㜹㥥㔸㤶攷㐹㈵㜹㜲㄰㜱攷ㄹ㘶㝦㉡㉤㝣㌲ㄸ戴㌰㝢㔲㜶㥥昵㘱挵敥㤳挵搱㙣㘳扦㝡挴挹户愸㑤㑦㐵㥣㘶㥢ㄶ摡戳㡤㐱㌴㍤㈱㍥挵㥥搶摤㥥〱摡敤戸ㅦ㉡㜶昴㝢戸ㅡ摤挱㘲昱㘹㤰㤱愳搳㘶㘴攴愰㍤换㤸昰ㅤ搴㡡㘳挲㘹㉣敦〲㐲㘸愵㉣愱㕥挸㍢ㅡ愷㈴敦〲〳㘵挸㥦愲㔵〹㘶ㄱ愳㘹㑣㠲改戶ㄹ挹㠲㔶㈰㤸挵っ㘵攳ぢ㘶㠹ㅢ挳㔶ㄳ㑣て㐳搹㔸㠲㔹敡挶戰㘱愴愸㕦㜳ㄷ戵㤷㤰㔳㐱㈴昹㜲摥㔱敦㤲晣㜴㌰昹愲㡡ㄲ㔸戹ㄵ〸㜵慥㌰㤵㈱捤摥〷愶扥慡㤱㌵㍦ㄳ戱晥ㄱ㌵㜸㜶昴散戳摦㙡慣㙥㍡愴晡挳㙤㜵㌷扣昴挴换㔷晦㘴捤扣㕦敤扣昹收㥦扣㜲昵㡥㥤摦ㄹ㤸昷搸ㅤ㜷㝣㙦昱㙤㍢㕥摥㉦戶捤晦捤户㝡戶㙤㙡搹戰改摣搸慡㘳扡㌶㥤㜵捥改㉤换㈷捣慣慡慡愹㤹㌱昱昱てㅣㄵ摥㜲敥㍦愸㠷㥥㍤㈸愵㐴㤹挸㐰慦㐴㑥㉣㈵㜳て㔳愹㔲㡣㔵㘰昴ㄹ㈰昵㝥㈵㍡㈵昴㑣摣㍢㔷㤸扡ㄵ攸㠷㠹慡㔲愲㔵愲捥㜲愳愸㕤㐱㝤挴㐲㠹㕥㠹㕡敤㐶㔱扦㠲㕡㈳愸㐶㉡昳㝤慤扤戴て㡢戱ㄶ㌹戱昶㙣㥥㌰摢㐹㡡昱㔱㌰扡ㅦ愴摥ㅦ㘶㌳搹て㈰摢㐶㕡㝥㥢摤昲ㅤ㐸㠵ㄵ㠵㌰㜵㈸〹㈳㑣㔳愵愸㍤〱摥㙡〳㈹㐰て㈲㔴㔱愷ㄲ㜵㜳㠹っ㉡搷捥㠷ㅡㄵ捣㑤㈵ㄸ慡搶挶㔰㥦㠲戹戱〴攳㈸㔶㔱㤷㠲戸愱〴挱㍡㑢㘹搷㠳㐱㘹㔹㕢〱㕥㙦〳愵戴攷㈰㔴㔱〷ㄲ㜵㙤戱㡣〰㉢㍡挶ㅢ㠴㠵㜱㌸挸㥡㈷㜹㔴㥣㈳㜲㈸戹㈰㌵㙣㝤㡤搸㐸昲㑤慥搴〴晢㤸敦捣㍣㘶扦㝣㐸ㅥ摢㤰て㤲㌴〷㕢慦慡昲搳捡㠴捣㉣〸㍤愰㌴㐶昰愸㉣敢敢㥢㔲㜹愱挲㈹㈰㤷づ㠲㙡摣挰愰昵〹慡〴戴挱ㅣ㤴捥㜳㜲慢搸攴搲㈱㈴挱㈸敡㥢㡡搳㈹㄰㕥慡挰挹慤愲搲〵㥦〶ㄳ愰戰㜱ㄴ㠵昶扢㠷㍤昲㄰㜲㔰㔲㌶挸搰攷昲づっ㝥昰ㅥ㉦㈸ぢ愰㌳っ㘵㜹ㄸ愵戳㘰㜸昱㠱㔱㤲ㅣ㡣收晦㔶㠷搱晣ぢ㔳っ慢慦㠷挱挰扥㐴〰敦㌷摡㘹挱晢挲ㄴ㘴搹㜲㤸愹㈵挱㜹㔶〲愶ㄳ㍤㡤㠰攱ㅢ㔹㑡ㄷ㌸摥㠶ㅤ㐹〱愶ㄸ㘳攸㉡㍥攷捦〵搲晡愴晢㍣㑡㐰慣慥摣㉡昷愳㍤捣㉣㠲㠶慣㈰搲㐶㡢捤㥢㘷慤ㅤ㐵㝢摥㕤摢慣㐱挵昹〷㙦攱昰戱捤搳㌲捤昱愱㙣扢ㅣ㠵㜶㐲㕣昷㔲扡挰捡扤愲㐲愵㜹㍦〶愶㤱戱㙣㍢㈳㝦㌶㡣挱搲攰ㅦ〷㠳晦攴㉦捣ㅢ㘹愹㑤㘰昴昹㈴ㄷ㠰㠴〲扣㉦晤づ戶换㉦㤷搳㍦搴ㄲ㡦㔷攳㤳㘴㝣ㅦ㜳㕦㙢〹昵㝥㌶㠵戱ㄹち慡敡改敢搱㕢愸㉦㘸〱㙤㔲㘰攵㕥㔱㥦㔴愴戱㤵攰㔵〰㕦㔸〰ㄷ㔸ぢ㑣扤ぢ昸ㄳ㑣戱戲㝤㐵搷㠲㤵晡愲〲扥挰ち扥㤱㤹㐹ㄳ昳㤶㔷㈳㈵ㄶ㠷㌰㑤㔱㐸敤㝦〳㙣攵扥㜳</t>
  </si>
  <si>
    <t>CB_Block_7.4.0.0:2</t>
  </si>
  <si>
    <t>㜸〱敤㕡つ㙣㕢搵ㄵ昶㜵攲㘷㍦㈷㘹㕦愹捡㔴㕡㔶㜷㑤改扦昱晦て愳㘵㠹㤳戶㈹㙤ㄳ㤲戴㠵戶㘰㥥㥦慦ㄳ㔳㍢㑥敤攷慣愱㉤摢㘰㡣搲慤〳㈶捡㌶昶〷㐳搳㌶戱戲㈱㔱愹挰㘰愵㑣㥡㌶㡤〹挶㄰〸㤸㠰㌱ㄸ晦㘳晣㠸㈲㔸搹昹敥㝢捦㜶搲㌸㔰㔴㈱㈱昶搴ㅥ摦㝢敥㌹攷㥥㝢敦昹㝢敦挶挶㙣㌶摢〷昴攰ㄷ㑦㈳ㅡ戳晢㐶㑢㍡捦㝢ㄳ㠵㕣㡥㙢㝡戶㌰㔴昲戶ㄵ㡢敡攸摡㙣㐹㙦㈰〲㈹㤹愵昱㤲㈳㔹捡㕥捡㕤挹ㄱ㕥㉣ㄱ㤱挳㘶㜳戹㘴㍢愴㤸晦ㄵ慢㈳㠳㑢〶㕡㈶㉡㥢㉣ㄱ㘸㜶ㄲ攸㑦戴㜷愷㉥愱㐹晡昴㐲㤱㉦昵㙣㌴㐴㉤昷晢扤㝥㙦㌰ㅥ㠸㜸㝤㑢㍤㠹㜲㑥㉦ㄷ昹昲㈱㕥搶㡢㙡㙥愹愷愷㥣捡㘵戵㜳昹㘸㝦㘱ㅢㅦ㕡捥㔳扥㘰㑡つ挵晣愱㜰㌸ㄳ㡦挷㥡㕤㈴㜹㝤㜷愲摤扢㥥敢㈷㐹愶〳㉢昰㜷㜰㉤㡢愵㜲㕥捣づつ㜸㘹㠶㌱晡㝢扢㠷㜵㙦㜷㕦㉦摦㕥捥ㄶ㜹㥥て改㔸㘳㜳戲愷挸㌳扣挸㠷㌴㕥㥡㤲散摣愱昱㕣㠲攷㜲扤㍣㔳㙡㑡慥㉡ㄶ捡挳㕤㐳㘹扥愳㌱戹㔱㉤扡㤲慢捡搹昴㍡㜵戸㈵扦愱挴㝢搵愱〱扥㕥捤㜳㐷ㅥ㘸㝢愳慤戱挱搶昰愱㙡㈴摡愳摥㌱搳㐰つ㤷㘷㥣昶搸㈰㔲昸㕣㕥ㅣ攲㌹㉦㈹㡤㙤㥢攸散㔷慢愵㐱㕤㑤攵㌸㙢㌲㉤〳捡㐰愶㕢㤶〹攲㤱摤〰㑤〴㔸攳㕢㘴㔰戵㤴挰摡㤳慡㍤㤹戲㈷㌵㝢㌲㙤㑦㜲㝢㌲㘳㑦づ搸㤳㠳昶㘴搶㥥扣挴㥥摣㐶㌴搶攳㜲㍡敤收昳捥慢〷㥦晤晥〳捦㥤㝢挵ㄷㅦ㝡㜳换㡥扤㝢ㅣ戰㈱摦戸㠵搴㌹㠶〴搹㉤搹㑢昶搳㜴ち愴昳挷㌹㠵ㄶ㜳敢攴㈹搴㤰愷ㄲ㘰散㜵㍡〵㥣挴搳晢㜷晥㘲敦㌹㠷㔶㝥敦て㥢晦㥢扤晤散扤づ㜸攰㤹ㅦ㙤ぢつ摦捣㡥昰㑦㡦ㅤ㤳捡ㅦ㘷〷愷㔹㍢㜸ち㜶㜰扡搸挱㔷捣ㅤ㝣㌲昷㐴㈰戸㝢晡晡㠳慢㥦扣㙣摡㤱㐳㔷㌲㠴㉦ㄸ愲㕢㥥㐱㄰㡦㝣㉡挰攷〸㌰昶㠲挹戶㜳晦㤵㔳摢㥥㝡㝡攵ㅤ〷敦㜹㙦挶搱㘵㔹〷㝣攵挴㝤ㄷ㌱㔴ㄶ敥㑦〱慦攴挸慦㉣ㄴ㑢つつ㤳晡改愴㠳㌸㑡㜹㈶挰㘹〴ㅣ昰摢て㡤っ㔸ㅤ㔳㔹捡㤹愷㠰戱㙥愰攸挸ㅢ㐱愹㠳㤷㌴㌹㑦㘱㑢〴㌰㠹㕡戹㌲㙦捥㤳ㄵ敢㝣㠷摥愱敡慡㌳摦愳㔲攴搳愷㄰㈳搱㉤㌱〵㌴㕢㕤挸愹㜴㈰㑥戱㐶㉣愹㉤㔵〴〹㥦㙥昵㙡收愸挸㌶愶㤲挵㍣㄰㙣戴㈰戵㐵攰㉣㤱㙥戳㐷昲ㄴ搱慣ㄱ搶㈴㄰㠶㈴攴㐳㑡㠸つ㡤收㡦搱㤱愴㜹攳扣㘷㙣㈴㈵つ㘹㡢㘰㠴㉥㘹搲㤳㘸㥤㐸㡣㤶摡愰㘷㜳㈵㉦愹㈱㔲〳攴㝣搲昳㥤㉣扤愱扢昱ㅣ晤挰晡㜵㑢戳愸搹㌲㈶㑢㑡戳㑤戲捡㡦㝣㍡㌵摤㙥ㄹ戴昲昸㔱㘳㜰戲戱㐶愴㥣㐹昷㕥㘴慦戵〵㌵扤㔲搵愸昴㜰㥡㠵㠷㉢㔱挸て㤳挱ㄶㄵ㈴扤㐴㈱捤㝢㡡㠵㤱㙣㥡ㄷ㕤㐰昴㔱扤搳〸㌷㤴㠴愵㤷挸㌶ㅡ㙣づ㐷㤳㙢愲戹扡㉣㔹慤ㄳ搴㔳㕤挷挹㝦攵扣搸㌹〸捤㙥㌷㤴㤷㕢〱收ㄳ㘰〸敥〸ㅤ昲ㄹ〰ぢ〸㌸㄰收㈷㜷㕡戲㘸㐴㈳㌷昹㈲捦㘴㔰戸戹昳㥤㈳攴㥥㉡㔶㥢敦ㅤ㉣搱ち㍥㘳敥摣㐰攵搳〴晥㍣搱搹㔵㑡㥥〵ㄳ昹㘸愵㘸慡散㘸〹愶晥晦戸㌰戶㍣ㄶ㘱㜱愲㜸㠶捤㤲ㄷㄲ㜰㍣㑡戹昲愳㙥㌱㕥㑤㥣㌰㘱㥥㑣搲㥢〶昵㙡ㅦ户戴㤸扡㔳扢晢挸昲捤戲敦慣挰㔹挷挷㡥愵㐴㐵㠱〵挴㜵〶㈷ㅢ㘳愸慤攰㥦昰㔶㌸愵改慤㐱㠸ぢㄱ㘰㈸㈴㠴户㠶搱㠸㄰㜰愰愴㤸摣㕢愹㘸昹㡣愶搸㐶㉢户㡥㐹戱㡢㈶昵扡㑡㔵扡戲㉣慡攵㈵ㅦ㡤扡㝦㜴㤸ぢ㍦晤愴搳改㈷㍤摦挹㑣摦㙥挷ㅦ挹㐵㑦㘴㠷㡦㜷㔳㔴戰㙥㈹㐶戰愹扢慦㜲㜸挷㝢摦㔹愰㜳换㈰慣㌳㌸搹ㄸ㐳搱㙥戹㈶摥搶㑤搷㙣㠳戸㜶〲っ挵扡㜰捤〴ㅡㅤ㐰挱敢挴㍢㔳㈷㝡㜷搱㔲ㄱ㤱愸㕤㜹摣搲㉡㙡㌷搷挶ㄵ愱ㅣ㤶㘹㍤㜲ㄷ戵㐸㜳㔰搶ㄹ㥣㙣㡣㈱㔳㕢㥡㐳ㅢ㔳昳ㅥ㠸㍢㡦〰㐳戹㙥ㄱ㘰㘲㤳愰ㄷ〴㝤㈰㐰㈹㍦〱㐱㍦〸㌶㠰〰昵㤴㐵㠰㘰㘵㑡搸〸㠲㑤〴ㄴ搴ㅢ㄰㙤〴㔶㐵㔴ㅥㄸ㍣ㅦ㜸㔴ㅥㄶ户㜸昱㌱㙡㤴ぢ㐰戰ㄹ〴愸㑡㈶㈰搸〲㠲慤㈰㐰戴户〸愸㘹捤㝦㈱㌵攵㡢〸㌰挴㘵㡢〰㙡扢摤搸ㄵ㌹〹㜰㌱〱〵㕡㘳㙥㤷ぢ㠷敢㜲挱慡㕣慥ㅡ㤵ㄱ㝥㐱㈰慢〰㈹〰つ㈰㑤㠰㈱ㅡ㕢攲㙢㜶㤰㠳㈰〳〲㐴敡〹〸〶㐰㌰〸〲㔸愷㐵㌰㠷摡收づ㘶㐱㜰〹〱愵㡤㐰㡤㍡挲攴㌰戸つ㜸㤸㥣挵㕤戳㠳㌹㄰攴㐱搰㌱㌱挱㄰〸ち㈰㠰㠵㕡ㄲ愸㘹捤㍦㑣㑤㜹㍢〱〶㈳戴〸戰㝡㜳〷㡢㈰㈸ㄱ㔰㘰㑦㤸扢敥づ挲搶㐰㈰敢〰㘵㠰ㄱ㠰㉦ㄳ㔰㘰㙣㔸㥥戴㠳挰晣㐴㝢愲㌷ㄹ㠹挷〲㈱㥥昶㘹㕡㈶ㄴち㘷㐲㈹㉤愲愶搴㜴㈰㤰收㈹㔵つ昸ㄴ㘱㥢㐴㉥㡦ㄲ㔰㜰慣㤰㈰㕦㡡㥥㌰㑢昴挴ㄸっ搱㐱晦愵㕤〴㕡ㄲ敤㐹㝡㡢愲㑦㔸戹㜲㥡㑢扢〹㌵挵㐰昵搱愷㌵㝣㐷㤳㉥慢㤲戵愵㐷晡㜴㔵㤷扥㐲㈸㘷戲㜳㍢㔵散挳搲㔷愹㌳つ㍣攲敢㘲㔷㥡㕥㐱戳晡愸〲㔳挷㌴㘴㌷㠶愱ぢ㜷㤵㉥㈷搴㤶㥤扢㝡ぢ〵㝤ㄷ扤㕦㜳㑤㉤改愵㕤慢搴㔲㈱㤷ㅤ攲㥥扥昲昰㜰㙥搴㤳ㄸ愴㡦㐹摥ㅤ戹搲慥㜵昴㘲㤰摢戵㠹摥挴昵㘵㐴㑢ㄴ㝡㐱摢㔶㈸敢摥㥥捥摥㐴攷晡晥慥戵㥤ぢ㝤摥㜸㜸搱㙥捦搹换㍤㍥昹ち㥡挰〹㔷ㄲㅢ㘰愷摦㠶摡㉦㘴㙣ㄷ㐵ㅤ㝣慣㠹扥㄰㝡晣㌷㠱㝤㙢慦扦㠱晤㥥て晣㘰〳摢㘹づ愴ㄲ戶搷戶㍢㕡搷摣搰㜵昸㤸晢昲㈷㕦㔶攰㝢㌸㉢改ㅢ〴㡣攳㐸㙢㘹㕦㑣㡤愴㘲㤱㡣㉦ㄴ㡣㘴攲㝥㉤散㑢〷㠲搱㔸搸㐷㕦㐶㌵改慡ち㘹㍣ㄲ〹愵㠳㔱捥改㜳㘹挸㤷〹挶㜸㌴ㅤ㐸愵㝣㈹㝦挰㥦㑥㠵㌵㘹㑦㠵㌴ㅡ㔵㝤〱㉤ㄶ〹〴㝤㙡㐸昳挷㘳㤱㜰㌰ㄸ〹〶㌲晥㌰ㅤ㌱て㐹㔷㔷㐸㔳ㄱ㉤ㄴ㑡㐷愳㘱㝦挴ㅦ搲愲㕣捤㐴㐲昱㜸㐰㡤㠴搴㐸㉣㤲攲ち㘲㠵㌰戰扤搴㤰扦〹昰㉤㠰㝤〴ㄴ〴ぢ㌱昸㙤愰慥〱戸ㄶ攰㍡〲ち㠲㠸ㄸ〴愹挱㈴搸㈱㐸㐱ㄴ挱愳㈰㤲攰㔱㄰㌶㔰㈱㑡㌷㄰㘸㐹愲㑥㐷晡ㄷ愶昱㕤㐲挱㥣㍡戲愵攱㥣㍡㉡㍥ㄴ挰挴㘴㤸㥥㜴㈳㠱愹㠶戱㔱㈵㤹捥攲昳户晣㔵っ挳扥愴ㅦㄱ㌰捤㤳㕥敦昰㠹㔷戹㤸㔰㤸㑢晥㌱〱改㈷〴搶〸晢㤸摢攵て㝡㤶㜸攸㌳㉦搹㔰㜱搴愳ㄷ㍣㝤ㅤ〱捦㌲捦㐲晣㔰慦户摢㑦攳㤵㑥愰戶ㄳ㕣攴㔹㐱㠶攳㌱㈳ㅣ戳㐹㌷㤱㘰晢㡡攵昲捤㤸攵愷〴扣ぢ戶搴戵搰ぢ戱扥戶晥戶攴㠲戹慤敤慤㝥㥦捦ㄷ㤲㙥㈱㥥戸㘹捡ㅤ㝣戸愰㝢〲㥥㝣戹愴㝢〶搵ㄱ敥㈹㤵㌳㤹慣㤶愵〵㜹戲㐳㈳昴㔳㈰㤵ぢㄹ捦㠰改〴㑥㤵搸敢㔸敦㔶搳㐸攷慣㌹攳敡㥢攴攱㔵〷慥㤹㜵搳愲扦㈴㘷戳㉤㜵慣搷㤹慡㉦㙣戳挹戳散戱㥢㕦摢㜷昹㡡挴搷て散㤹敤㝥㝢挵ㄴ㜶㐱㍤㘱㕡㝤㘱攷㥢㍣㍦扦散㤶挷ㄶ扣㍤㜷搵愱愱㜹㑦㕤㤸㕥㝣㈶摢㔴㑦㔸扡扥戰㡤㈶捦捡捤㜳㠶㕦扡收昰晡㥦ㄵ㝡㡥戵㍥昷昸㜴戶愱㡥㌰〵改㐵挴捣㕦㔱挳㜰搲㘸㐶㑢㘷搲晥㑣搰ㅦぢ搲㤵㐵㑣つ㙢ㄹ㝦㈸愰㘶愲㠱㤸㐶㤱㔴ㄱ搹㠸挸攵〳〴ㄴ攴ㅦㄱ㌳㙦㐳㑦㈴愲捡ㄸ㔲㡦昰〹ㄸ慥㉣㑣ㄸ㌶㉡慣㔵㐱㑡挲㘰㈵搲㐹㜷㔰慦晤㠴㠳㕣㝦㐱㔷㜳㥥㐴㠱〲愲㜷㕤㘷摢晡摤昲㐱㤲攳摣㐶愰㡥㌵慣㌱㜷攳攰捣搵晢晦晣换㔹敢昶ㅦ㤹改㝤晦㡤㌹㍤慣慢摥㌶㈱ぢ㐲㔷改㄰〱㘳㥢㌲㙡㌴捡晤㙡㈰ㅣ㠹愷㐳㕡㥡挷㜹㈸㄰搱攲㍣ㄲ㡣挵㘲㔱㕦㑣扡戳㐲ㅡつ㘷戸㍦ㅡ昱〵㠳〱㝦㈸ㅥ昵挷搲昱㐸㌸散攷攱㘰㠸㔲㔳㈰㈰摤㔵㈱㡤愸攱㘸㕣愳㥣㤵昲㠷㐳搱㐰㌰ㅥ昱ㄱ㉡ㄲ愶搹㌲㜴〴㈹改敥㉡㘹㌸㥥㔱攳㐴㤶昶㠵㐳㤴摦㔲慡㥦戲㥢㥡昱㐷㌹戵㘳㥡㤲㈷㔲戱晢扦愵㠶㝣て挰扤〰扦㈳愰㈰㙤㡢挱挳㐰摤〷㜰〴攰㝥〲ち搲㜹㕤㑥攴㜳㍣ち㜲㍡ㅥ〵〹㕣挴ㄷ挴㌲ㄹ搱换㌸㙢㜱敡〸㔷搵昰㈴㈳㍣㈹㐸昶㠲攱㐱㙡㐸てㄱ㌰〳㔲㘲㠲㠰攴㌷〲㤲扦㌶㈰㤹ㅤ㈳㈰㤹㥤㙡㐰㈲㜹戰㉡改慦昴㡢㠰昴㌰晤㑡㝦㈳㜰㘲〱㈹㈸㍤㐲㍣㘳〳㤲晦㐴〲ㄲ㡡㤴㍡㈶戸搸戴戴摢戶㍥戰愶晢晤敦㜴㝥㑤昹攱㘹慦㜶摦㜲㉢㕢㔴挷〴㥤㈸㜶敡〸㕢㘸昲㍣晣愷㝢摦㤸㌷戲攸㑢搷摦扥㜷搵㠳晤㡦㕥挴ㄶ搴ㄳ㠶愲愹㡥戰㌳㑣㥥㍢慦㤵㡥㍥戸昵㡤挴㠱㌹捤搷扦昸收㑢ぢ搸晣㝡挲㔰㝣搵ㄱ搶㙡昲捣㕤扤㘶㙢昸攵㐷搷摥㝢攳㝢㡢慥㥥愶晦㥡捤慢㈳捣㠱㕡敢㐳慦捦挶㕦ㅦ㑡挴㌴㈳摦㔵愲㑣㐶搷戳晤㠵戶捡戵攴㌴晡㠸㔸收㠴㕦㘲㕤㔰捣慦㘲摡㔲㔴㍥㤵㜵っぢ戶敥㘲㠵㡦㍥挷㕢㝣㔴㙥捤愸昶㙡㍥挴捦慡㘲扢㠶㑡扣愸昳戴㈵戱㐴户㉣㡤昶〶ㄶㅥ昷攲㕦攷㈲搰扣㌲戰敥㕣㥤戴㥣㔹ㄳ㝣㤲㙤捦敡攲㤶ㅢ攳㑣㐶㤵㉢㍤㐵㐰㕥摥摡㈶㌲愸摦攱愱㙤晤㜸㜳㈲㠴㔷扦㕤㘱〶㍣㙥昹ㄹ㠲散㔲〲㄰つ㔴昳㍦〸搰㠷戳㡥㐲㥥㡡捤㤳㜵㜹㝤〵〹ㅤ晦づ㉦㌶换㤸愶㜲㡢㙤搵挹㈸㤱㥢昳摤㕡慡扦挸挵晤戳㑢㜴愸㠲㙡挹㔳搵扢㉤㔵㈸㙣㐳摤㌴㐵昴㑡㠳㥣敢戸ㄲ㙥捡ㅢ攵㌶摡㡣戱㠶㌱㌵㙥㙤扤㡢㐵㑡捦ㄲ㘸㘹换攵㍣㤶挴㤲昴㑦㐲㌵搰㑤戴昴ㅣ㌵㘶搶慤㙥搸㘹愶㝤㍦昱晣昰晣搱挵㥢搶摤摡戲敥㤱敢敥摥昳㜷㌶搳ㅣㄸ㝦㙦捣㔰㈷挲昸㤹㡣㝡㔹㝡㤱㐰攵㘰㐳散㔴㘲戳㑥挰㉤扦っ㍡㔴㤷〶挳㔵㘰㜸搵㘰㌰㙢㈹㜶㡡挹㠰㜳㜵换晦㈶挸㔰挸ㅡっ㝢愸㈵晤㠷〰捤㤰㌰㡡㉦㌶挵㘴戰ㄳ摡㉤扦㐹㤰敤㈳㘰㌰愰㠲㤶摥㈶㐰っㅤ㈶㠳摢㘴㘸㈰戴㕢㝥㠷㈰㐳㕤っ㉤㠱㘲愸㡦搱㠱㐰㠶㍡ㄹㅤ愸挳㔰㉦㕢㡢㜱愰㈶つ㡥㜳㤳戱搷㔵攴㜲㑢慡摦㑣慤㑡㜹慣挱㈲㥢〸搹㌷㔳〳挶㈴攳昰愴㜷〹㌴㄰慦㡣攳㘲づ㔲〰敦㌰挷ㅤ㑡愳㌹㌰晥㈶㥡ㅤ㈰㌶㘳〷㔰ㅦ㐹挷〸㔴づ㈵挰ㄸ戱㔹敢㜰换㤸㥦愱〸戲㔰っ㜵㐸㔵ㄷ㍢㡤㌷㤰昹ㄹ扡扣㝦慣㡥㉥敦㤹〳挷摤改㈲㡢ㅢ扡愰〸㤱㥣㈴慥㜲ㅡ㐱㜶㤴搸㌰㌱戶㥥晥攸〱扡㈰攳ㅢっ㜷㠲愱挹㘰㌰捥㍢挸摥㌲ㄹ㡣昳㙥〱〳慡〳㠳〱〵㠹㌴搵㘰㌰㉣㉡挸㕥㌷ㄹ〸㑢㌳㑣〳〳㉡〹㠳〱㘵㠹㌴摤㘰㌰㠲㔱㤰扤㘲㌲搰㄰㌱捣〰挳㘱㙡㕡㕡戲晢捣㡥㌰㤰㈳㘶㠷愸㙣散㝥戳㐳㍦㌶㠶ㅡ〱㐶㈲㐶㤰捡㉢㕢㉡扦㑢㍤㘳㍢晦㐵㜳㑤㜸戴捦㥢〳攳敦扡ㅢ㥦㈱摥挹㠲㉣㌶搲㤹㑦慡昸戳㈲㔷㍥㤹攳㐳〳晡㘰攵㑦㠹㈸㐰扡攸㙦㠹㘶㤱㔲㔰ㅦて㠳㔷㐲慡㍣扢ㄶぢ搷ㄳ搸搳㙢戱昰㉦㠱晤㝣㉤ㄶ㑥㈴戰㜳㙡戱㔸戹挰㝡㙡戱㌸㘲㠱㥤㕢㡢挵㌹ち散ㄷ㙡戱㌸㉣㠱㥤㔷㡢挵㠹〸㙣㙢つ㜶㉡㤶㐴晦㐴㝤㘶㥢㡡愵㔴㝢㔸㐲戵〷搵慢㍤愸㕣敤㜹挶昴愰㘲㜵っ慡㔵㝢㔰愹摡㠳㉡㤵㕥搳晦〰㈶㕥㐵㑦</t>
  </si>
  <si>
    <t>CB_Block_11.1.1000.0:1</t>
  </si>
  <si>
    <t>㜸〱慤㔲捦㙦搳㌰ㄴ㜶摣㘶㙢改㤰㤰㄰㥢㤰㌸㔴ㅣ愱ち㉢摤搰㝡攸愴㌶㡣㈱〱㙢㐵ぢㅣ㉤㈷㝥㙤扤愵㌶戲㥤㡡昲〷㜰㐰攲㉦㐴攲挲㕦挱㠵昱㥣㜵㔲㡡㄰〷挴㔳攲攴㝤敦挷昷昹搹㈴㈰㠴㕣愲昹慦户慡晦戹㌷㕥㔹〷㡢㈸搶㔹〶愹㤳㕡搹愸㙦っ㕦扤㤴搶㔵㌰㘱㡢㐹㡣摢㤰㔹昹ㄱ㙡㙣〹挶㘲㔲㐸㐸慤㔶愷ㄸ昷㑤晣㝢敢摡愹晢慡㥤㉡㉥㤳㜸㌰㑣捥戱敢搸㘹〳慤收摢慢摡㕥扢ㅤ戵愳㑥昷昱㤳㘸扦搵㡣昳捣攵〶㝡ち㜲㘷㜸搶㙡㡥昲㈴㤳改ぢ㔸㑤昴〵愸ㅥ㈴晢㥤㠴ㅦㅣ戵てづて愷摤敥搱づ㔲㤳戳㜸㌰㌲㌰戵晦愹㘷攸㈵ㅦ㍦㠵㔴晡扤〱ㄸ愹㘶㔱㍣挰愷愴ㅦ扤㤳てづ㤴㑦㠹㠶攳㤲㌷㥥〳ㄴ戳摡㘵扦愳㠵捡㥢㡢㌷ㄶ㕥㜳㌵㠳㌳扥㠰㜰㜱㥡㑢㔱㈵㤵㐷㝦㈲㉣ち捡㔴㐵昳〲昵ㅢてㅡ敢昳扡敡㐱㐸㝤换愳搵ㅦ㜸慥攵㔰〳㔱捡㌸㘵〹㘵㈹㘵㠲㌲愰㙣㑡搹㡣戲㌹㘵㤲戲㜳捡㉥㌰攷摡㙡摢摢㜴㙤敦㍡㝢㤷㈴晤㝣晡改换搷㥦摦攸㠳敦愱㘷昸ㄷ慤㜷扣㙡㌰愰㔲戰て㠷㉡㥥晢〹㠸晢㘵㜴㕡㑣㔴㠰ㄸㄹ晤ㅥ㡣㕢㑤㜸㤲挱敥㐶㑡ㅦ㙦攵ㄲ㌰㜰㜷〳㝥愶搳摣挶㕡㌹愳戳捤㐸㕦㉣㌹㜲㡡㔷㕡㐰愵ㄲ〴攴昶㝡㘶㈷㑢㔰敥㌹㔷㈲〳昳搷㝢ㅦ昸㔱摦㐰㈳㡤㕦搶㜴昸㘷</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</si>
</sst>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quot;$&quot;#,##0.00"/>
  </numFmts>
  <fonts count="37" x14ac:knownFonts="1">
    <font>
      <sz val="10"/>
      <name val="Arial"/>
    </font>
    <font>
      <b/>
      <sz val="10"/>
      <name val="Arial"/>
      <family val="2"/>
    </font>
    <font>
      <sz val="8"/>
      <name val="Arial"/>
      <family val="2"/>
    </font>
    <font>
      <sz val="10"/>
      <name val="Arial"/>
      <family val="2"/>
    </font>
    <font>
      <sz val="11"/>
      <color indexed="9"/>
      <name val="Calibri"/>
      <family val="2"/>
    </font>
    <font>
      <sz val="11"/>
      <color indexed="8"/>
      <name val="Calibri"/>
      <family val="2"/>
    </font>
    <font>
      <sz val="11"/>
      <color indexed="16"/>
      <name val="Calibri"/>
      <family val="2"/>
    </font>
    <font>
      <b/>
      <sz val="11"/>
      <color indexed="10"/>
      <name val="Calibri"/>
      <family val="2"/>
    </font>
    <font>
      <b/>
      <sz val="11"/>
      <color indexed="8"/>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18"/>
      <name val="Calibri"/>
      <family val="2"/>
    </font>
    <font>
      <sz val="11"/>
      <color indexed="60"/>
      <name val="Calibri"/>
      <family val="2"/>
    </font>
    <font>
      <b/>
      <sz val="11"/>
      <color indexed="9"/>
      <name val="Calibri"/>
      <family val="2"/>
    </font>
    <font>
      <b/>
      <sz val="18"/>
      <color indexed="62"/>
      <name val="Cambria"/>
      <family val="1"/>
    </font>
    <font>
      <sz val="11"/>
      <color indexed="10"/>
      <name val="Calibri"/>
      <family val="2"/>
    </font>
    <font>
      <sz val="8"/>
      <name val="Arial"/>
      <family val="2"/>
    </font>
    <font>
      <b/>
      <sz val="11"/>
      <name val="Calibri"/>
      <family val="2"/>
      <scheme val="minor"/>
    </font>
    <font>
      <sz val="11"/>
      <name val="Calibri"/>
      <family val="2"/>
      <scheme val="minor"/>
    </font>
    <font>
      <b/>
      <sz val="11"/>
      <color indexed="9"/>
      <name val="Calibri"/>
      <family val="2"/>
      <scheme val="minor"/>
    </font>
    <font>
      <b/>
      <sz val="11"/>
      <color indexed="17"/>
      <name val="Calibri"/>
      <family val="2"/>
      <scheme val="minor"/>
    </font>
    <font>
      <sz val="18"/>
      <color rgb="FF1F497D"/>
      <name val="Cambria"/>
      <family val="1"/>
      <scheme val="major"/>
    </font>
    <font>
      <b/>
      <sz val="18"/>
      <color rgb="FF1F497D"/>
      <name val="Cambria"/>
      <family val="1"/>
      <scheme val="major"/>
    </font>
    <font>
      <u/>
      <sz val="10"/>
      <color theme="10"/>
      <name val="MS Sans Serif"/>
      <family val="2"/>
    </font>
    <font>
      <u/>
      <sz val="10"/>
      <color rgb="FFFF0000"/>
      <name val="Calibri"/>
      <family val="2"/>
      <scheme val="minor"/>
    </font>
    <font>
      <sz val="11"/>
      <color theme="1" tint="0.249977111117893"/>
      <name val="Calibri"/>
      <family val="2"/>
      <scheme val="minor"/>
    </font>
    <font>
      <b/>
      <sz val="11"/>
      <color theme="0" tint="-0.499984740745262"/>
      <name val="Calibri"/>
      <family val="2"/>
      <scheme val="minor"/>
    </font>
    <font>
      <sz val="11"/>
      <name val="Calibri"/>
      <family val="2"/>
    </font>
    <font>
      <sz val="9"/>
      <color rgb="FF333333"/>
      <name val="Arial"/>
      <family val="2"/>
    </font>
    <font>
      <i/>
      <sz val="10"/>
      <name val="Calibri"/>
      <family val="2"/>
      <scheme val="minor"/>
    </font>
    <font>
      <b/>
      <sz val="9"/>
      <color theme="0" tint="-0.499984740745262"/>
      <name val="Calibri"/>
      <family val="2"/>
      <scheme val="minor"/>
    </font>
    <font>
      <b/>
      <sz val="11"/>
      <color theme="0"/>
      <name val="Calibri"/>
      <family val="2"/>
      <scheme val="minor"/>
    </font>
    <font>
      <b/>
      <sz val="11"/>
      <color theme="1" tint="0.249977111117893"/>
      <name val="Calibri"/>
      <family val="2"/>
      <scheme val="minor"/>
    </font>
    <font>
      <i/>
      <sz val="11"/>
      <color theme="1" tint="0.249977111117893"/>
      <name val="Calibri"/>
      <family val="2"/>
      <scheme val="minor"/>
    </font>
    <font>
      <b/>
      <i/>
      <sz val="11"/>
      <color theme="9" tint="-0.249977111117893"/>
      <name val="Calibri"/>
      <family val="2"/>
      <scheme val="minor"/>
    </font>
  </fonts>
  <fills count="33">
    <fill>
      <patternFill patternType="none"/>
    </fill>
    <fill>
      <patternFill patternType="gray125"/>
    </fill>
    <fill>
      <patternFill patternType="solid">
        <fgColor indexed="44"/>
      </patternFill>
    </fill>
    <fill>
      <patternFill patternType="solid">
        <fgColor indexed="11"/>
      </patternFill>
    </fill>
    <fill>
      <patternFill patternType="solid">
        <fgColor indexed="49"/>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indexed="8"/>
        <bgColor indexed="8"/>
      </patternFill>
    </fill>
    <fill>
      <patternFill patternType="solid">
        <fgColor indexed="15"/>
      </patternFill>
    </fill>
    <fill>
      <patternFill patternType="solid">
        <fgColor indexed="13"/>
      </patternFill>
    </fill>
    <fill>
      <patternFill patternType="solid">
        <fgColor indexed="13"/>
        <bgColor indexed="64"/>
      </patternFill>
    </fill>
    <fill>
      <patternFill patternType="solid">
        <fgColor indexed="9"/>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5"/>
        <bgColor indexed="64"/>
      </patternFill>
    </fill>
    <fill>
      <patternFill patternType="solid">
        <fgColor rgb="FFBD9B53"/>
        <bgColor indexed="64"/>
      </patternFill>
    </fill>
  </fills>
  <borders count="27">
    <border>
      <left/>
      <right/>
      <top/>
      <bottom/>
      <diagonal/>
    </border>
    <border>
      <left style="thin">
        <color indexed="62"/>
      </left>
      <right style="thin">
        <color indexed="62"/>
      </right>
      <top style="thin">
        <color indexed="62"/>
      </top>
      <bottom style="thin">
        <color indexed="62"/>
      </bottom>
      <diagonal/>
    </border>
    <border>
      <left/>
      <right/>
      <top/>
      <bottom style="thick">
        <color indexed="54"/>
      </bottom>
      <diagonal/>
    </border>
    <border>
      <left/>
      <right/>
      <top/>
      <bottom style="thick">
        <color indexed="22"/>
      </bottom>
      <diagonal/>
    </border>
    <border>
      <left/>
      <right/>
      <top/>
      <bottom style="medium">
        <color indexed="44"/>
      </bottom>
      <diagonal/>
    </border>
    <border>
      <left style="thin">
        <color indexed="31"/>
      </left>
      <right style="thin">
        <color indexed="62"/>
      </right>
      <top style="thin">
        <color indexed="31"/>
      </top>
      <bottom style="thin">
        <color indexed="62"/>
      </bottom>
      <diagonal/>
    </border>
    <border>
      <left style="double">
        <color indexed="11"/>
      </left>
      <right style="double">
        <color indexed="11"/>
      </right>
      <top style="double">
        <color indexed="11"/>
      </top>
      <bottom style="double">
        <color indexed="11"/>
      </bottom>
      <diagonal/>
    </border>
    <border>
      <left style="thin">
        <color indexed="22"/>
      </left>
      <right style="thin">
        <color indexed="22"/>
      </right>
      <top style="thin">
        <color indexed="22"/>
      </top>
      <bottom style="thin">
        <color indexed="22"/>
      </bottom>
      <diagonal/>
    </border>
    <border>
      <left style="thin">
        <color indexed="30"/>
      </left>
      <right style="thin">
        <color indexed="30"/>
      </right>
      <top style="thin">
        <color indexed="30"/>
      </top>
      <bottom style="thin">
        <color indexed="30"/>
      </bottom>
      <diagonal/>
    </border>
    <border>
      <left/>
      <right/>
      <top style="thin">
        <color indexed="54"/>
      </top>
      <bottom style="double">
        <color indexed="5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24994659260841701"/>
      </left>
      <right style="thin">
        <color theme="0" tint="-0.499984740745262"/>
      </right>
      <top style="thin">
        <color theme="0" tint="-0.24994659260841701"/>
      </top>
      <bottom style="thin">
        <color theme="0" tint="-0.24994659260841701"/>
      </bottom>
      <diagonal/>
    </border>
    <border>
      <left style="thin">
        <color theme="0" tint="-0.499984740745262"/>
      </left>
      <right/>
      <top/>
      <bottom style="thin">
        <color theme="0" tint="-0.499984740745262"/>
      </bottom>
      <diagonal/>
    </border>
    <border>
      <left/>
      <right/>
      <top/>
      <bottom style="thin">
        <color theme="0" tint="-0.499984740745262"/>
      </bottom>
      <diagonal/>
    </border>
    <border>
      <left style="thin">
        <color theme="0" tint="-0.24994659260841701"/>
      </left>
      <right style="thin">
        <color theme="0" tint="-0.499984740745262"/>
      </right>
      <top style="thin">
        <color theme="0" tint="-0.24994659260841701"/>
      </top>
      <bottom style="thin">
        <color theme="0" tint="-0.499984740745262"/>
      </bottom>
      <diagonal/>
    </border>
  </borders>
  <cellStyleXfs count="46">
    <xf numFmtId="0" fontId="0" fillId="0" borderId="0"/>
    <xf numFmtId="0" fontId="4"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5" fillId="6" borderId="0" applyNumberFormat="0" applyBorder="0" applyAlignment="0" applyProtection="0"/>
    <xf numFmtId="0" fontId="5"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6" borderId="0" applyNumberFormat="0" applyBorder="0" applyAlignment="0" applyProtection="0"/>
    <xf numFmtId="0" fontId="4" fillId="7" borderId="0" applyNumberFormat="0" applyBorder="0" applyAlignment="0" applyProtection="0"/>
    <xf numFmtId="0" fontId="4" fillId="15" borderId="0" applyNumberFormat="0" applyBorder="0" applyAlignment="0" applyProtection="0"/>
    <xf numFmtId="0" fontId="5" fillId="9" borderId="0" applyNumberFormat="0" applyBorder="0" applyAlignment="0" applyProtection="0"/>
    <xf numFmtId="0" fontId="5" fillId="16" borderId="0" applyNumberFormat="0" applyBorder="0" applyAlignment="0" applyProtection="0"/>
    <xf numFmtId="0" fontId="4" fillId="16" borderId="0" applyNumberFormat="0" applyBorder="0" applyAlignment="0" applyProtection="0"/>
    <xf numFmtId="0" fontId="6" fillId="17" borderId="0" applyNumberFormat="0" applyBorder="0" applyAlignment="0" applyProtection="0"/>
    <xf numFmtId="0" fontId="4" fillId="4" borderId="1" applyNumberFormat="0" applyAlignment="0" applyProtection="0"/>
    <xf numFmtId="0" fontId="7" fillId="0" borderId="0" applyNumberFormat="0" applyFill="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9" fillId="12" borderId="0" applyNumberFormat="0" applyBorder="0" applyAlignment="0" applyProtection="0"/>
    <xf numFmtId="0" fontId="10" fillId="0" borderId="2"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2" borderId="5" applyNumberFormat="0" applyAlignment="0" applyProtection="0"/>
    <xf numFmtId="0" fontId="3" fillId="21" borderId="6" applyNumberFormat="0" applyFont="0" applyAlignment="0" applyProtection="0"/>
    <xf numFmtId="0" fontId="14" fillId="21" borderId="0" applyNumberFormat="0" applyBorder="0" applyAlignment="0" applyProtection="0"/>
    <xf numFmtId="0" fontId="3" fillId="9" borderId="7" applyNumberFormat="0" applyFont="0" applyAlignment="0" applyProtection="0"/>
    <xf numFmtId="0" fontId="15" fillId="22" borderId="8" applyNumberFormat="0" applyAlignment="0" applyProtection="0"/>
    <xf numFmtId="0" fontId="16" fillId="0" borderId="0" applyNumberFormat="0" applyFill="0" applyBorder="0" applyAlignment="0" applyProtection="0"/>
    <xf numFmtId="0" fontId="8" fillId="0" borderId="9" applyNumberFormat="0" applyFill="0" applyAlignment="0" applyProtection="0"/>
    <xf numFmtId="0" fontId="17" fillId="0" borderId="0" applyNumberFormat="0" applyFill="0" applyBorder="0" applyAlignment="0" applyProtection="0"/>
    <xf numFmtId="0" fontId="25" fillId="0" borderId="0" applyNumberFormat="0" applyFill="0" applyBorder="0" applyAlignment="0" applyProtection="0"/>
    <xf numFmtId="0" fontId="3" fillId="0" borderId="0"/>
  </cellStyleXfs>
  <cellXfs count="73">
    <xf numFmtId="0" fontId="0" fillId="0" borderId="0" xfId="0"/>
    <xf numFmtId="0" fontId="20" fillId="0" borderId="0" xfId="0" applyFont="1"/>
    <xf numFmtId="164" fontId="20" fillId="0" borderId="0" xfId="0" applyNumberFormat="1" applyFont="1"/>
    <xf numFmtId="0" fontId="20" fillId="0" borderId="0" xfId="0" applyFont="1" applyAlignment="1">
      <alignment horizontal="center"/>
    </xf>
    <xf numFmtId="0" fontId="20" fillId="0" borderId="0" xfId="0" applyFont="1" applyAlignment="1">
      <alignment horizontal="right"/>
    </xf>
    <xf numFmtId="0" fontId="20" fillId="0" borderId="0" xfId="0" applyFont="1" applyBorder="1"/>
    <xf numFmtId="0" fontId="19" fillId="0" borderId="0" xfId="0" applyFont="1" applyFill="1" applyBorder="1" applyAlignment="1">
      <alignment horizontal="center"/>
    </xf>
    <xf numFmtId="0" fontId="20" fillId="0" borderId="0" xfId="0" applyFont="1" applyFill="1" applyBorder="1" applyAlignment="1">
      <alignment horizontal="center"/>
    </xf>
    <xf numFmtId="164" fontId="20" fillId="0" borderId="0" xfId="0" applyNumberFormat="1" applyFont="1" applyFill="1" applyBorder="1" applyAlignment="1">
      <alignment horizontal="center"/>
    </xf>
    <xf numFmtId="0" fontId="23" fillId="0" borderId="0" xfId="0" applyFont="1"/>
    <xf numFmtId="0" fontId="24" fillId="0" borderId="0" xfId="0" applyFont="1"/>
    <xf numFmtId="0" fontId="20" fillId="0" borderId="11" xfId="0" applyFont="1" applyBorder="1" applyAlignment="1">
      <alignment horizontal="center"/>
    </xf>
    <xf numFmtId="164" fontId="20" fillId="0" borderId="12" xfId="0" applyNumberFormat="1" applyFont="1" applyBorder="1" applyAlignment="1">
      <alignment horizontal="center"/>
    </xf>
    <xf numFmtId="164" fontId="20" fillId="0" borderId="11" xfId="0" applyNumberFormat="1" applyFont="1" applyBorder="1" applyAlignment="1">
      <alignment horizontal="center"/>
    </xf>
    <xf numFmtId="164" fontId="20" fillId="0" borderId="11" xfId="0" applyNumberFormat="1" applyFont="1" applyBorder="1"/>
    <xf numFmtId="0" fontId="1" fillId="0" borderId="0" xfId="0" applyFont="1"/>
    <xf numFmtId="0" fontId="0" fillId="0" borderId="0" xfId="0" quotePrefix="1"/>
    <xf numFmtId="0" fontId="19" fillId="0" borderId="0" xfId="0" applyFont="1" applyBorder="1" applyAlignment="1">
      <alignment wrapText="1"/>
    </xf>
    <xf numFmtId="0" fontId="20" fillId="0" borderId="0" xfId="0" applyNumberFormat="1" applyFont="1" applyBorder="1" applyAlignment="1">
      <alignment wrapText="1"/>
    </xf>
    <xf numFmtId="0" fontId="20" fillId="0" borderId="0" xfId="0" applyFont="1" applyBorder="1" applyAlignment="1">
      <alignment wrapText="1"/>
    </xf>
    <xf numFmtId="0" fontId="20" fillId="0" borderId="0" xfId="0" applyFont="1" applyFill="1" applyBorder="1"/>
    <xf numFmtId="0" fontId="24" fillId="0" borderId="0" xfId="0" applyFont="1" applyBorder="1"/>
    <xf numFmtId="0" fontId="23" fillId="0" borderId="0" xfId="0" applyFont="1" applyBorder="1"/>
    <xf numFmtId="0" fontId="26" fillId="0" borderId="0" xfId="44" applyFont="1" applyAlignment="1">
      <alignment horizontal="center" vertical="center"/>
    </xf>
    <xf numFmtId="0" fontId="20" fillId="24" borderId="10" xfId="0" applyFont="1" applyFill="1" applyBorder="1" applyAlignment="1">
      <alignment horizontal="center"/>
    </xf>
    <xf numFmtId="0" fontId="20" fillId="25" borderId="10" xfId="0" applyFont="1" applyFill="1" applyBorder="1" applyAlignment="1">
      <alignment horizontal="center"/>
    </xf>
    <xf numFmtId="0" fontId="27" fillId="27" borderId="11" xfId="0" applyFont="1" applyFill="1" applyBorder="1" applyAlignment="1">
      <alignment horizontal="left" wrapText="1"/>
    </xf>
    <xf numFmtId="164" fontId="27" fillId="27" borderId="12" xfId="0" applyNumberFormat="1" applyFont="1" applyFill="1" applyBorder="1" applyAlignment="1">
      <alignment horizontal="left" wrapText="1"/>
    </xf>
    <xf numFmtId="0" fontId="27" fillId="27" borderId="12" xfId="0" applyFont="1" applyFill="1" applyBorder="1" applyAlignment="1">
      <alignment horizontal="left" wrapText="1"/>
    </xf>
    <xf numFmtId="0" fontId="31" fillId="0" borderId="0" xfId="0" applyFont="1" applyAlignment="1">
      <alignment horizontal="right"/>
    </xf>
    <xf numFmtId="0" fontId="32" fillId="26" borderId="0" xfId="0" applyFont="1" applyFill="1" applyBorder="1" applyAlignment="1">
      <alignment vertical="top"/>
    </xf>
    <xf numFmtId="0" fontId="32" fillId="26" borderId="18" xfId="0" applyFont="1" applyFill="1" applyBorder="1" applyAlignment="1">
      <alignment vertical="top"/>
    </xf>
    <xf numFmtId="0" fontId="33" fillId="30" borderId="16" xfId="0" applyFont="1" applyFill="1" applyBorder="1" applyAlignment="1">
      <alignment horizontal="center" vertical="center" wrapText="1"/>
    </xf>
    <xf numFmtId="0" fontId="33" fillId="30" borderId="17" xfId="0" applyFont="1" applyFill="1" applyBorder="1" applyAlignment="1">
      <alignment horizontal="center" vertical="center" wrapText="1"/>
    </xf>
    <xf numFmtId="0" fontId="19" fillId="0" borderId="11" xfId="0" applyFont="1" applyFill="1" applyBorder="1" applyAlignment="1">
      <alignment horizontal="center"/>
    </xf>
    <xf numFmtId="0" fontId="19" fillId="0" borderId="11" xfId="0" applyFont="1" applyBorder="1" applyAlignment="1">
      <alignment horizontal="center"/>
    </xf>
    <xf numFmtId="0" fontId="27" fillId="27" borderId="13" xfId="0" applyFont="1" applyFill="1" applyBorder="1" applyAlignment="1">
      <alignment horizontal="left" wrapText="1"/>
    </xf>
    <xf numFmtId="0" fontId="34" fillId="27" borderId="11" xfId="0" applyFont="1" applyFill="1" applyBorder="1" applyAlignment="1">
      <alignment horizontal="left" wrapText="1"/>
    </xf>
    <xf numFmtId="0" fontId="35" fillId="27" borderId="13" xfId="0" applyFont="1" applyFill="1" applyBorder="1" applyAlignment="1">
      <alignment horizontal="left" wrapText="1"/>
    </xf>
    <xf numFmtId="0" fontId="35" fillId="27" borderId="14" xfId="0" applyFont="1" applyFill="1" applyBorder="1" applyAlignment="1">
      <alignment horizontal="left" wrapText="1"/>
    </xf>
    <xf numFmtId="0" fontId="21" fillId="32" borderId="15" xfId="45" applyFont="1" applyFill="1" applyBorder="1" applyAlignment="1">
      <alignment horizontal="center" vertical="center"/>
    </xf>
    <xf numFmtId="0" fontId="21" fillId="32" borderId="16" xfId="45" applyFont="1" applyFill="1" applyBorder="1" applyAlignment="1">
      <alignment horizontal="center" vertical="center"/>
    </xf>
    <xf numFmtId="0" fontId="21" fillId="32" borderId="17" xfId="45" applyFont="1" applyFill="1" applyBorder="1" applyAlignment="1">
      <alignment horizontal="center" vertical="center"/>
    </xf>
    <xf numFmtId="0" fontId="21" fillId="31" borderId="17" xfId="45" applyFont="1" applyFill="1" applyBorder="1" applyAlignment="1">
      <alignment horizontal="center" vertical="center"/>
    </xf>
    <xf numFmtId="0" fontId="21" fillId="31" borderId="15" xfId="45" applyFont="1" applyFill="1" applyBorder="1" applyAlignment="1">
      <alignment horizontal="center" vertical="center"/>
    </xf>
    <xf numFmtId="0" fontId="21" fillId="32" borderId="15" xfId="45" applyFont="1" applyFill="1" applyBorder="1" applyAlignment="1">
      <alignment horizontal="center" vertical="center"/>
    </xf>
    <xf numFmtId="0" fontId="21" fillId="32" borderId="16" xfId="45" applyFont="1" applyFill="1" applyBorder="1" applyAlignment="1">
      <alignment horizontal="center" vertical="center"/>
    </xf>
    <xf numFmtId="0" fontId="21" fillId="32" borderId="17" xfId="45" applyFont="1" applyFill="1" applyBorder="1" applyAlignment="1">
      <alignment horizontal="center" vertical="center"/>
    </xf>
    <xf numFmtId="164" fontId="36" fillId="29" borderId="10" xfId="0" applyNumberFormat="1" applyFont="1" applyFill="1" applyBorder="1" applyAlignment="1">
      <alignment horizontal="center"/>
    </xf>
    <xf numFmtId="164" fontId="36" fillId="29" borderId="10" xfId="0" applyNumberFormat="1" applyFont="1" applyFill="1" applyBorder="1" applyAlignment="1">
      <alignment horizontal="center" vertical="center"/>
    </xf>
    <xf numFmtId="0" fontId="35" fillId="27" borderId="13" xfId="0" applyFont="1" applyFill="1" applyBorder="1" applyAlignment="1">
      <alignment horizontal="left" vertical="center" wrapText="1"/>
    </xf>
    <xf numFmtId="0" fontId="19" fillId="0" borderId="12" xfId="0" applyFont="1" applyFill="1" applyBorder="1"/>
    <xf numFmtId="0" fontId="28" fillId="0" borderId="0" xfId="0" applyFont="1" applyFill="1" applyBorder="1" applyAlignment="1">
      <alignment horizontal="right"/>
    </xf>
    <xf numFmtId="0" fontId="20" fillId="0" borderId="22" xfId="0" applyFont="1" applyBorder="1"/>
    <xf numFmtId="8" fontId="29" fillId="28" borderId="23" xfId="26" applyNumberFormat="1" applyFont="1" applyFill="1" applyBorder="1"/>
    <xf numFmtId="0" fontId="20" fillId="0" borderId="24" xfId="0" applyFont="1" applyBorder="1"/>
    <xf numFmtId="0" fontId="28" fillId="0" borderId="25" xfId="0" applyFont="1" applyFill="1" applyBorder="1" applyAlignment="1">
      <alignment horizontal="right"/>
    </xf>
    <xf numFmtId="0" fontId="28" fillId="0" borderId="24" xfId="0" applyFont="1" applyFill="1" applyBorder="1" applyAlignment="1">
      <alignment horizontal="right"/>
    </xf>
    <xf numFmtId="164" fontId="36" fillId="29" borderId="26" xfId="0" applyNumberFormat="1" applyFont="1" applyFill="1" applyBorder="1" applyAlignment="1">
      <alignment horizontal="center"/>
    </xf>
    <xf numFmtId="164" fontId="19" fillId="23" borderId="23" xfId="0" applyNumberFormat="1" applyFont="1" applyFill="1" applyBorder="1"/>
    <xf numFmtId="0" fontId="19" fillId="23" borderId="26" xfId="0" applyFont="1" applyFill="1" applyBorder="1"/>
    <xf numFmtId="0" fontId="20" fillId="3" borderId="10" xfId="0" applyFont="1" applyFill="1" applyBorder="1" applyAlignment="1">
      <alignment horizontal="center"/>
    </xf>
    <xf numFmtId="0" fontId="33" fillId="30" borderId="15" xfId="0" applyFont="1" applyFill="1" applyBorder="1" applyAlignment="1">
      <alignment horizontal="center" vertical="center" wrapText="1"/>
    </xf>
    <xf numFmtId="0" fontId="19" fillId="29" borderId="19" xfId="0" applyFont="1" applyFill="1" applyBorder="1" applyAlignment="1">
      <alignment horizontal="center" vertical="center"/>
    </xf>
    <xf numFmtId="0" fontId="19" fillId="29" borderId="20" xfId="0" applyFont="1" applyFill="1" applyBorder="1" applyAlignment="1">
      <alignment horizontal="center" vertical="center"/>
    </xf>
    <xf numFmtId="0" fontId="19" fillId="29" borderId="21" xfId="0" applyFont="1" applyFill="1" applyBorder="1" applyAlignment="1">
      <alignment horizontal="center" vertical="center"/>
    </xf>
    <xf numFmtId="0" fontId="28" fillId="26" borderId="0" xfId="0" applyFont="1" applyFill="1" applyBorder="1" applyAlignment="1">
      <alignment horizontal="center"/>
    </xf>
    <xf numFmtId="0" fontId="21" fillId="31" borderId="15" xfId="45" applyFont="1" applyFill="1" applyBorder="1" applyAlignment="1">
      <alignment horizontal="center" vertical="center"/>
    </xf>
    <xf numFmtId="0" fontId="21" fillId="31" borderId="17" xfId="45" applyFont="1" applyFill="1" applyBorder="1" applyAlignment="1">
      <alignment horizontal="center" vertical="center"/>
    </xf>
    <xf numFmtId="0" fontId="22" fillId="26" borderId="0" xfId="0" applyFont="1" applyFill="1" applyBorder="1" applyAlignment="1">
      <alignment horizontal="center"/>
    </xf>
    <xf numFmtId="0" fontId="30" fillId="0" borderId="0" xfId="0" applyFont="1"/>
    <xf numFmtId="0" fontId="20" fillId="29" borderId="19" xfId="0" applyFont="1" applyFill="1" applyBorder="1" applyAlignment="1">
      <alignment horizontal="center" vertical="center"/>
    </xf>
    <xf numFmtId="0" fontId="20" fillId="29" borderId="21" xfId="0" applyFont="1" applyFill="1" applyBorder="1" applyAlignment="1">
      <alignment horizontal="center" vertical="center"/>
    </xf>
  </cellXfs>
  <cellStyles count="46">
    <cellStyle name="Accent1" xfId="1" builtinId="29" customBuiltin="1"/>
    <cellStyle name="Accent1 - 20%" xfId="2"/>
    <cellStyle name="Accent1 - 40%" xfId="3"/>
    <cellStyle name="Accent1 - 60%" xfId="4"/>
    <cellStyle name="Accent2" xfId="5" builtinId="33" customBuiltin="1"/>
    <cellStyle name="Accent2 - 20%" xfId="6"/>
    <cellStyle name="Accent2 - 40%" xfId="7"/>
    <cellStyle name="Accent2 - 60%" xfId="8"/>
    <cellStyle name="Accent3" xfId="9" builtinId="37" customBuiltin="1"/>
    <cellStyle name="Accent3 - 20%" xfId="10"/>
    <cellStyle name="Accent3 - 40%" xfId="11"/>
    <cellStyle name="Accent3 - 60%" xfId="12"/>
    <cellStyle name="Accent4" xfId="13" builtinId="41" customBuiltin="1"/>
    <cellStyle name="Accent4 - 20%" xfId="14"/>
    <cellStyle name="Accent4 - 40%" xfId="15"/>
    <cellStyle name="Accent4 - 60%" xfId="16"/>
    <cellStyle name="Accent5" xfId="17" builtinId="45" customBuiltin="1"/>
    <cellStyle name="Accent5 - 20%" xfId="18"/>
    <cellStyle name="Accent5 - 40%" xfId="19"/>
    <cellStyle name="Accent5 - 60%" xfId="20"/>
    <cellStyle name="Accent6" xfId="21" builtinId="49" customBuiltin="1"/>
    <cellStyle name="Accent6 - 20%" xfId="22"/>
    <cellStyle name="Accent6 - 40%" xfId="23"/>
    <cellStyle name="Accent6 - 60%" xfId="24"/>
    <cellStyle name="Bad" xfId="25" builtinId="27" customBuiltin="1"/>
    <cellStyle name="Calculation" xfId="26" builtinId="22" customBuiltin="1"/>
    <cellStyle name="Check Cell" xfId="27" builtinId="23" customBuiltin="1"/>
    <cellStyle name="Emphasis 1" xfId="28"/>
    <cellStyle name="Emphasis 2" xfId="29"/>
    <cellStyle name="Emphasis 3" xfId="3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44" builtinId="8"/>
    <cellStyle name="Input" xfId="36" builtinId="20" customBuiltin="1"/>
    <cellStyle name="Linked Cell" xfId="37" builtinId="24" customBuiltin="1"/>
    <cellStyle name="Neutral" xfId="38" builtinId="28" customBuiltin="1"/>
    <cellStyle name="Normal" xfId="0" builtinId="0"/>
    <cellStyle name="Normal 2" xfId="45"/>
    <cellStyle name="Note" xfId="39" builtinId="10" customBuiltin="1"/>
    <cellStyle name="Output" xfId="40" builtinId="21" customBuiltin="1"/>
    <cellStyle name="Sheet Title" xfId="41"/>
    <cellStyle name="Total" xfId="42" builtinId="25" customBuiltin="1"/>
    <cellStyle name="Warning Text" xfId="43" builtinId="11" customBuiltin="1"/>
  </cellStyles>
  <dxfs count="0"/>
  <tableStyles count="0" defaultTableStyle="TableStyleMedium9"/>
  <colors>
    <mruColors>
      <color rgb="FFF6882E"/>
      <color rgb="FFFFCC00"/>
      <color rgb="FF3F3F76"/>
      <color rgb="FFFFCC99"/>
      <color rgb="FFFF6161"/>
      <color rgb="FFFA7D0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07/relationships/hdphoto" Target="../media/hdphoto1.wdp"/><Relationship Id="rId1" Type="http://schemas.openxmlformats.org/officeDocument/2006/relationships/image" Target="../media/image2.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228600</xdr:colOff>
      <xdr:row>40</xdr:row>
      <xdr:rowOff>38100</xdr:rowOff>
    </xdr:from>
    <xdr:ext cx="76200" cy="200025"/>
    <xdr:sp macro="" textlink="">
      <xdr:nvSpPr>
        <xdr:cNvPr id="5143" name="Text Box 23"/>
        <xdr:cNvSpPr txBox="1">
          <a:spLocks noChangeArrowheads="1"/>
        </xdr:cNvSpPr>
      </xdr:nvSpPr>
      <xdr:spPr bwMode="auto">
        <a:xfrm>
          <a:off x="11544300" y="229076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11</xdr:col>
      <xdr:colOff>209550</xdr:colOff>
      <xdr:row>46</xdr:row>
      <xdr:rowOff>123825</xdr:rowOff>
    </xdr:from>
    <xdr:ext cx="57150" cy="161925"/>
    <xdr:sp macro="" textlink="">
      <xdr:nvSpPr>
        <xdr:cNvPr id="5147" name="Text Box 27"/>
        <xdr:cNvSpPr txBox="1">
          <a:spLocks noChangeArrowheads="1"/>
        </xdr:cNvSpPr>
      </xdr:nvSpPr>
      <xdr:spPr bwMode="auto">
        <a:xfrm>
          <a:off x="10915650" y="25927050"/>
          <a:ext cx="57150" cy="1619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twoCellAnchor>
    <xdr:from>
      <xdr:col>1</xdr:col>
      <xdr:colOff>942975</xdr:colOff>
      <xdr:row>12</xdr:row>
      <xdr:rowOff>457200</xdr:rowOff>
    </xdr:from>
    <xdr:to>
      <xdr:col>1</xdr:col>
      <xdr:colOff>4743450</xdr:colOff>
      <xdr:row>12</xdr:row>
      <xdr:rowOff>2886075</xdr:rowOff>
    </xdr:to>
    <xdr:grpSp>
      <xdr:nvGrpSpPr>
        <xdr:cNvPr id="5148" name="Group 28"/>
        <xdr:cNvGrpSpPr>
          <a:grpSpLocks/>
        </xdr:cNvGrpSpPr>
      </xdr:nvGrpSpPr>
      <xdr:grpSpPr bwMode="auto">
        <a:xfrm>
          <a:off x="1552575" y="5991225"/>
          <a:ext cx="3800475" cy="2047875"/>
          <a:chOff x="168" y="253"/>
          <a:chExt cx="399" cy="254"/>
        </a:xfrm>
      </xdr:grpSpPr>
      <xdr:sp macro="" textlink="">
        <xdr:nvSpPr>
          <xdr:cNvPr id="5149" name="Rectangle 29"/>
          <xdr:cNvSpPr>
            <a:spLocks noChangeArrowheads="1"/>
          </xdr:cNvSpPr>
        </xdr:nvSpPr>
        <xdr:spPr bwMode="auto">
          <a:xfrm>
            <a:off x="331" y="253"/>
            <a:ext cx="63" cy="2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SP</a:t>
            </a:r>
          </a:p>
        </xdr:txBody>
      </xdr:sp>
      <xdr:sp macro="" textlink="">
        <xdr:nvSpPr>
          <xdr:cNvPr id="5150" name="Rectangle 30"/>
          <xdr:cNvSpPr>
            <a:spLocks noChangeArrowheads="1"/>
          </xdr:cNvSpPr>
        </xdr:nvSpPr>
        <xdr:spPr bwMode="auto">
          <a:xfrm>
            <a:off x="249" y="341"/>
            <a:ext cx="63" cy="2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SD1</a:t>
            </a:r>
          </a:p>
        </xdr:txBody>
      </xdr:sp>
      <xdr:sp macro="" textlink="">
        <xdr:nvSpPr>
          <xdr:cNvPr id="5151" name="Rectangle 31"/>
          <xdr:cNvSpPr>
            <a:spLocks noChangeArrowheads="1"/>
          </xdr:cNvSpPr>
        </xdr:nvSpPr>
        <xdr:spPr bwMode="auto">
          <a:xfrm>
            <a:off x="419" y="341"/>
            <a:ext cx="63" cy="2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SD2</a:t>
            </a:r>
          </a:p>
        </xdr:txBody>
      </xdr:sp>
      <xdr:sp macro="" textlink="">
        <xdr:nvSpPr>
          <xdr:cNvPr id="5152" name="Rectangle 32"/>
          <xdr:cNvSpPr>
            <a:spLocks noChangeArrowheads="1"/>
          </xdr:cNvSpPr>
        </xdr:nvSpPr>
        <xdr:spPr bwMode="auto">
          <a:xfrm>
            <a:off x="168" y="443"/>
            <a:ext cx="63" cy="2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RO1</a:t>
            </a:r>
          </a:p>
        </xdr:txBody>
      </xdr:sp>
      <xdr:sp macro="" textlink="">
        <xdr:nvSpPr>
          <xdr:cNvPr id="5153" name="Rectangle 33"/>
          <xdr:cNvSpPr>
            <a:spLocks noChangeArrowheads="1"/>
          </xdr:cNvSpPr>
        </xdr:nvSpPr>
        <xdr:spPr bwMode="auto">
          <a:xfrm>
            <a:off x="332" y="443"/>
            <a:ext cx="63" cy="2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RO2</a:t>
            </a:r>
          </a:p>
        </xdr:txBody>
      </xdr:sp>
      <xdr:sp macro="" textlink="">
        <xdr:nvSpPr>
          <xdr:cNvPr id="5154" name="Rectangle 34"/>
          <xdr:cNvSpPr>
            <a:spLocks noChangeArrowheads="1"/>
          </xdr:cNvSpPr>
        </xdr:nvSpPr>
        <xdr:spPr bwMode="auto">
          <a:xfrm>
            <a:off x="504" y="442"/>
            <a:ext cx="63" cy="2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RO3</a:t>
            </a:r>
          </a:p>
        </xdr:txBody>
      </xdr:sp>
      <xdr:sp macro="" textlink="">
        <xdr:nvSpPr>
          <xdr:cNvPr id="5155" name="Line 35"/>
          <xdr:cNvSpPr>
            <a:spLocks noChangeShapeType="1"/>
          </xdr:cNvSpPr>
        </xdr:nvSpPr>
        <xdr:spPr bwMode="auto">
          <a:xfrm flipH="1">
            <a:off x="305" y="277"/>
            <a:ext cx="55" cy="5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156" name="Line 36"/>
          <xdr:cNvSpPr>
            <a:spLocks noChangeShapeType="1"/>
          </xdr:cNvSpPr>
        </xdr:nvSpPr>
        <xdr:spPr bwMode="auto">
          <a:xfrm>
            <a:off x="363" y="277"/>
            <a:ext cx="56" cy="5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157" name="Line 37"/>
          <xdr:cNvSpPr>
            <a:spLocks noChangeShapeType="1"/>
          </xdr:cNvSpPr>
        </xdr:nvSpPr>
        <xdr:spPr bwMode="auto">
          <a:xfrm flipH="1">
            <a:off x="213" y="369"/>
            <a:ext cx="55" cy="5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158" name="Line 38"/>
          <xdr:cNvSpPr>
            <a:spLocks noChangeShapeType="1"/>
          </xdr:cNvSpPr>
        </xdr:nvSpPr>
        <xdr:spPr bwMode="auto">
          <a:xfrm flipH="1">
            <a:off x="387" y="370"/>
            <a:ext cx="55" cy="5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159" name="Line 39"/>
          <xdr:cNvSpPr>
            <a:spLocks noChangeShapeType="1"/>
          </xdr:cNvSpPr>
        </xdr:nvSpPr>
        <xdr:spPr bwMode="auto">
          <a:xfrm>
            <a:off x="281" y="370"/>
            <a:ext cx="56" cy="5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160" name="Line 40"/>
          <xdr:cNvSpPr>
            <a:spLocks noChangeShapeType="1"/>
          </xdr:cNvSpPr>
        </xdr:nvSpPr>
        <xdr:spPr bwMode="auto">
          <a:xfrm>
            <a:off x="280" y="369"/>
            <a:ext cx="235" cy="6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161" name="Line 41"/>
          <xdr:cNvSpPr>
            <a:spLocks noChangeShapeType="1"/>
          </xdr:cNvSpPr>
        </xdr:nvSpPr>
        <xdr:spPr bwMode="auto">
          <a:xfrm>
            <a:off x="447" y="370"/>
            <a:ext cx="56" cy="5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162" name="Line 42"/>
          <xdr:cNvSpPr>
            <a:spLocks noChangeShapeType="1"/>
          </xdr:cNvSpPr>
        </xdr:nvSpPr>
        <xdr:spPr bwMode="auto">
          <a:xfrm flipH="1">
            <a:off x="222" y="369"/>
            <a:ext cx="224" cy="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163" name="Line 43"/>
          <xdr:cNvSpPr>
            <a:spLocks noChangeShapeType="1"/>
          </xdr:cNvSpPr>
        </xdr:nvSpPr>
        <xdr:spPr bwMode="auto">
          <a:xfrm>
            <a:off x="227" y="499"/>
            <a:ext cx="6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164" name="Rectangle 44"/>
          <xdr:cNvSpPr>
            <a:spLocks noChangeArrowheads="1"/>
          </xdr:cNvSpPr>
        </xdr:nvSpPr>
        <xdr:spPr bwMode="auto">
          <a:xfrm>
            <a:off x="291" y="486"/>
            <a:ext cx="63" cy="2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Supply</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1047751</xdr:colOff>
      <xdr:row>9</xdr:row>
      <xdr:rowOff>180975</xdr:rowOff>
    </xdr:from>
    <xdr:to>
      <xdr:col>7</xdr:col>
      <xdr:colOff>6192</xdr:colOff>
      <xdr:row>15</xdr:row>
      <xdr:rowOff>9525</xdr:rowOff>
    </xdr:to>
    <xdr:pic>
      <xdr:nvPicPr>
        <xdr:cNvPr id="16" name="Picture 15" descr="http://www.oilandgas.mottmac.com/scaled/b999522e.jpeg"/>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colorTemperature colorTemp="8800"/>
                  </a14:imgEffect>
                  <a14:imgEffect>
                    <a14:saturation sat="66000"/>
                  </a14:imgEffect>
                </a14:imgLayer>
              </a14:imgProps>
            </a:ext>
            <a:ext uri="{28A0092B-C50C-407E-A947-70E740481C1C}">
              <a14:useLocalDpi xmlns:a14="http://schemas.microsoft.com/office/drawing/2010/main" val="0"/>
            </a:ext>
          </a:extLst>
        </a:blip>
        <a:srcRect/>
        <a:stretch>
          <a:fillRect/>
        </a:stretch>
      </xdr:blipFill>
      <xdr:spPr bwMode="auto">
        <a:xfrm>
          <a:off x="3905251" y="2657475"/>
          <a:ext cx="2015966"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351231</xdr:colOff>
      <xdr:row>8</xdr:row>
      <xdr:rowOff>76200</xdr:rowOff>
    </xdr:from>
    <xdr:to>
      <xdr:col>3</xdr:col>
      <xdr:colOff>9525</xdr:colOff>
      <xdr:row>15</xdr:row>
      <xdr:rowOff>2334</xdr:rowOff>
    </xdr:to>
    <xdr:pic>
      <xdr:nvPicPr>
        <xdr:cNvPr id="2" name="Picture 1"/>
        <xdr:cNvPicPr>
          <a:picLocks noChangeAspect="1"/>
        </xdr:cNvPicPr>
      </xdr:nvPicPr>
      <xdr:blipFill>
        <a:blip xmlns:r="http://schemas.openxmlformats.org/officeDocument/2006/relationships" r:embed="rId3"/>
        <a:stretch>
          <a:fillRect/>
        </a:stretch>
      </xdr:blipFill>
      <xdr:spPr>
        <a:xfrm>
          <a:off x="351231" y="2076450"/>
          <a:ext cx="2306244" cy="1259634"/>
        </a:xfrm>
        <a:prstGeom prst="rect">
          <a:avLst/>
        </a:prstGeom>
      </xdr:spPr>
    </xdr:pic>
    <xdr:clientData/>
  </xdr:twoCellAnchor>
  <xdr:twoCellAnchor>
    <xdr:from>
      <xdr:col>0</xdr:col>
      <xdr:colOff>266699</xdr:colOff>
      <xdr:row>1</xdr:row>
      <xdr:rowOff>200025</xdr:rowOff>
    </xdr:from>
    <xdr:to>
      <xdr:col>12</xdr:col>
      <xdr:colOff>66674</xdr:colOff>
      <xdr:row>2</xdr:row>
      <xdr:rowOff>284250</xdr:rowOff>
    </xdr:to>
    <xdr:grpSp>
      <xdr:nvGrpSpPr>
        <xdr:cNvPr id="8" name="Group 7"/>
        <xdr:cNvGrpSpPr/>
      </xdr:nvGrpSpPr>
      <xdr:grpSpPr>
        <a:xfrm>
          <a:off x="266699" y="581025"/>
          <a:ext cx="9725025" cy="369975"/>
          <a:chOff x="1343025" y="811125"/>
          <a:chExt cx="7391400" cy="369975"/>
        </a:xfrm>
      </xdr:grpSpPr>
      <xdr:sp macro="" textlink="">
        <xdr:nvSpPr>
          <xdr:cNvPr id="9" name="Freeform 8"/>
          <xdr:cNvSpPr/>
        </xdr:nvSpPr>
        <xdr:spPr>
          <a:xfrm>
            <a:off x="1343025" y="811125"/>
            <a:ext cx="2630857" cy="369975"/>
          </a:xfrm>
          <a:custGeom>
            <a:avLst/>
            <a:gdLst>
              <a:gd name="connsiteX0" fmla="*/ 0 w 2524588"/>
              <a:gd name="connsiteY0" fmla="*/ 0 h 590549"/>
              <a:gd name="connsiteX1" fmla="*/ 2229314 w 2524588"/>
              <a:gd name="connsiteY1" fmla="*/ 0 h 590549"/>
              <a:gd name="connsiteX2" fmla="*/ 2524588 w 2524588"/>
              <a:gd name="connsiteY2" fmla="*/ 295275 h 590549"/>
              <a:gd name="connsiteX3" fmla="*/ 2229314 w 2524588"/>
              <a:gd name="connsiteY3" fmla="*/ 590549 h 590549"/>
              <a:gd name="connsiteX4" fmla="*/ 0 w 2524588"/>
              <a:gd name="connsiteY4" fmla="*/ 590549 h 590549"/>
              <a:gd name="connsiteX5" fmla="*/ 295275 w 2524588"/>
              <a:gd name="connsiteY5" fmla="*/ 295275 h 590549"/>
              <a:gd name="connsiteX6" fmla="*/ 0 w 2524588"/>
              <a:gd name="connsiteY6" fmla="*/ 0 h 5905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24588" h="590549">
                <a:moveTo>
                  <a:pt x="0" y="0"/>
                </a:moveTo>
                <a:lnTo>
                  <a:pt x="2229314" y="0"/>
                </a:lnTo>
                <a:lnTo>
                  <a:pt x="2524588" y="295275"/>
                </a:lnTo>
                <a:lnTo>
                  <a:pt x="2229314" y="590549"/>
                </a:lnTo>
                <a:lnTo>
                  <a:pt x="0" y="590549"/>
                </a:lnTo>
                <a:lnTo>
                  <a:pt x="295275" y="295275"/>
                </a:lnTo>
                <a:lnTo>
                  <a:pt x="0" y="0"/>
                </a:lnTo>
                <a:close/>
              </a:path>
            </a:pathLst>
          </a:custGeom>
        </xdr:spPr>
        <xdr:style>
          <a:lnRef idx="2">
            <a:schemeClr val="lt1">
              <a:hueOff val="0"/>
              <a:satOff val="0"/>
              <a:lumOff val="0"/>
              <a:alphaOff val="0"/>
            </a:schemeClr>
          </a:lnRef>
          <a:fillRef idx="1">
            <a:schemeClr val="accent2">
              <a:hueOff val="0"/>
              <a:satOff val="0"/>
              <a:lumOff val="0"/>
              <a:alphaOff val="0"/>
            </a:schemeClr>
          </a:fillRef>
          <a:effectRef idx="0">
            <a:schemeClr val="accent2">
              <a:hueOff val="0"/>
              <a:satOff val="0"/>
              <a:lumOff val="0"/>
              <a:alphaOff val="0"/>
            </a:schemeClr>
          </a:effectRef>
          <a:fontRef idx="minor">
            <a:schemeClr val="lt1"/>
          </a:fontRef>
        </xdr:style>
        <xdr:txBody>
          <a:bodyPr spcFirstLastPara="0" vert="horz" wrap="square" lIns="379286" tIns="28004" rIns="323278" bIns="28004" numCol="1" spcCol="1270" anchor="ctr" anchorCtr="0">
            <a:noAutofit/>
          </a:bodyPr>
          <a:lstStyle/>
          <a:p>
            <a:pPr lvl="0" algn="ctr" defTabSz="933450">
              <a:lnSpc>
                <a:spcPct val="90000"/>
              </a:lnSpc>
              <a:spcBef>
                <a:spcPct val="0"/>
              </a:spcBef>
              <a:spcAft>
                <a:spcPct val="35000"/>
              </a:spcAft>
            </a:pPr>
            <a:r>
              <a:rPr lang="en-US" sz="1400" kern="1200"/>
              <a:t>Gas Refining</a:t>
            </a:r>
          </a:p>
        </xdr:txBody>
      </xdr:sp>
      <xdr:sp macro="" textlink="">
        <xdr:nvSpPr>
          <xdr:cNvPr id="10" name="Freeform 9"/>
          <xdr:cNvSpPr/>
        </xdr:nvSpPr>
        <xdr:spPr>
          <a:xfrm>
            <a:off x="3476625" y="811125"/>
            <a:ext cx="2570689" cy="369975"/>
          </a:xfrm>
          <a:custGeom>
            <a:avLst/>
            <a:gdLst>
              <a:gd name="connsiteX0" fmla="*/ 0 w 2524588"/>
              <a:gd name="connsiteY0" fmla="*/ 0 h 590549"/>
              <a:gd name="connsiteX1" fmla="*/ 2229314 w 2524588"/>
              <a:gd name="connsiteY1" fmla="*/ 0 h 590549"/>
              <a:gd name="connsiteX2" fmla="*/ 2524588 w 2524588"/>
              <a:gd name="connsiteY2" fmla="*/ 295275 h 590549"/>
              <a:gd name="connsiteX3" fmla="*/ 2229314 w 2524588"/>
              <a:gd name="connsiteY3" fmla="*/ 590549 h 590549"/>
              <a:gd name="connsiteX4" fmla="*/ 0 w 2524588"/>
              <a:gd name="connsiteY4" fmla="*/ 590549 h 590549"/>
              <a:gd name="connsiteX5" fmla="*/ 295275 w 2524588"/>
              <a:gd name="connsiteY5" fmla="*/ 295275 h 590549"/>
              <a:gd name="connsiteX6" fmla="*/ 0 w 2524588"/>
              <a:gd name="connsiteY6" fmla="*/ 0 h 5905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24588" h="590549">
                <a:moveTo>
                  <a:pt x="0" y="0"/>
                </a:moveTo>
                <a:lnTo>
                  <a:pt x="2229314" y="0"/>
                </a:lnTo>
                <a:lnTo>
                  <a:pt x="2524588" y="295275"/>
                </a:lnTo>
                <a:lnTo>
                  <a:pt x="2229314" y="590549"/>
                </a:lnTo>
                <a:lnTo>
                  <a:pt x="0" y="590549"/>
                </a:lnTo>
                <a:lnTo>
                  <a:pt x="295275" y="295275"/>
                </a:lnTo>
                <a:lnTo>
                  <a:pt x="0" y="0"/>
                </a:lnTo>
                <a:close/>
              </a:path>
            </a:pathLst>
          </a:custGeom>
          <a:solidFill>
            <a:srgbClr val="BD9B53"/>
          </a:solidFill>
        </xdr:spPr>
        <xdr:style>
          <a:lnRef idx="2">
            <a:schemeClr val="lt1">
              <a:hueOff val="0"/>
              <a:satOff val="0"/>
              <a:lumOff val="0"/>
              <a:alphaOff val="0"/>
            </a:schemeClr>
          </a:lnRef>
          <a:fillRef idx="1">
            <a:schemeClr val="accent2">
              <a:hueOff val="2340759"/>
              <a:satOff val="-2919"/>
              <a:lumOff val="686"/>
              <a:alphaOff val="0"/>
            </a:schemeClr>
          </a:fillRef>
          <a:effectRef idx="0">
            <a:schemeClr val="accent2">
              <a:hueOff val="2340759"/>
              <a:satOff val="-2919"/>
              <a:lumOff val="686"/>
              <a:alphaOff val="0"/>
            </a:schemeClr>
          </a:effectRef>
          <a:fontRef idx="minor">
            <a:schemeClr val="lt1"/>
          </a:fontRef>
        </xdr:style>
        <xdr:txBody>
          <a:bodyPr spcFirstLastPara="0" vert="horz" wrap="square" lIns="379286" tIns="28004" rIns="323278" bIns="28004" numCol="1" spcCol="1270" anchor="ctr" anchorCtr="0">
            <a:noAutofit/>
          </a:bodyPr>
          <a:lstStyle/>
          <a:p>
            <a:pPr lvl="0" algn="ctr" defTabSz="933450">
              <a:lnSpc>
                <a:spcPct val="90000"/>
              </a:lnSpc>
              <a:spcBef>
                <a:spcPct val="0"/>
              </a:spcBef>
              <a:spcAft>
                <a:spcPct val="35000"/>
              </a:spcAft>
            </a:pPr>
            <a:r>
              <a:rPr lang="en-US" sz="1400" kern="1200"/>
              <a:t>Gas Storage</a:t>
            </a:r>
          </a:p>
        </xdr:txBody>
      </xdr:sp>
      <xdr:sp macro="" textlink="">
        <xdr:nvSpPr>
          <xdr:cNvPr id="11" name="Freeform 10"/>
          <xdr:cNvSpPr/>
        </xdr:nvSpPr>
        <xdr:spPr>
          <a:xfrm>
            <a:off x="5686650" y="811125"/>
            <a:ext cx="3047775" cy="369975"/>
          </a:xfrm>
          <a:custGeom>
            <a:avLst/>
            <a:gdLst>
              <a:gd name="connsiteX0" fmla="*/ 0 w 2524588"/>
              <a:gd name="connsiteY0" fmla="*/ 0 h 590549"/>
              <a:gd name="connsiteX1" fmla="*/ 2229314 w 2524588"/>
              <a:gd name="connsiteY1" fmla="*/ 0 h 590549"/>
              <a:gd name="connsiteX2" fmla="*/ 2524588 w 2524588"/>
              <a:gd name="connsiteY2" fmla="*/ 295275 h 590549"/>
              <a:gd name="connsiteX3" fmla="*/ 2229314 w 2524588"/>
              <a:gd name="connsiteY3" fmla="*/ 590549 h 590549"/>
              <a:gd name="connsiteX4" fmla="*/ 0 w 2524588"/>
              <a:gd name="connsiteY4" fmla="*/ 590549 h 590549"/>
              <a:gd name="connsiteX5" fmla="*/ 295275 w 2524588"/>
              <a:gd name="connsiteY5" fmla="*/ 295275 h 590549"/>
              <a:gd name="connsiteX6" fmla="*/ 0 w 2524588"/>
              <a:gd name="connsiteY6" fmla="*/ 0 h 5905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24588" h="590549">
                <a:moveTo>
                  <a:pt x="0" y="0"/>
                </a:moveTo>
                <a:lnTo>
                  <a:pt x="2229314" y="0"/>
                </a:lnTo>
                <a:lnTo>
                  <a:pt x="2524588" y="295275"/>
                </a:lnTo>
                <a:lnTo>
                  <a:pt x="2229314" y="590549"/>
                </a:lnTo>
                <a:lnTo>
                  <a:pt x="0" y="590549"/>
                </a:lnTo>
                <a:lnTo>
                  <a:pt x="295275" y="295275"/>
                </a:lnTo>
                <a:lnTo>
                  <a:pt x="0" y="0"/>
                </a:lnTo>
                <a:close/>
              </a:path>
            </a:pathLst>
          </a:custGeom>
          <a:solidFill>
            <a:srgbClr val="9BBB59"/>
          </a:solidFill>
        </xdr:spPr>
        <xdr:style>
          <a:lnRef idx="2">
            <a:schemeClr val="lt1">
              <a:hueOff val="0"/>
              <a:satOff val="0"/>
              <a:lumOff val="0"/>
              <a:alphaOff val="0"/>
            </a:schemeClr>
          </a:lnRef>
          <a:fillRef idx="1">
            <a:schemeClr val="accent2">
              <a:hueOff val="4681519"/>
              <a:satOff val="-5839"/>
              <a:lumOff val="1373"/>
              <a:alphaOff val="0"/>
            </a:schemeClr>
          </a:fillRef>
          <a:effectRef idx="0">
            <a:schemeClr val="accent2">
              <a:hueOff val="4681519"/>
              <a:satOff val="-5839"/>
              <a:lumOff val="1373"/>
              <a:alphaOff val="0"/>
            </a:schemeClr>
          </a:effectRef>
          <a:fontRef idx="minor">
            <a:schemeClr val="lt1"/>
          </a:fontRef>
        </xdr:style>
        <xdr:txBody>
          <a:bodyPr spcFirstLastPara="0" vert="horz" wrap="square" lIns="379286" tIns="28004" rIns="323278" bIns="28004" numCol="1" spcCol="1270" anchor="ctr" anchorCtr="0">
            <a:noAutofit/>
          </a:bodyPr>
          <a:lstStyle/>
          <a:p>
            <a:pPr lvl="0" algn="ctr" defTabSz="933450">
              <a:lnSpc>
                <a:spcPct val="90000"/>
              </a:lnSpc>
              <a:spcBef>
                <a:spcPct val="0"/>
              </a:spcBef>
              <a:spcAft>
                <a:spcPct val="35000"/>
              </a:spcAft>
            </a:pPr>
            <a:r>
              <a:rPr lang="en-US" sz="1400" kern="1200"/>
              <a:t>Storage to Retail</a:t>
            </a:r>
          </a:p>
        </xdr:txBody>
      </xdr:sp>
    </xdr:grpSp>
    <xdr:clientData/>
  </xdr:twoCellAnchor>
  <xdr:twoCellAnchor editAs="oneCell">
    <xdr:from>
      <xdr:col>9</xdr:col>
      <xdr:colOff>180975</xdr:colOff>
      <xdr:row>11</xdr:row>
      <xdr:rowOff>0</xdr:rowOff>
    </xdr:from>
    <xdr:to>
      <xdr:col>9</xdr:col>
      <xdr:colOff>645590</xdr:colOff>
      <xdr:row>14</xdr:row>
      <xdr:rowOff>180975</xdr:rowOff>
    </xdr:to>
    <xdr:pic>
      <xdr:nvPicPr>
        <xdr:cNvPr id="12" name="Picture 11"/>
        <xdr:cNvPicPr>
          <a:picLocks noChangeAspect="1"/>
        </xdr:cNvPicPr>
      </xdr:nvPicPr>
      <xdr:blipFill>
        <a:blip xmlns:r="http://schemas.openxmlformats.org/officeDocument/2006/relationships" r:embed="rId4">
          <a:duotone>
            <a:schemeClr val="accent3">
              <a:shade val="45000"/>
              <a:satMod val="135000"/>
            </a:schemeClr>
            <a:prstClr val="white"/>
          </a:duotone>
        </a:blip>
        <a:stretch>
          <a:fillRect/>
        </a:stretch>
      </xdr:blipFill>
      <xdr:spPr>
        <a:xfrm>
          <a:off x="7848600" y="2686050"/>
          <a:ext cx="464615" cy="752475"/>
        </a:xfrm>
        <a:prstGeom prst="rect">
          <a:avLst/>
        </a:prstGeom>
      </xdr:spPr>
    </xdr:pic>
    <xdr:clientData/>
  </xdr:twoCellAnchor>
  <xdr:twoCellAnchor editAs="oneCell">
    <xdr:from>
      <xdr:col>10</xdr:col>
      <xdr:colOff>180975</xdr:colOff>
      <xdr:row>11</xdr:row>
      <xdr:rowOff>9525</xdr:rowOff>
    </xdr:from>
    <xdr:to>
      <xdr:col>10</xdr:col>
      <xdr:colOff>645590</xdr:colOff>
      <xdr:row>15</xdr:row>
      <xdr:rowOff>0</xdr:rowOff>
    </xdr:to>
    <xdr:pic>
      <xdr:nvPicPr>
        <xdr:cNvPr id="13" name="Picture 12"/>
        <xdr:cNvPicPr>
          <a:picLocks noChangeAspect="1"/>
        </xdr:cNvPicPr>
      </xdr:nvPicPr>
      <xdr:blipFill>
        <a:blip xmlns:r="http://schemas.openxmlformats.org/officeDocument/2006/relationships" r:embed="rId4">
          <a:duotone>
            <a:schemeClr val="accent3">
              <a:shade val="45000"/>
              <a:satMod val="135000"/>
            </a:schemeClr>
            <a:prstClr val="white"/>
          </a:duotone>
        </a:blip>
        <a:stretch>
          <a:fillRect/>
        </a:stretch>
      </xdr:blipFill>
      <xdr:spPr>
        <a:xfrm>
          <a:off x="8601075" y="2695575"/>
          <a:ext cx="464615" cy="752475"/>
        </a:xfrm>
        <a:prstGeom prst="rect">
          <a:avLst/>
        </a:prstGeom>
      </xdr:spPr>
    </xdr:pic>
    <xdr:clientData/>
  </xdr:twoCellAnchor>
  <xdr:twoCellAnchor editAs="oneCell">
    <xdr:from>
      <xdr:col>11</xdr:col>
      <xdr:colOff>180975</xdr:colOff>
      <xdr:row>11</xdr:row>
      <xdr:rowOff>9525</xdr:rowOff>
    </xdr:from>
    <xdr:to>
      <xdr:col>11</xdr:col>
      <xdr:colOff>645590</xdr:colOff>
      <xdr:row>15</xdr:row>
      <xdr:rowOff>0</xdr:rowOff>
    </xdr:to>
    <xdr:pic>
      <xdr:nvPicPr>
        <xdr:cNvPr id="14" name="Picture 13"/>
        <xdr:cNvPicPr>
          <a:picLocks noChangeAspect="1"/>
        </xdr:cNvPicPr>
      </xdr:nvPicPr>
      <xdr:blipFill>
        <a:blip xmlns:r="http://schemas.openxmlformats.org/officeDocument/2006/relationships" r:embed="rId4">
          <a:duotone>
            <a:schemeClr val="accent3">
              <a:shade val="45000"/>
              <a:satMod val="135000"/>
            </a:schemeClr>
            <a:prstClr val="white"/>
          </a:duotone>
        </a:blip>
        <a:stretch>
          <a:fillRect/>
        </a:stretch>
      </xdr:blipFill>
      <xdr:spPr>
        <a:xfrm>
          <a:off x="9353550" y="2667000"/>
          <a:ext cx="464615" cy="752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10004"/>
  <sheetViews>
    <sheetView workbookViewId="0"/>
  </sheetViews>
  <sheetFormatPr defaultRowHeight="12.75" x14ac:dyDescent="0.2"/>
  <cols>
    <col min="1" max="2" width="36.7109375" customWidth="1"/>
  </cols>
  <sheetData>
    <row r="1" spans="1:3" x14ac:dyDescent="0.2">
      <c r="A1" s="15" t="s">
        <v>43</v>
      </c>
    </row>
    <row r="3" spans="1:3" x14ac:dyDescent="0.2">
      <c r="A3" t="s">
        <v>44</v>
      </c>
      <c r="B3" t="s">
        <v>45</v>
      </c>
      <c r="C3">
        <v>0</v>
      </c>
    </row>
    <row r="4" spans="1:3" x14ac:dyDescent="0.2">
      <c r="A4" t="s">
        <v>46</v>
      </c>
    </row>
    <row r="5" spans="1:3" x14ac:dyDescent="0.2">
      <c r="A5" t="s">
        <v>47</v>
      </c>
    </row>
    <row r="7" spans="1:3" x14ac:dyDescent="0.2">
      <c r="A7" s="15" t="s">
        <v>48</v>
      </c>
      <c r="B7" t="s">
        <v>49</v>
      </c>
    </row>
    <row r="8" spans="1:3" x14ac:dyDescent="0.2">
      <c r="B8">
        <v>2</v>
      </c>
    </row>
    <row r="10" spans="1:3" x14ac:dyDescent="0.2">
      <c r="A10" t="s">
        <v>50</v>
      </c>
    </row>
    <row r="11" spans="1:3" x14ac:dyDescent="0.2">
      <c r="A11" t="e">
        <f>CB_DATA_!#REF!</f>
        <v>#REF!</v>
      </c>
      <c r="B11" t="e">
        <f>Model!#REF!</f>
        <v>#REF!</v>
      </c>
    </row>
    <row r="13" spans="1:3" x14ac:dyDescent="0.2">
      <c r="A13" t="s">
        <v>51</v>
      </c>
    </row>
    <row r="14" spans="1:3" x14ac:dyDescent="0.2">
      <c r="A14" t="s">
        <v>59</v>
      </c>
      <c r="B14" t="s">
        <v>55</v>
      </c>
    </row>
    <row r="16" spans="1:3" x14ac:dyDescent="0.2">
      <c r="A16" t="s">
        <v>52</v>
      </c>
    </row>
    <row r="19" spans="1:2" x14ac:dyDescent="0.2">
      <c r="A19" t="s">
        <v>53</v>
      </c>
    </row>
    <row r="20" spans="1:2" x14ac:dyDescent="0.2">
      <c r="A20">
        <v>34</v>
      </c>
      <c r="B20">
        <v>31</v>
      </c>
    </row>
    <row r="25" spans="1:2" x14ac:dyDescent="0.2">
      <c r="A25" s="15" t="s">
        <v>54</v>
      </c>
    </row>
    <row r="26" spans="1:2" x14ac:dyDescent="0.2">
      <c r="A26" s="16" t="s">
        <v>56</v>
      </c>
      <c r="B26" s="16" t="s">
        <v>56</v>
      </c>
    </row>
    <row r="27" spans="1:2" x14ac:dyDescent="0.2">
      <c r="A27" t="s">
        <v>78</v>
      </c>
      <c r="B27" t="s">
        <v>79</v>
      </c>
    </row>
    <row r="28" spans="1:2" x14ac:dyDescent="0.2">
      <c r="A28" s="16" t="s">
        <v>57</v>
      </c>
      <c r="B28" s="16" t="s">
        <v>57</v>
      </c>
    </row>
    <row r="29" spans="1:2" x14ac:dyDescent="0.2">
      <c r="A29" s="16" t="s">
        <v>81</v>
      </c>
      <c r="B29" s="16" t="s">
        <v>58</v>
      </c>
    </row>
    <row r="30" spans="1:2" x14ac:dyDescent="0.2">
      <c r="A30" t="s">
        <v>82</v>
      </c>
      <c r="B30" t="s">
        <v>80</v>
      </c>
    </row>
    <row r="31" spans="1:2" x14ac:dyDescent="0.2">
      <c r="A31" s="16" t="s">
        <v>60</v>
      </c>
      <c r="B31" s="16" t="s">
        <v>57</v>
      </c>
    </row>
    <row r="32" spans="1:2" x14ac:dyDescent="0.2">
      <c r="A32" s="16" t="s">
        <v>83</v>
      </c>
    </row>
    <row r="33" spans="1:1" x14ac:dyDescent="0.2">
      <c r="A33" t="s">
        <v>84</v>
      </c>
    </row>
    <row r="34" spans="1:1" x14ac:dyDescent="0.2">
      <c r="A34" s="16" t="s">
        <v>76</v>
      </c>
    </row>
    <row r="10000" spans="1:1" x14ac:dyDescent="0.2">
      <c r="A10000" t="s">
        <v>23</v>
      </c>
    </row>
    <row r="10001" spans="1:4" x14ac:dyDescent="0.2">
      <c r="A10001" t="b">
        <f>"{0.PERCENTILE(0.95)}" &lt;= 0</f>
        <v>0</v>
      </c>
    </row>
    <row r="10002" spans="1:4" x14ac:dyDescent="0.2">
      <c r="A10002" t="str">
        <f>"{0.MEAN}"</f>
        <v>{0.MEAN}</v>
      </c>
    </row>
    <row r="10003" spans="1:4" x14ac:dyDescent="0.2">
      <c r="A10003" t="e">
        <f>Model!F17 + "{0}" - ("{1}" + "{2}" + "{3}") &gt;= 0</f>
        <v>#VALUE!</v>
      </c>
      <c r="B10003" t="b">
        <f>$C$10003 &gt;= $D$10003</f>
        <v>0</v>
      </c>
      <c r="C10003">
        <f>Model!F17 + Model!F18 - (Model!J18 + Model!K18 + Model!L18)</f>
        <v>-10</v>
      </c>
      <c r="D10003">
        <f>0</f>
        <v>0</v>
      </c>
    </row>
    <row r="10004" spans="1:4" x14ac:dyDescent="0.2">
      <c r="A10004" t="e">
        <f>Model!G17 + "{0}" - ("{1}" + "{2}" + "{3}") &gt;= 0</f>
        <v>#VALUE!</v>
      </c>
      <c r="B10004" t="b">
        <f>$C$10004 &gt;= $D$10004</f>
        <v>1</v>
      </c>
      <c r="C10004">
        <f>Model!G17 + Model!G18 - (Model!J19 + Model!K19 + Model!L19)</f>
        <v>570</v>
      </c>
      <c r="D10004">
        <f>0</f>
        <v>0</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54"/>
  <sheetViews>
    <sheetView showGridLines="0" showRowColHeaders="0" workbookViewId="0"/>
  </sheetViews>
  <sheetFormatPr defaultRowHeight="15" x14ac:dyDescent="0.25"/>
  <cols>
    <col min="1" max="1" width="9.140625" style="5"/>
    <col min="2" max="2" width="78.28515625" style="5" customWidth="1"/>
    <col min="3" max="16384" width="9.140625" style="5"/>
  </cols>
  <sheetData>
    <row r="1" spans="2:3" ht="22.5" x14ac:dyDescent="0.3">
      <c r="B1" s="21" t="s">
        <v>24</v>
      </c>
      <c r="C1" s="22"/>
    </row>
    <row r="2" spans="2:3" ht="22.5" x14ac:dyDescent="0.3">
      <c r="B2" s="21"/>
      <c r="C2" s="22"/>
    </row>
    <row r="3" spans="2:3" ht="30" x14ac:dyDescent="0.25">
      <c r="B3" s="17" t="s">
        <v>77</v>
      </c>
    </row>
    <row r="4" spans="2:3" x14ac:dyDescent="0.25">
      <c r="B4" s="17"/>
    </row>
    <row r="5" spans="2:3" ht="105" x14ac:dyDescent="0.25">
      <c r="B5" s="17" t="s">
        <v>61</v>
      </c>
    </row>
    <row r="6" spans="2:3" x14ac:dyDescent="0.25">
      <c r="B6" s="17"/>
    </row>
    <row r="7" spans="2:3" x14ac:dyDescent="0.25">
      <c r="B7" s="17" t="s">
        <v>62</v>
      </c>
    </row>
    <row r="8" spans="2:3" x14ac:dyDescent="0.25">
      <c r="B8" s="17"/>
    </row>
    <row r="9" spans="2:3" x14ac:dyDescent="0.25">
      <c r="B9" s="17" t="s">
        <v>25</v>
      </c>
    </row>
    <row r="10" spans="2:3" ht="150.75" customHeight="1" x14ac:dyDescent="0.25">
      <c r="B10" s="18" t="s">
        <v>26</v>
      </c>
    </row>
    <row r="11" spans="2:3" x14ac:dyDescent="0.25">
      <c r="B11" s="18"/>
    </row>
    <row r="12" spans="2:3" x14ac:dyDescent="0.25">
      <c r="B12" s="19" t="s">
        <v>27</v>
      </c>
    </row>
    <row r="13" spans="2:3" ht="197.25" customHeight="1" x14ac:dyDescent="0.25"/>
    <row r="15" spans="2:3" ht="150" x14ac:dyDescent="0.25">
      <c r="B15" s="19" t="s">
        <v>28</v>
      </c>
    </row>
    <row r="16" spans="2:3" ht="99" customHeight="1" x14ac:dyDescent="0.25">
      <c r="B16" s="19" t="s">
        <v>64</v>
      </c>
    </row>
    <row r="17" spans="2:2" ht="63" customHeight="1" x14ac:dyDescent="0.25">
      <c r="B17" s="19" t="s">
        <v>29</v>
      </c>
    </row>
    <row r="18" spans="2:2" x14ac:dyDescent="0.25">
      <c r="B18" s="19"/>
    </row>
    <row r="19" spans="2:2" ht="120" x14ac:dyDescent="0.25">
      <c r="B19" s="19" t="s">
        <v>30</v>
      </c>
    </row>
    <row r="20" spans="2:2" x14ac:dyDescent="0.25">
      <c r="B20" s="19"/>
    </row>
    <row r="21" spans="2:2" x14ac:dyDescent="0.25">
      <c r="B21" s="17" t="s">
        <v>31</v>
      </c>
    </row>
    <row r="22" spans="2:2" ht="120" x14ac:dyDescent="0.25">
      <c r="B22" s="18" t="s">
        <v>32</v>
      </c>
    </row>
    <row r="23" spans="2:2" x14ac:dyDescent="0.25">
      <c r="B23" s="18"/>
    </row>
    <row r="24" spans="2:2" ht="104.25" customHeight="1" x14ac:dyDescent="0.25">
      <c r="B24" s="18" t="s">
        <v>33</v>
      </c>
    </row>
    <row r="25" spans="2:2" x14ac:dyDescent="0.25">
      <c r="B25" s="18"/>
    </row>
    <row r="26" spans="2:2" ht="60" x14ac:dyDescent="0.25">
      <c r="B26" s="18" t="s">
        <v>34</v>
      </c>
    </row>
    <row r="27" spans="2:2" x14ac:dyDescent="0.25">
      <c r="B27" s="18"/>
    </row>
    <row r="28" spans="2:2" x14ac:dyDescent="0.25">
      <c r="B28" s="17" t="s">
        <v>35</v>
      </c>
    </row>
    <row r="29" spans="2:2" ht="150" x14ac:dyDescent="0.25">
      <c r="B29" s="18" t="s">
        <v>36</v>
      </c>
    </row>
    <row r="30" spans="2:2" x14ac:dyDescent="0.25">
      <c r="B30" s="18"/>
    </row>
    <row r="31" spans="2:2" ht="90" x14ac:dyDescent="0.25">
      <c r="B31" s="18" t="s">
        <v>37</v>
      </c>
    </row>
    <row r="32" spans="2:2" x14ac:dyDescent="0.25">
      <c r="B32" s="18"/>
    </row>
    <row r="33" spans="2:2" ht="105" customHeight="1" x14ac:dyDescent="0.25">
      <c r="B33" s="18" t="s">
        <v>38</v>
      </c>
    </row>
    <row r="34" spans="2:2" x14ac:dyDescent="0.25">
      <c r="B34" s="18"/>
    </row>
    <row r="35" spans="2:2" ht="135" x14ac:dyDescent="0.25">
      <c r="B35" s="18" t="s">
        <v>39</v>
      </c>
    </row>
    <row r="36" spans="2:2" x14ac:dyDescent="0.25">
      <c r="B36" s="18"/>
    </row>
    <row r="37" spans="2:2" ht="60" x14ac:dyDescent="0.25">
      <c r="B37" s="18" t="s">
        <v>40</v>
      </c>
    </row>
    <row r="38" spans="2:2" x14ac:dyDescent="0.25">
      <c r="B38" s="18"/>
    </row>
    <row r="39" spans="2:2" ht="60" x14ac:dyDescent="0.25">
      <c r="B39" s="18" t="s">
        <v>41</v>
      </c>
    </row>
    <row r="40" spans="2:2" x14ac:dyDescent="0.25">
      <c r="B40" s="18"/>
    </row>
    <row r="41" spans="2:2" ht="135" x14ac:dyDescent="0.25">
      <c r="B41" s="19" t="s">
        <v>42</v>
      </c>
    </row>
    <row r="42" spans="2:2" x14ac:dyDescent="0.25">
      <c r="B42" s="19"/>
    </row>
    <row r="43" spans="2:2" ht="76.5" customHeight="1" x14ac:dyDescent="0.25">
      <c r="B43" s="17" t="s">
        <v>63</v>
      </c>
    </row>
    <row r="50" spans="14:17" x14ac:dyDescent="0.25">
      <c r="N50" s="20"/>
      <c r="O50" s="20"/>
      <c r="P50" s="20"/>
      <c r="Q50" s="20"/>
    </row>
    <row r="51" spans="14:17" x14ac:dyDescent="0.25">
      <c r="N51" s="7"/>
      <c r="O51" s="7"/>
      <c r="P51" s="7"/>
      <c r="Q51" s="20"/>
    </row>
    <row r="52" spans="14:17" x14ac:dyDescent="0.25">
      <c r="N52" s="7"/>
      <c r="O52" s="7"/>
      <c r="P52" s="7"/>
      <c r="Q52" s="20"/>
    </row>
    <row r="53" spans="14:17" x14ac:dyDescent="0.25">
      <c r="N53" s="20"/>
      <c r="O53" s="20"/>
      <c r="P53" s="20"/>
      <c r="Q53" s="20"/>
    </row>
    <row r="54" spans="14:17" x14ac:dyDescent="0.25">
      <c r="N54" s="20"/>
      <c r="O54" s="20"/>
      <c r="P54" s="20"/>
      <c r="Q54" s="20"/>
    </row>
  </sheetData>
  <phoneticPr fontId="18" type="noConversion"/>
  <pageMargins left="0.25" right="0.25" top="1" bottom="0.9"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9"/>
  <sheetViews>
    <sheetView showGridLines="0" tabSelected="1" zoomScaleNormal="100" workbookViewId="0"/>
  </sheetViews>
  <sheetFormatPr defaultRowHeight="15" x14ac:dyDescent="0.25"/>
  <cols>
    <col min="1" max="1" width="5.28515625" style="1" customWidth="1"/>
    <col min="2" max="2" width="23.140625" style="1" bestFit="1" customWidth="1"/>
    <col min="3" max="3" width="11.28515625" style="1" customWidth="1"/>
    <col min="4" max="4" width="5.5703125" style="1" customWidth="1"/>
    <col min="5" max="5" width="22.140625" style="1" customWidth="1"/>
    <col min="6" max="6" width="11.42578125" style="1" customWidth="1"/>
    <col min="7" max="7" width="12.28515625" style="2" customWidth="1"/>
    <col min="8" max="8" width="5.5703125" style="1" customWidth="1"/>
    <col min="9" max="9" width="18.28515625" style="1" customWidth="1"/>
    <col min="10" max="12" width="11.28515625" style="1" customWidth="1"/>
    <col min="13" max="16384" width="9.140625" style="1"/>
  </cols>
  <sheetData>
    <row r="1" spans="1:12" ht="30" customHeight="1" x14ac:dyDescent="0.3">
      <c r="A1" s="9"/>
      <c r="B1" s="10" t="s">
        <v>9</v>
      </c>
      <c r="K1" s="23" t="s">
        <v>65</v>
      </c>
    </row>
    <row r="2" spans="1:12" ht="22.5" x14ac:dyDescent="0.3">
      <c r="A2" s="9"/>
      <c r="B2" s="10"/>
      <c r="K2" s="23"/>
    </row>
    <row r="3" spans="1:12" ht="22.5" x14ac:dyDescent="0.3">
      <c r="A3" s="9"/>
      <c r="B3" s="10"/>
      <c r="K3" s="23"/>
    </row>
    <row r="4" spans="1:12" ht="24" customHeight="1" x14ac:dyDescent="0.3">
      <c r="A4" s="9"/>
      <c r="B4" s="10"/>
      <c r="K4" s="23"/>
    </row>
    <row r="5" spans="1:12" ht="20.25" customHeight="1" x14ac:dyDescent="0.3">
      <c r="A5" s="9"/>
      <c r="B5" s="71" t="s">
        <v>75</v>
      </c>
      <c r="C5" s="72"/>
      <c r="J5" s="63" t="s">
        <v>74</v>
      </c>
      <c r="K5" s="64"/>
      <c r="L5" s="65"/>
    </row>
    <row r="6" spans="1:12" ht="15" customHeight="1" x14ac:dyDescent="0.3">
      <c r="A6" s="9"/>
      <c r="B6" s="57" t="s">
        <v>3</v>
      </c>
      <c r="C6" s="58">
        <v>0.2</v>
      </c>
      <c r="J6" s="53"/>
      <c r="K6" s="52" t="s">
        <v>14</v>
      </c>
      <c r="L6" s="54">
        <f>C21+F21+G21+J23+K23+L23</f>
        <v>238</v>
      </c>
    </row>
    <row r="7" spans="1:12" ht="15" customHeight="1" x14ac:dyDescent="0.3">
      <c r="A7" s="9"/>
      <c r="J7" s="53"/>
      <c r="K7" s="52" t="s">
        <v>15</v>
      </c>
      <c r="L7" s="54">
        <f>F22+G22+J24+K24+L24</f>
        <v>39887.5</v>
      </c>
    </row>
    <row r="8" spans="1:12" ht="15" customHeight="1" x14ac:dyDescent="0.3">
      <c r="A8" s="9"/>
      <c r="B8" s="10"/>
      <c r="I8" s="29"/>
      <c r="J8" s="53"/>
      <c r="K8" s="52" t="s">
        <v>13</v>
      </c>
      <c r="L8" s="59">
        <f>SUM(L6:L7)</f>
        <v>40125.5</v>
      </c>
    </row>
    <row r="9" spans="1:12" ht="15" customHeight="1" x14ac:dyDescent="0.25">
      <c r="J9" s="55"/>
      <c r="K9" s="56" t="s">
        <v>16</v>
      </c>
      <c r="L9" s="60">
        <f>MAX(J25,K25,L25)</f>
        <v>0</v>
      </c>
    </row>
    <row r="10" spans="1:12" ht="15" customHeight="1" x14ac:dyDescent="0.25">
      <c r="G10" s="3"/>
      <c r="H10" s="3"/>
    </row>
    <row r="11" spans="1:12" ht="15" customHeight="1" x14ac:dyDescent="0.25">
      <c r="H11" s="3"/>
    </row>
    <row r="12" spans="1:12" x14ac:dyDescent="0.25">
      <c r="F12" s="3"/>
      <c r="G12" s="3"/>
      <c r="H12" s="3"/>
    </row>
    <row r="13" spans="1:12" x14ac:dyDescent="0.25">
      <c r="E13" s="5"/>
      <c r="H13" s="3"/>
    </row>
    <row r="14" spans="1:12" x14ac:dyDescent="0.25">
      <c r="F14" s="3"/>
      <c r="G14" s="3"/>
      <c r="I14" s="3"/>
    </row>
    <row r="15" spans="1:12" x14ac:dyDescent="0.25">
      <c r="D15" s="4"/>
      <c r="G15" s="1"/>
      <c r="I15" s="3"/>
    </row>
    <row r="16" spans="1:12" ht="17.25" customHeight="1" x14ac:dyDescent="0.25">
      <c r="B16" s="67" t="s">
        <v>10</v>
      </c>
      <c r="C16" s="68"/>
      <c r="E16" s="40" t="s">
        <v>11</v>
      </c>
      <c r="F16" s="41" t="s">
        <v>17</v>
      </c>
      <c r="G16" s="42" t="s">
        <v>18</v>
      </c>
      <c r="I16" s="62" t="s">
        <v>12</v>
      </c>
      <c r="J16" s="32" t="s">
        <v>20</v>
      </c>
      <c r="K16" s="32" t="s">
        <v>21</v>
      </c>
      <c r="L16" s="33" t="s">
        <v>22</v>
      </c>
    </row>
    <row r="17" spans="2:15" ht="15" customHeight="1" x14ac:dyDescent="0.25">
      <c r="B17" s="26" t="s">
        <v>0</v>
      </c>
      <c r="C17" s="11">
        <v>200</v>
      </c>
      <c r="E17" s="26" t="s">
        <v>0</v>
      </c>
      <c r="F17" s="11">
        <v>50</v>
      </c>
      <c r="G17" s="11">
        <v>100</v>
      </c>
      <c r="I17" s="26" t="s">
        <v>0</v>
      </c>
      <c r="J17" s="11">
        <v>120</v>
      </c>
      <c r="K17" s="11">
        <v>180</v>
      </c>
      <c r="L17" s="11">
        <v>80</v>
      </c>
    </row>
    <row r="18" spans="2:15" ht="15" customHeight="1" x14ac:dyDescent="0.25">
      <c r="B18" s="26" t="s">
        <v>19</v>
      </c>
      <c r="C18" s="61">
        <v>2000</v>
      </c>
      <c r="E18" s="26" t="s">
        <v>1</v>
      </c>
      <c r="F18" s="25">
        <v>165</v>
      </c>
      <c r="G18" s="25">
        <v>1965</v>
      </c>
      <c r="I18" s="36" t="s">
        <v>66</v>
      </c>
      <c r="J18" s="24">
        <v>80</v>
      </c>
      <c r="K18" s="24">
        <v>100</v>
      </c>
      <c r="L18" s="24">
        <v>45</v>
      </c>
    </row>
    <row r="19" spans="2:15" ht="15" customHeight="1" x14ac:dyDescent="0.25">
      <c r="B19" s="26" t="s">
        <v>5</v>
      </c>
      <c r="C19" s="11">
        <f>F18+G18</f>
        <v>2130</v>
      </c>
      <c r="E19" s="26" t="s">
        <v>5</v>
      </c>
      <c r="F19" s="11">
        <f>SUM(J17:N17)</f>
        <v>380</v>
      </c>
      <c r="G19" s="11">
        <f>SUM(J19:L19)</f>
        <v>1495</v>
      </c>
      <c r="I19" s="26" t="s">
        <v>67</v>
      </c>
      <c r="J19" s="24">
        <v>200</v>
      </c>
      <c r="K19" s="24">
        <v>310</v>
      </c>
      <c r="L19" s="24">
        <v>985</v>
      </c>
    </row>
    <row r="20" spans="2:15" ht="15" customHeight="1" x14ac:dyDescent="0.25">
      <c r="B20" s="26" t="s">
        <v>2</v>
      </c>
      <c r="C20" s="11">
        <f>C17+C18-C19</f>
        <v>70</v>
      </c>
      <c r="E20" s="26" t="s">
        <v>2</v>
      </c>
      <c r="F20" s="11">
        <f>F17+F18-F19</f>
        <v>-165</v>
      </c>
      <c r="G20" s="11">
        <f>G17+G18-G19</f>
        <v>570</v>
      </c>
      <c r="I20" s="37" t="s">
        <v>1</v>
      </c>
      <c r="J20" s="34">
        <f>J18+J19</f>
        <v>280</v>
      </c>
      <c r="K20" s="35">
        <f>K18+K19</f>
        <v>410</v>
      </c>
      <c r="L20" s="35">
        <f>L18+L19</f>
        <v>1030</v>
      </c>
    </row>
    <row r="21" spans="2:15" ht="15" customHeight="1" x14ac:dyDescent="0.25">
      <c r="B21" s="27" t="s">
        <v>4</v>
      </c>
      <c r="C21" s="12">
        <f>C20*C6</f>
        <v>14</v>
      </c>
      <c r="E21" s="26" t="s">
        <v>4</v>
      </c>
      <c r="F21" s="13">
        <f>IF(F20&gt;0,F20*$C$6,0)</f>
        <v>0</v>
      </c>
      <c r="G21" s="13">
        <f>IF(G20&gt;0,G20*$C$6,0)</f>
        <v>114</v>
      </c>
      <c r="I21" s="26" t="s">
        <v>5</v>
      </c>
      <c r="J21" s="61">
        <v>400</v>
      </c>
      <c r="K21" s="61">
        <v>500</v>
      </c>
      <c r="L21" s="61">
        <v>650</v>
      </c>
    </row>
    <row r="22" spans="2:15" ht="15" customHeight="1" x14ac:dyDescent="0.25">
      <c r="E22" s="28" t="s">
        <v>7</v>
      </c>
      <c r="F22" s="12">
        <f>F18*C24</f>
        <v>2475</v>
      </c>
      <c r="G22" s="12">
        <f>G18*C25</f>
        <v>24562.5</v>
      </c>
      <c r="I22" s="26" t="s">
        <v>2</v>
      </c>
      <c r="J22" s="11">
        <f>J17+J20-J21</f>
        <v>0</v>
      </c>
      <c r="K22" s="11">
        <f>K17+K20-K21</f>
        <v>90</v>
      </c>
      <c r="L22" s="11">
        <f>L17+L20-L21</f>
        <v>460</v>
      </c>
      <c r="O22"/>
    </row>
    <row r="23" spans="2:15" ht="15" customHeight="1" x14ac:dyDescent="0.25">
      <c r="B23" s="44" t="s">
        <v>68</v>
      </c>
      <c r="C23" s="43"/>
      <c r="G23" s="1"/>
      <c r="I23" s="26" t="s">
        <v>4</v>
      </c>
      <c r="J23" s="13">
        <f>IF(J22&gt;0,J22*$C$6,0)</f>
        <v>0</v>
      </c>
      <c r="K23" s="13">
        <f>IF(K22&gt;0,K22*$C$6,0)</f>
        <v>18</v>
      </c>
      <c r="L23" s="13">
        <f>IF(L22&gt;0,L22*$C$6,0)</f>
        <v>92</v>
      </c>
    </row>
    <row r="24" spans="2:15" ht="15" customHeight="1" x14ac:dyDescent="0.25">
      <c r="B24" s="38" t="s">
        <v>69</v>
      </c>
      <c r="C24" s="48">
        <v>15</v>
      </c>
      <c r="E24" s="45" t="s">
        <v>68</v>
      </c>
      <c r="F24" s="46"/>
      <c r="G24" s="47"/>
      <c r="I24" s="26" t="s">
        <v>7</v>
      </c>
      <c r="J24" s="14">
        <f>J18*F25+J19*G25</f>
        <v>2320</v>
      </c>
      <c r="K24" s="14">
        <f>K18*F26+K19*G26</f>
        <v>3230</v>
      </c>
      <c r="L24" s="14">
        <f>L18*F27+L19*G27</f>
        <v>7300</v>
      </c>
    </row>
    <row r="25" spans="2:15" ht="15" customHeight="1" x14ac:dyDescent="0.25">
      <c r="B25" s="39" t="s">
        <v>70</v>
      </c>
      <c r="C25" s="48">
        <v>12.5</v>
      </c>
      <c r="E25" s="50" t="s">
        <v>71</v>
      </c>
      <c r="F25" s="49">
        <v>6.5</v>
      </c>
      <c r="G25" s="49">
        <v>9</v>
      </c>
      <c r="I25" s="28" t="s">
        <v>6</v>
      </c>
      <c r="J25" s="51">
        <f>J21-J17-J20</f>
        <v>0</v>
      </c>
      <c r="K25" s="51">
        <f>K21-K17-K20</f>
        <v>-90</v>
      </c>
      <c r="L25" s="51">
        <f>L21-L17-L20</f>
        <v>-460</v>
      </c>
    </row>
    <row r="26" spans="2:15" ht="15" customHeight="1" x14ac:dyDescent="0.25">
      <c r="C26" s="30" t="s">
        <v>8</v>
      </c>
      <c r="D26" s="3"/>
      <c r="E26" s="50" t="s">
        <v>72</v>
      </c>
      <c r="F26" s="49">
        <v>7.5</v>
      </c>
      <c r="G26" s="49">
        <v>8</v>
      </c>
    </row>
    <row r="27" spans="2:15" ht="15" customHeight="1" x14ac:dyDescent="0.25">
      <c r="E27" s="39" t="s">
        <v>73</v>
      </c>
      <c r="F27" s="49">
        <v>9</v>
      </c>
      <c r="G27" s="49">
        <v>7</v>
      </c>
      <c r="I27"/>
    </row>
    <row r="28" spans="2:15" x14ac:dyDescent="0.25">
      <c r="F28" s="31"/>
      <c r="G28" s="31" t="s">
        <v>8</v>
      </c>
    </row>
    <row r="31" spans="2:15" x14ac:dyDescent="0.25">
      <c r="C31" s="70"/>
    </row>
    <row r="32" spans="2:15" x14ac:dyDescent="0.25">
      <c r="C32" s="70"/>
    </row>
    <row r="34" spans="2:15" ht="15" customHeight="1" x14ac:dyDescent="0.25">
      <c r="O34"/>
    </row>
    <row r="47" spans="2:15" x14ac:dyDescent="0.25">
      <c r="B47" s="6"/>
      <c r="C47" s="7"/>
      <c r="E47" s="7"/>
      <c r="F47" s="7"/>
      <c r="G47" s="8"/>
    </row>
    <row r="50" spans="3:13" x14ac:dyDescent="0.25">
      <c r="K50" s="5"/>
      <c r="L50" s="69"/>
      <c r="M50" s="69"/>
    </row>
    <row r="51" spans="3:13" x14ac:dyDescent="0.25">
      <c r="M51" s="2"/>
    </row>
    <row r="52" spans="3:13" ht="29.25" customHeight="1" x14ac:dyDescent="0.25">
      <c r="J52" s="8"/>
      <c r="K52" s="8"/>
      <c r="M52" s="2"/>
    </row>
    <row r="53" spans="3:13" x14ac:dyDescent="0.25">
      <c r="E53" s="66" t="s">
        <v>8</v>
      </c>
      <c r="F53" s="66"/>
      <c r="I53" s="8"/>
    </row>
    <row r="54" spans="3:13" x14ac:dyDescent="0.25">
      <c r="G54" s="1"/>
    </row>
    <row r="55" spans="3:13" x14ac:dyDescent="0.25">
      <c r="G55" s="1"/>
    </row>
    <row r="56" spans="3:13" x14ac:dyDescent="0.25">
      <c r="C56" s="8"/>
      <c r="D56" s="8"/>
      <c r="G56" s="1"/>
    </row>
    <row r="58" spans="3:13" x14ac:dyDescent="0.25">
      <c r="D58" s="2"/>
      <c r="G58" s="1"/>
    </row>
    <row r="59" spans="3:13" x14ac:dyDescent="0.25">
      <c r="D59" s="66" t="s">
        <v>8</v>
      </c>
      <c r="E59" s="66"/>
      <c r="G59" s="1"/>
    </row>
  </sheetData>
  <mergeCells count="7">
    <mergeCell ref="J5:L5"/>
    <mergeCell ref="D59:E59"/>
    <mergeCell ref="B16:C16"/>
    <mergeCell ref="L50:M50"/>
    <mergeCell ref="E53:F53"/>
    <mergeCell ref="C31:C32"/>
    <mergeCell ref="B5:C5"/>
  </mergeCells>
  <phoneticPr fontId="2" type="noConversion"/>
  <hyperlinks>
    <hyperlink ref="K1" location="Description!A1" display="Learn about model"/>
  </hyperlinks>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CB_DATA_</vt:lpstr>
      <vt:lpstr>Description</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Gasoline Supply Chain</dc:title>
  <dc:creator>Crystal Ball</dc:creator>
  <cp:lastModifiedBy>ewainwri</cp:lastModifiedBy>
  <cp:lastPrinted>2006-09-07T21:23:41Z</cp:lastPrinted>
  <dcterms:created xsi:type="dcterms:W3CDTF">2006-04-27T17:50:06Z</dcterms:created>
  <dcterms:modified xsi:type="dcterms:W3CDTF">2014-06-03T00:40:05Z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