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25" yWindow="135" windowWidth="17325" windowHeight="11325" activeTab="2"/>
  </bookViews>
  <sheets>
    <sheet name="Description" sheetId="5" r:id="rId1"/>
    <sheet name="CB_DATA_" sheetId="6" state="hidden" r:id="rId2"/>
    <sheet name="Model" sheetId="1" r:id="rId3"/>
    <sheet name="Model Parameters" sheetId="4" r:id="rId4"/>
  </sheets>
  <definedNames>
    <definedName name="CB_00b741ed8e314bac9412c7fc8537ac73" localSheetId="2" hidden="1">Model!$I$48</definedName>
    <definedName name="CB_03f9542b9a744465ae7fde93d8130a58" localSheetId="2" hidden="1">Model!$I$131</definedName>
    <definedName name="CB_047b2cd1187d4864a6b9d1b993f6fa15" localSheetId="2" hidden="1">Model!$I$79</definedName>
    <definedName name="CB_05c08195b5944332b5fde61bc09c89c6" localSheetId="2" hidden="1">Model!$I$113</definedName>
    <definedName name="CB_05d3515da6424065806f98380f322c91" localSheetId="2" hidden="1">Model!$I$55</definedName>
    <definedName name="CB_05da78945d9043e1ad87094ba7f77e53" localSheetId="2" hidden="1">Model!$I$53</definedName>
    <definedName name="CB_06e346d60ef1401a86e550af473b5982" localSheetId="2" hidden="1">Model!$I$35</definedName>
    <definedName name="CB_0751679b260d46dab22cd6da9c06e32b" localSheetId="2" hidden="1">Model!$I$66</definedName>
    <definedName name="CB_079ed38f3e4447fbb98ac9f95de152f8" localSheetId="2" hidden="1">Model!$I$122</definedName>
    <definedName name="CB_08c66ee6659f4eb4b2d5d698fe8785ad" localSheetId="2" hidden="1">Model!$I$22</definedName>
    <definedName name="CB_0c0debd0883c4573b1a2994e08c8ceeb" localSheetId="2" hidden="1">Model!$I$143</definedName>
    <definedName name="CB_0ec69588a92f407a8f9005804b42bc35" localSheetId="2" hidden="1">Model!$I$82</definedName>
    <definedName name="CB_0f226241c1b4469e854b63b92b1d0665" localSheetId="2" hidden="1">Model!$L$11</definedName>
    <definedName name="CB_0f69d1dafaf84f4f9e72dfc6b7e9ab4b" localSheetId="2" hidden="1">Model!$I$150</definedName>
    <definedName name="CB_10132ac611c94fc082e2c8631ee96550" localSheetId="2" hidden="1">Model!$I$72</definedName>
    <definedName name="CB_151c473d82014e2fa64299e3f69dbc4c" localSheetId="2" hidden="1">Model!$I$105</definedName>
    <definedName name="CB_15ebe040f97644e8a2e02eaaa4944d8b" localSheetId="2" hidden="1">Model!$I$135</definedName>
    <definedName name="CB_17c62f94c459484987482a7c3e1cfd87" localSheetId="2" hidden="1">Model!$I$103</definedName>
    <definedName name="CB_17e2cf1d0fd34db18e228fe1c93a043e" localSheetId="2" hidden="1">Model!$I$128</definedName>
    <definedName name="CB_18a94b7e79114585bfac4b4377d3340d" localSheetId="2" hidden="1">Model!$I$31</definedName>
    <definedName name="CB_19cc784560c44adead2c093476316437" localSheetId="2" hidden="1">Model!$I$125</definedName>
    <definedName name="CB_1dfea124bfd64867a7556c231407693e" localSheetId="2" hidden="1">Model!$I$37</definedName>
    <definedName name="CB_206ae335a8e9427799c0a561fa3a5eb2" localSheetId="2" hidden="1">Model!$I$112</definedName>
    <definedName name="CB_25a23ae9751449ae8182f7831b3cfbc2" localSheetId="3" hidden="1">'Model Parameters'!$D$27</definedName>
    <definedName name="CB_2c7e387ca5ec4499b6577beeaa6032ab" localSheetId="2" hidden="1">Model!$I$132</definedName>
    <definedName name="CB_2d5661cf65024672b593797a794234df" localSheetId="2" hidden="1">Model!$I$115</definedName>
    <definedName name="CB_2dccf46e5222454a8ad87686729f2907" localSheetId="2" hidden="1">Model!$I$136</definedName>
    <definedName name="CB_2fb5c5a7a08241e6a247e5e8fcf0d6e6" localSheetId="3" hidden="1">'Model Parameters'!$H$7</definedName>
    <definedName name="CB_2fd92e5f2cb04aa48469e3ec2455d2ed" localSheetId="2" hidden="1">Model!$I$50</definedName>
    <definedName name="CB_324ce8dffce64e909f8667e5bf7bd3f6" localSheetId="3" hidden="1">'Model Parameters'!$H$14</definedName>
    <definedName name="CB_326db49290984e25b843e3237cef4f8f" localSheetId="2" hidden="1">Model!$I$111</definedName>
    <definedName name="CB_3352a832fc3548498731c054da498139" localSheetId="2" hidden="1">Model!$I$147</definedName>
    <definedName name="CB_33573d2590354dcc9d86a5a06aadc2e7" localSheetId="2" hidden="1">Model!$I$70</definedName>
    <definedName name="CB_33c009f3e4b647919a906921bab8eda4" localSheetId="2" hidden="1">Model!$I$89</definedName>
    <definedName name="CB_361c01b822aa475792766aa4b98b28cc" localSheetId="2" hidden="1">Model!$I$102</definedName>
    <definedName name="CB_3bae8b3a8220461aa1f14d2bb25c5014" localSheetId="2" hidden="1">Model!$I$61</definedName>
    <definedName name="CB_3bce3f04a1da4d2db03b9e09ae818971" localSheetId="2" hidden="1">Model!$I$30</definedName>
    <definedName name="CB_3da8a7ca86374dcb97221ce64ab08cd8" localSheetId="2" hidden="1">Model!$I$75</definedName>
    <definedName name="CB_3e0146cf66754cf7b0e6789e7c500d89" localSheetId="2" hidden="1">Model!$I$149</definedName>
    <definedName name="CB_3e79177d65db4e04afa24e179b01c112" localSheetId="3" hidden="1">'Model Parameters'!$H$8</definedName>
    <definedName name="CB_42a5b2a51be646ac86361279482c4f75" localSheetId="2" hidden="1">Model!$I$23</definedName>
    <definedName name="CB_42d17980178241fdaf12f482a92f15f8" localSheetId="2" hidden="1">Model!$I$20</definedName>
    <definedName name="CB_43d80a31cbbd424fa77baacf14832168" localSheetId="2" hidden="1">Model!$I$154</definedName>
    <definedName name="CB_445707eb6b76456096cc93a762364b65" localSheetId="2" hidden="1">Model!$I$142</definedName>
    <definedName name="CB_4506cc0ca904427382a913d46aa37494" localSheetId="2" hidden="1">Model!$I$65</definedName>
    <definedName name="CB_483cbb60ed594512902f3501489d506e" localSheetId="2" hidden="1">Model!$I$40</definedName>
    <definedName name="CB_48b82e846c8e4e13b4219a0d25384fae" localSheetId="2" hidden="1">Model!$I$118</definedName>
    <definedName name="CB_491c7bd35de34facb40d412213ab51ee" localSheetId="2" hidden="1">Model!$I$141</definedName>
    <definedName name="CB_4b3707801fde489fa7b3c93ee6d7f179" localSheetId="2" hidden="1">Model!$I$161</definedName>
    <definedName name="CB_4b660ff51ef3470eac56413a6cbbf82d" localSheetId="2" hidden="1">Model!$I$86</definedName>
    <definedName name="CB_519026662b414cc4bb2aea4e7ce0afc5" localSheetId="1" hidden="1">#N/A</definedName>
    <definedName name="CB_525c49f1e5f842cda96ac714d17430d4" localSheetId="2" hidden="1">Model!$I$88</definedName>
    <definedName name="CB_5435050da903481b944dd81d539a4022" localSheetId="3" hidden="1">'Model Parameters'!$H$15</definedName>
    <definedName name="CB_54f74519ff6647d0af74f58eda700c9a" localSheetId="2" hidden="1">Model!$I$74</definedName>
    <definedName name="CB_56aa28e6bc8f4d329661f94196b0700e" localSheetId="2" hidden="1">Model!$I$117</definedName>
    <definedName name="CB_56de8797abac44689fe6cce4c60caedc" localSheetId="2" hidden="1">Model!$I$97</definedName>
    <definedName name="CB_58780135e5a9467aa7debdcef7e09be6" localSheetId="2" hidden="1">Model!$I$107</definedName>
    <definedName name="CB_58aae47902fd4cb2b71da504f8da1ab3" localSheetId="2" hidden="1">Model!$I$146</definedName>
    <definedName name="CB_58d064446d564329a83f9df4da5aa796" localSheetId="2" hidden="1">Model!$I$19</definedName>
    <definedName name="CB_5a07b9e523d144569b30e6d8c4aeccdb" localSheetId="2" hidden="1">Model!$I$77</definedName>
    <definedName name="CB_5b0407182ee8459ab6ee57a4aef24a5e" localSheetId="2" hidden="1">Model!$I$45</definedName>
    <definedName name="CB_5d91f18536ca4dba979a5cbea23f5bcd" localSheetId="2" hidden="1">Model!$I$155</definedName>
    <definedName name="CB_5dc773eeed9f4ea0bee2ee8068b5a04a" localSheetId="2" hidden="1">Model!$L$10</definedName>
    <definedName name="CB_5e1d1ea69ae649b9b8470e31dfae9299" localSheetId="2" hidden="1">Model!$I$137</definedName>
    <definedName name="CB_618cbaefd45a4e7d8df1d45ee7f7bd76" localSheetId="2" hidden="1">Model!$I$127</definedName>
    <definedName name="CB_61a070a798e145b19dd0f1e6384b09cb" localSheetId="2" hidden="1">Model!$I$109</definedName>
    <definedName name="CB_65879d6d3f28443dba29a790b271603f" localSheetId="2" hidden="1">Model!$I$84</definedName>
    <definedName name="CB_678fdc370ec8439b85fff075e30cb3db" localSheetId="2" hidden="1">Model!$I$54</definedName>
    <definedName name="CB_67ff9427502948dda11b24d33d495f31" localSheetId="2" hidden="1">Model!$I$110</definedName>
    <definedName name="CB_68019a41b78b4ff191c299c2c0d00e36" localSheetId="1" hidden="1">#N/A</definedName>
    <definedName name="CB_6841e916b71944208a9c756ced32f385" localSheetId="2" hidden="1">Model!$I$73</definedName>
    <definedName name="CB_691d10dd7e294af69f59a582a41e7c9d" localSheetId="2" hidden="1">Model!$I$148</definedName>
    <definedName name="CB_6afe5ff9cb53496ab3df0af528406556" localSheetId="2" hidden="1">Model!$I$29</definedName>
    <definedName name="CB_6b092fdfa4904860958638ad54e69c8b" localSheetId="2" hidden="1">Model!$I$34</definedName>
    <definedName name="CB_6baa8ab6ee044a06b8760bbc8dbecb79" localSheetId="2" hidden="1">Model!$I$157</definedName>
    <definedName name="CB_6c47a19c090046b3bebfbbcd5840c8e4" localSheetId="2" hidden="1">Model!$I$87</definedName>
    <definedName name="CB_6d53051d44764a26b4506d89abf57bbf" localSheetId="2" hidden="1">Model!$I$119</definedName>
    <definedName name="CB_6f834403d8264bedaaece5741ebd1a42" localSheetId="2" hidden="1">Model!$I$120</definedName>
    <definedName name="CB_70df4639c3b34dc9b1f70744d189c170" localSheetId="2" hidden="1">Model!$I$151</definedName>
    <definedName name="CB_71d416f09257412da7ad9f1dde65188a" localSheetId="2" hidden="1">Model!$I$100</definedName>
    <definedName name="CB_780627116e8341058f0f2db0611a25c5" localSheetId="2" hidden="1">Model!$I$130</definedName>
    <definedName name="CB_7a7af61fe4f340c9bea8efdd13618eb9" localSheetId="2" hidden="1">Model!$I$26</definedName>
    <definedName name="CB_7c9448bab0184f57886234d793c451cc" localSheetId="2" hidden="1">Model!$I$44</definedName>
    <definedName name="CB_7f64f8d4e78740b8980d25e3b4ecbfd9" localSheetId="2" hidden="1">Model!$I$52</definedName>
    <definedName name="CB_81288ebf8e774e219f83e17904d0e710" localSheetId="2" hidden="1">Model!$I$76</definedName>
    <definedName name="CB_8191ed371c7b4cdb8f966f8ec787a494" localSheetId="2" hidden="1">Model!$I$83</definedName>
    <definedName name="CB_833d5fd57f914bb48c4bb547148634b9" localSheetId="2" hidden="1">Model!$I$43</definedName>
    <definedName name="CB_86ef833f9ea24e4f911e5241b866205f" localSheetId="3" hidden="1">'Model Parameters'!$D$9</definedName>
    <definedName name="CB_8756598d294048eeab98ed3c626638c7" localSheetId="2" hidden="1">Model!$I$98</definedName>
    <definedName name="CB_881933cc35fe4fdebed470c9eb9111bb" localSheetId="2" hidden="1">Model!$I$51</definedName>
    <definedName name="CB_8b8db740cab9487babbf6a8302ff7507" localSheetId="2" hidden="1">Model!$I$58</definedName>
    <definedName name="CB_8c4aa1f9c21a45d6bd5c514f90eec890" localSheetId="3" hidden="1">'Model Parameters'!$D$16</definedName>
    <definedName name="CB_8ec5193680ad4875833d615f44ce8af5" localSheetId="2" hidden="1">Model!$I$96</definedName>
    <definedName name="CB_8fab4b9a688d4befb7698642c6d66b0d" localSheetId="2" hidden="1">Model!$I$67</definedName>
    <definedName name="CB_91fd8a6b417d41df84a9ee75142d183e" localSheetId="2" hidden="1">Model!$I$33</definedName>
    <definedName name="CB_93a799b046f7465f8ce06542cb03958b" localSheetId="2" hidden="1">Model!$I$24</definedName>
    <definedName name="CB_94e4d4d015a94478a02525a3a23e1ca7" localSheetId="2" hidden="1">Model!$I$92</definedName>
    <definedName name="CB_95b0cb1f25e24916998853078c4a0ed4" localSheetId="2" hidden="1">Model!$I$78</definedName>
    <definedName name="CB_973cfcb3d2d745ddbe8d8a9fdd6c4908" localSheetId="2" hidden="1">Model!$I$18</definedName>
    <definedName name="CB_99b5772bb41e4c6381751a419001751d" localSheetId="2" hidden="1">Model!$I$71</definedName>
    <definedName name="CB_99c1b269d2174fcab7d45437bf986ca8" localSheetId="2" hidden="1">Model!$L$12</definedName>
    <definedName name="CB_9a99b900a5b0441685549b4d3f7d3841" localSheetId="2" hidden="1">Model!$I$123</definedName>
    <definedName name="CB_9df2a65f6d0642b6bdd0181df3bbded8" localSheetId="2" hidden="1">Model!$L$8</definedName>
    <definedName name="CB_9e6280cda41b42569d06c8945d036df0" localSheetId="2" hidden="1">Model!$I$39</definedName>
    <definedName name="CB_9edc0eaa0ccb4e199a436f274c9b0720" localSheetId="2" hidden="1">Model!$I$126</definedName>
    <definedName name="CB_a296e8bb93034e5cbfcbf3f46375df83" localSheetId="2" hidden="1">Model!$I$32</definedName>
    <definedName name="CB_a2bb207f0ca54d2d83e525c82830669d" localSheetId="2" hidden="1">Model!$I$17</definedName>
    <definedName name="CB_a488eb702ae7472da3c66946a0baaa29" localSheetId="2" hidden="1">Model!$I$101</definedName>
    <definedName name="CB_a559585e18bd48ee9802f8949b0458c8" localSheetId="2" hidden="1">Model!$I$63</definedName>
    <definedName name="CB_a63bffe3d9ec433187166f1e5d275cef" localSheetId="2" hidden="1">Model!$I$152</definedName>
    <definedName name="CB_a92048152a974de480c6952ceba3524b" localSheetId="2" hidden="1">Model!$I$42</definedName>
    <definedName name="CB_acc2e99e7ef7487287a7644eaa26da44" localSheetId="2" hidden="1">Model!$I$47</definedName>
    <definedName name="CB_af02b5d6444b46abbc9a1d5cbc54bfe9" localSheetId="2" hidden="1">Model!$I$93</definedName>
    <definedName name="CB_af78e553d91d4a82ba5868530aabc459" localSheetId="2" hidden="1">Model!$I$16</definedName>
    <definedName name="CB_b0b81a14651344c4826d1af3f30b5751" localSheetId="3" hidden="1">'Model Parameters'!$D$19</definedName>
    <definedName name="CB_b122855a96994afd890f2072f9e7f348" localSheetId="2" hidden="1">Model!$I$145</definedName>
    <definedName name="CB_b2647a14879c4945aebedd251c60e940" localSheetId="2" hidden="1">Model!$I$85</definedName>
    <definedName name="CB_b2e21c4adf1f41c8b09d540c6b62f907" localSheetId="3" hidden="1">'Model Parameters'!$D$17</definedName>
    <definedName name="CB_b47dc79028ef4f84baa91e534f8d7050" localSheetId="2" hidden="1">Model!$I$49</definedName>
    <definedName name="CB_b596bc9e43674e35907a019830752cc2" localSheetId="2" hidden="1">Model!$I$138</definedName>
    <definedName name="CB_bb74695380ba495db19654ec5458cdff" localSheetId="2" hidden="1">Model!$I$134</definedName>
    <definedName name="CB_bc9db0be6c5f4d5f89e89275303862bf" localSheetId="2" hidden="1">Model!$I$56</definedName>
    <definedName name="CB_bd6cc01bb76f4461bf7ba8f71a01245b" localSheetId="2" hidden="1">Model!$I$94</definedName>
    <definedName name="CB_bf8dbd43b5ab48b49376b912f3343f65" localSheetId="2" hidden="1">Model!$I$80</definedName>
    <definedName name="CB_bff74a8aa4e641f18fed59836a934693" localSheetId="3" hidden="1">'Model Parameters'!$D$18</definedName>
    <definedName name="CB_Block_00000000000000000000000000000000" localSheetId="1" hidden="1">"'7.0.0.0"</definedName>
    <definedName name="CB_Block_00000000000000000000000000000000" localSheetId="2" hidden="1">"'7.0.0.0"</definedName>
    <definedName name="CB_Block_00000000000000000000000000000000" localSheetId="3" hidden="1">"'7.0.0.0"</definedName>
    <definedName name="CB_Block_00000000000000000000000000000001" localSheetId="1" hidden="1">"'635301309164407289"</definedName>
    <definedName name="CB_Block_00000000000000000000000000000001" localSheetId="2" hidden="1">"'635301309163997265"</definedName>
    <definedName name="CB_Block_00000000000000000000000000000001" localSheetId="3" hidden="1">"'635301309164237279"</definedName>
    <definedName name="CB_Block_00000000000000000000000000000003" localSheetId="1" hidden="1">"'11.1.3833.0"</definedName>
    <definedName name="CB_Block_00000000000000000000000000000003" localSheetId="2" hidden="1">"'11.1.3833.0"</definedName>
    <definedName name="CB_Block_00000000000000000000000000000003" localSheetId="3" hidden="1">"'11.1.3833.0"</definedName>
    <definedName name="CB_BlockExt_00000000000000000000000000000003" localSheetId="1" hidden="1">"'11.1.2.4.000"</definedName>
    <definedName name="CB_BlockExt_00000000000000000000000000000003" localSheetId="2" hidden="1">"'11.1.2.4.000"</definedName>
    <definedName name="CB_BlockExt_00000000000000000000000000000003" localSheetId="3" hidden="1">"'11.1.2.4.000"</definedName>
    <definedName name="CB_c1e21c37bb7444c8b7d21beb7e0d4a00" localSheetId="3" hidden="1">'Model Parameters'!$D$24</definedName>
    <definedName name="CB_c436822be914430d8568d4877caae499" localSheetId="2" hidden="1">Model!$I$121</definedName>
    <definedName name="CB_c5b3685fadf4419caf4f03c7a0809ac1" localSheetId="2" hidden="1">Model!$I$27</definedName>
    <definedName name="CB_c7296c1cb6884584932ec8c0c0771060" localSheetId="2" hidden="1">Model!$I$129</definedName>
    <definedName name="CB_c8e7126c8d86433da2845c1b68fae1b6" localSheetId="3" hidden="1">'Model Parameters'!$H$13</definedName>
    <definedName name="CB_c93fd90794e649b5a36f48f35a337035" localSheetId="2" hidden="1">Model!$I$15</definedName>
    <definedName name="CB_caaa824c8f7e43d1b7ffec7306d41e10" localSheetId="3" hidden="1">'Model Parameters'!$D$25</definedName>
    <definedName name="CB_cae10a09bc79412f8c5cd248597bcfe9" localSheetId="2" hidden="1">Model!$I$158</definedName>
    <definedName name="CB_cae868829ec24f089ae91af7984ae289" localSheetId="3" hidden="1">'Model Parameters'!$D$26</definedName>
    <definedName name="CB_cc7b200c036c45459a3398af8d87dc69" localSheetId="2" hidden="1">Model!$I$81</definedName>
    <definedName name="CB_cce23787ccbc48cabc02efe48ada78ff" localSheetId="2" hidden="1">Model!$I$133</definedName>
    <definedName name="CB_cf335fc2b41345938abae8af00c53db4" localSheetId="2" hidden="1">Model!$I$25</definedName>
    <definedName name="CB_d05b6cfbc08c42aaab09dd527cb18f67" localSheetId="3" hidden="1">'Model Parameters'!$H$6</definedName>
    <definedName name="CB_d0d78ed4b0a4480f919ca3d87a4d4823" localSheetId="2" hidden="1">Model!$L$9</definedName>
    <definedName name="CB_d1072ede7126481c94ee2ba667c3e81d" localSheetId="3" hidden="1">'Model Parameters'!$D$23</definedName>
    <definedName name="CB_d4dbe35ad6ea4f0aad3c18cbc9ead0dd" localSheetId="2" hidden="1">Model!$I$124</definedName>
    <definedName name="CB_d4e36639df8b4879bed6a3779de08d0a" localSheetId="2" hidden="1">Model!$I$28</definedName>
    <definedName name="CB_d58919d1f6314c46918e2f24ae6dd368" localSheetId="2" hidden="1">Model!$I$153</definedName>
    <definedName name="CB_d5cbdaef21764aed813fdf675afc28a0" localSheetId="2" hidden="1">Model!$I$62</definedName>
    <definedName name="CB_d7792c6008a24fae876e9665ef88dc77" localSheetId="2" hidden="1">Model!$I$46</definedName>
    <definedName name="CB_d9227201ea4a40f7a1a928f3ff4429fc" localSheetId="2" hidden="1">Model!$I$144</definedName>
    <definedName name="CB_daed276ecdac44e8977d4c1b1e67e42b" localSheetId="2" hidden="1">Model!$I$64</definedName>
    <definedName name="CB_dcbea9a5c1644c369b4ffbff336fcb47" localSheetId="2" hidden="1">Model!$I$104</definedName>
    <definedName name="CB_dce29007650d473ea8993a2d98abd91e" localSheetId="2" hidden="1">Model!$I$59</definedName>
    <definedName name="CB_dcf147c79f5c4934a7d5a1b28ec049d4" localSheetId="2" hidden="1">Model!$I$21</definedName>
    <definedName name="CB_dd07962f5c63429c996a80a5f41549b8" localSheetId="2" hidden="1">Model!$I$108</definedName>
    <definedName name="CB_e05de5aa0cef435aa75e642db6fbc75f" localSheetId="2" hidden="1">Model!$I$36</definedName>
    <definedName name="CB_e344f571be8c4e1d8b78115c7edf54cf" localSheetId="2" hidden="1">Model!$I$116</definedName>
    <definedName name="CB_e425551ccb1b46a6a5ecbceb2bdc9572" localSheetId="2" hidden="1">Model!$I$90</definedName>
    <definedName name="CB_e90b812535f641de81a24dd65c38fcc9" localSheetId="2" hidden="1">Model!$I$140</definedName>
    <definedName name="CB_ea5b3070869f4ae495b03b680665c7c6" localSheetId="2" hidden="1">Model!$I$156</definedName>
    <definedName name="CB_ea6e4b1ea31941b59a66bbecafa49d7d" localSheetId="2" hidden="1">Model!$I$38</definedName>
    <definedName name="CB_ec2eb826244b4c4f93180a1970f61f28" localSheetId="2" hidden="1">Model!$I$57</definedName>
    <definedName name="CB_efc905c0920a4cbe8643c3dd72b2a189" localSheetId="2" hidden="1">Model!$I$106</definedName>
    <definedName name="CB_f0990342ad7e452ca1acc080def068e1" localSheetId="2" hidden="1">Model!$I$99</definedName>
    <definedName name="CB_f110b3d43405401c9da1557454b03075" localSheetId="2" hidden="1">Model!$I$60</definedName>
    <definedName name="CB_f2e1e9ce9eb247ef8f5c358e138a5176" localSheetId="2" hidden="1">Model!$I$159</definedName>
    <definedName name="CB_f460119c45854727a62bcf56126c9ad6" localSheetId="2" hidden="1">Model!$I$68</definedName>
    <definedName name="CB_f5bf3869989d4599a48c6a63c4fb0a69" localSheetId="2" hidden="1">Model!$I$41</definedName>
    <definedName name="CB_f831f467bb6d41bd8cf6a98b7a292327" localSheetId="2" hidden="1">Model!$J$5</definedName>
    <definedName name="CB_fa040961bf7f4fc3b9a49980e5b615a1" localSheetId="2" hidden="1">Model!$I$69</definedName>
    <definedName name="CB_fbf9d7de379b4359b2d979da0241022b" localSheetId="2" hidden="1">Model!$I$160</definedName>
    <definedName name="CB_fc6321ee3753494da1cf800813b870cd" localSheetId="2" hidden="1">Model!$I$91</definedName>
    <definedName name="CB_fede3a92d7f1491bbe4e8af9c785ef66" localSheetId="2" hidden="1">Model!$I$114</definedName>
    <definedName name="CB_ffadc556236d4f8e8b956fbb370f1d1f" localSheetId="2" hidden="1">Model!$I$139</definedName>
    <definedName name="CB_ffc6902dbd1b4596ae7a903ac3af4e59" localSheetId="2" hidden="1">Model!$I$95</definedName>
    <definedName name="CBCR_0038785d95a24050be2188f06182f2e5" localSheetId="2" hidden="1">Model!$I$7&amp;" "&amp;Model!$B$62</definedName>
    <definedName name="CBCR_077c54cd1ab94837b4e5dc25b2c37cf2" localSheetId="1" hidden="1">CB_DATA_!$D$10002</definedName>
    <definedName name="CBCR_0790bb22eb85433bae0965cee6b6d0fc" localSheetId="2" hidden="1">Model!$I$7&amp;" "&amp;Model!$B$129</definedName>
    <definedName name="CBCR_08b8777a79aa4ea9b29391b8e7fdbab1" localSheetId="3" hidden="1">'Model Parameters'!$B$12&amp;" "&amp;'Model Parameters'!$B$13</definedName>
    <definedName name="CBCR_0b6c89442a594f65a07b5e56b793b53a" localSheetId="2" hidden="1">Model!$I$7&amp;" "&amp;Model!$B$43</definedName>
    <definedName name="CBCR_0e6816d2b019416c956e43acbc0b385d" localSheetId="2" hidden="1">Model!$I$7&amp;" "&amp;Model!$B$87</definedName>
    <definedName name="CBCR_0e7f09c8b2c5416c90cad8483e1e8b81" localSheetId="2" hidden="1">Model!$I$7&amp;" "&amp;Model!$B$149</definedName>
    <definedName name="CBCR_0f044874f63e45c5bcf9bb6dd8e8c173" localSheetId="1" hidden="1">CB_DATA_!$C$10002</definedName>
    <definedName name="CBCR_0f55dbeaca77462aa2ba62719ed4cbc5" localSheetId="2" hidden="1">Model!$B$10</definedName>
    <definedName name="CBCR_1072f507e84047cf89b81c7943b11042" localSheetId="2" hidden="1">Model!$I$7&amp;" "&amp;Model!$B$158</definedName>
    <definedName name="CBCR_116b13ee3e724220bdca1f0eabbed34d" localSheetId="2" hidden="1">Model!$I$7&amp;" "&amp;Model!$B$128</definedName>
    <definedName name="CBCR_13cd38ab203b4a28afa74c9655f583dc" localSheetId="2" hidden="1">Model!$I$7&amp;" "&amp;Model!$B$132</definedName>
    <definedName name="CBCR_1456a7c04cc5410580047e039bf79fea" localSheetId="2" hidden="1">Model!$I$7&amp;" "&amp;Model!$B$35</definedName>
    <definedName name="CBCR_14845bffa69c47f993672121adb402db" localSheetId="2" hidden="1">Model!$I$7&amp;" "&amp;Model!$B$72</definedName>
    <definedName name="CBCR_160896e0c91945ab8426dac0371423a0" localSheetId="3" hidden="1">'Model Parameters'!$B$5&amp;" "&amp;'Model Parameters'!$B$6</definedName>
    <definedName name="CBCR_16a5154f840b4183900400934093ed25" localSheetId="2" hidden="1">Model!$I$7&amp;" "&amp;Model!$B$133</definedName>
    <definedName name="CBCR_16e2cb2994b74496a6311fe12dac29f5" localSheetId="2" hidden="1">Model!$I$7&amp;" "&amp;Model!$B$144</definedName>
    <definedName name="CBCR_182f0e3d128f4d17bd18f5e616002a49" localSheetId="2" hidden="1">Model!$I$7&amp;" "&amp;Model!$B$126</definedName>
    <definedName name="CBCR_19c3cbff2a954670b4f8c790f95d9972" localSheetId="2" hidden="1">Model!$I$7&amp;" "&amp;Model!$B$142</definedName>
    <definedName name="CBCR_19e0efcd8a6e4e1b9c35df98d2ecef84" localSheetId="2" hidden="1">Model!$I$7&amp;" "&amp;Model!$B$96</definedName>
    <definedName name="CBCR_1a164ab849224996956e449b4e64b26b" localSheetId="2" hidden="1">Model!$I$7&amp;" "&amp;Model!$B$59</definedName>
    <definedName name="CBCR_1a36f6457dad4a41abd9c97ceb888dbc" localSheetId="1" hidden="1">CB_DATA_!$B$10002</definedName>
    <definedName name="CBCR_1ad3564bc434458a84796499b53266fa" localSheetId="2" hidden="1">Model!$I$7&amp;" "&amp;Model!$B$95</definedName>
    <definedName name="CBCR_1bd7a01b29f64b859ac363dc13c4cf2a" localSheetId="2" hidden="1">Model!$I$7&amp;" "&amp;Model!$B$20</definedName>
    <definedName name="CBCR_1dc47365126f44a0b4f6a3e0d64d0e1e" localSheetId="2" hidden="1">Model!$I$7&amp;" "&amp;Model!$B$67</definedName>
    <definedName name="CBCR_20cba74c11a74d4da4234bbfd06ae4d0" localSheetId="2" hidden="1">Model!$I$7&amp;" "&amp;Model!$B$42</definedName>
    <definedName name="CBCR_212b497458ec4c80a286cc9149afcd38" localSheetId="2" hidden="1">Model!$I$7&amp;" "&amp;Model!$B$66</definedName>
    <definedName name="CBCR_21c6c3db32014e818219cd26271c823c" localSheetId="2" hidden="1">Model!$I$7&amp;" "&amp;Model!$B$38</definedName>
    <definedName name="CBCR_22c232fbbee64a97bade7c1c9483c066" localSheetId="3" hidden="1">'Model Parameters'!$B$12&amp;" "&amp;'Model Parameters'!$B$15</definedName>
    <definedName name="CBCR_237bbc0e7ab14714abc5f165cced4dde" localSheetId="2" hidden="1">Model!$I$7&amp;" "&amp;Model!$B$92</definedName>
    <definedName name="CBCR_2776422bb3884a22ac02f9308fddff5c" localSheetId="3" hidden="1">'Model Parameters'!$B$18</definedName>
    <definedName name="CBCR_280a9af5c8e040f6a987a0f34e47bff5" localSheetId="3" hidden="1">'Model Parameters'!$B$5&amp;" "&amp;'Model Parameters'!$B$8</definedName>
    <definedName name="CBCR_28199b8df8a84555928da3357d72b75b" localSheetId="2" hidden="1">Model!$I$7&amp;" "&amp;Model!$B$143</definedName>
    <definedName name="CBCR_28bb0136ee1446259f97bee2b3a9445a" localSheetId="2" hidden="1">Model!$I$7&amp;" "&amp;Model!$B$101</definedName>
    <definedName name="CBCR_29210d7dfefc431a8632636c8b11a169" localSheetId="2" hidden="1">Model!$I$7&amp;" "&amp;Model!$B$93</definedName>
    <definedName name="CBCR_2bbb963df1d84614a3d1985f349f161c" localSheetId="2" hidden="1">Model!$J$4</definedName>
    <definedName name="CBCR_306c1cb23ee94ee98b59438e13636e20" localSheetId="2" hidden="1">Model!$I$7&amp;" "&amp;Model!$B$141</definedName>
    <definedName name="CBCR_31a71603430644eca3867e46f970e30a" localSheetId="2" hidden="1">Model!$I$7&amp;" "&amp;Model!$B$52</definedName>
    <definedName name="CBCR_31cb5b0ab1d7435fa35328f5d6fcd4a6" localSheetId="2" hidden="1">Model!$I$7&amp;" "&amp;Model!$B$41</definedName>
    <definedName name="CBCR_3383447303e74e0abbe35b687615f96c" localSheetId="3" hidden="1">'Model Parameters'!$D$15</definedName>
    <definedName name="CBCR_3421885a0bc247f6aaae89ca8ff6eee7" localSheetId="2" hidden="1">Model!$I$7&amp;" "&amp;Model!$B$80</definedName>
    <definedName name="CBCR_362815bc4057480c80b7013da729b317" localSheetId="2" hidden="1">Model!$I$7&amp;" "&amp;Model!$B$31</definedName>
    <definedName name="CBCR_39a194a946cc4916afdd1e40196060a0" localSheetId="3" hidden="1">'Model Parameters'!$B$16</definedName>
    <definedName name="CBCR_3ba7610a44824d6f9ddcd8b9e3694ec2" localSheetId="3" hidden="1">'Model Parameters'!$B$21&amp;" "&amp;'Model Parameters'!$B$25</definedName>
    <definedName name="CBCR_3c38076a1074436386fc04654f16eb79" localSheetId="2" hidden="1">Model!$I$7&amp;" "&amp;Model!$B$154</definedName>
    <definedName name="CBCR_3d8ec1e84d704776abd4f8c43925ef77" localSheetId="3" hidden="1">'Model Parameters'!$B$12&amp;" "&amp;'Model Parameters'!$B$14</definedName>
    <definedName name="CBCR_3e6b4dd951b94109a2093d1e15367812" localSheetId="3" hidden="1">'Model Parameters'!$E$14</definedName>
    <definedName name="CBCR_3f4dd7b77a124993983b9ef63080cbf8" localSheetId="2" hidden="1">Model!$I$7&amp;" "&amp;Model!$B$89</definedName>
    <definedName name="CBCR_3fbe7767de1b4c059adb66c881b1efc8" localSheetId="2" hidden="1">Model!$I$7&amp;" "&amp;Model!$B$63</definedName>
    <definedName name="CBCR_41d675cfbf9d4708ad9aec88b72b970b" localSheetId="2" hidden="1">Model!$I$7&amp;" "&amp;Model!$B$91</definedName>
    <definedName name="CBCR_41f900f387d64376b380ee85a177a5e1" localSheetId="2" hidden="1">Model!$I$7&amp;" "&amp;Model!$B$55</definedName>
    <definedName name="CBCR_447fbc63413a4c2d8068647d35d11bc0" localSheetId="2" hidden="1">Model!$I$7&amp;" "&amp;Model!$B$81</definedName>
    <definedName name="CBCR_464237052f564562b3aaad286cfd5d49" localSheetId="2" hidden="1">Model!$I$7&amp;" "&amp;Model!$B$151</definedName>
    <definedName name="CBCR_48a7ccfb0829422da061cb203c465f6b" localSheetId="3" hidden="1">'Model Parameters'!$B$21&amp;" "&amp;'Model Parameters'!$B$26</definedName>
    <definedName name="CBCR_48e57cec9d5b4b4f99d422abc36c1af1" localSheetId="2" hidden="1">Model!$I$7&amp;" "&amp;Model!$B$145</definedName>
    <definedName name="CBCR_48ebdaafca6b422b917a671f2a9f065c" localSheetId="3" hidden="1">'Model Parameters'!$B$17</definedName>
    <definedName name="CBCR_498f71905079407a8d921a8a73f127d6" localSheetId="1" hidden="1">CB_DATA_!$A$10002</definedName>
    <definedName name="CBCR_4a5dcde73ac94624a442bec94f32ef68" localSheetId="2" hidden="1">Model!$I$7&amp;" "&amp;Model!$B$79</definedName>
    <definedName name="CBCR_4bf3b59c0f4a4ae58994d25d714b418c" localSheetId="2" hidden="1">Model!$I$7&amp;" "&amp;Model!$B$155</definedName>
    <definedName name="CBCR_4e142087fdeb4c78b40b19e7d9703bc4" localSheetId="2" hidden="1">Model!$I$7&amp;" "&amp;Model!$B$148</definedName>
    <definedName name="CBCR_4e1725ed11ed4fa6a08a4f9d55c9062a" localSheetId="2" hidden="1">Model!$I$7&amp;" "&amp;Model!$B$140</definedName>
    <definedName name="CBCR_4fe42ec33e41470cb713c72014f3df30" localSheetId="2" hidden="1">Model!$I$7&amp;" "&amp;Model!$B$36</definedName>
    <definedName name="CBCR_500de2e3e1cf40bb899185bf287df634" localSheetId="2" hidden="1">Model!$I$7&amp;" "&amp;Model!$B$111</definedName>
    <definedName name="CBCR_503d70a9a8d5429b8546fff94afebb47" localSheetId="2" hidden="1">Model!$I$7&amp;" "&amp;Model!$B$18</definedName>
    <definedName name="CBCR_521981135758483aa8c43dee52d6ec71" localSheetId="2" hidden="1">Model!$I$7&amp;" "&amp;Model!$B$100</definedName>
    <definedName name="CBCR_525a30cb41654001b2ac390aa0bc9951" localSheetId="2" hidden="1">Model!$I$7&amp;" "&amp;Model!$B$117</definedName>
    <definedName name="CBCR_53cff509f49f47408ec600b9257b641b" localSheetId="3" hidden="1">'Model Parameters'!$E$6</definedName>
    <definedName name="CBCR_5416b2aa55ca4ba491026ac845598366" localSheetId="3" hidden="1">'Model Parameters'!$B$21&amp;" "&amp;'Model Parameters'!$B$27</definedName>
    <definedName name="CBCR_54da6fa459704a88a1d37443d4305f9e" localSheetId="2" hidden="1">Model!$I$7&amp;" "&amp;Model!$B$114</definedName>
    <definedName name="CBCR_56243d5cec444b7f8578ae3e76bf476a" localSheetId="3" hidden="1">'Model Parameters'!$D$8</definedName>
    <definedName name="CBCR_567a807d6a024aa5a085c1532ae4c034" localSheetId="2" hidden="1">Model!$I$7&amp;" "&amp;Model!$B$124</definedName>
    <definedName name="CBCR_57072472bb0d4d43ba04789d8a8e2630" localSheetId="2" hidden="1">Model!$I$7&amp;" "&amp;Model!$B$76</definedName>
    <definedName name="CBCR_5763021b83de4c029cfde312a3301611" localSheetId="2" hidden="1">Model!$I$7&amp;" "&amp;Model!$B$112</definedName>
    <definedName name="CBCR_578a0a2704364170a913046feeeb9687" localSheetId="2" hidden="1">Model!$I$7&amp;" "&amp;Model!$B$121</definedName>
    <definedName name="CBCR_5799dc5a92af4afc99ff01c47c4c2a4a" localSheetId="2" hidden="1">Model!$I$7&amp;" "&amp;Model!$B$120</definedName>
    <definedName name="CBCR_5817b83478084bad9fd5e0d89611d13f" localSheetId="3" hidden="1">'Model Parameters'!$B$21&amp;" "&amp;'Model Parameters'!$B$23</definedName>
    <definedName name="CBCR_5893d9cba2834887871a48f6e1b42ddf" localSheetId="2" hidden="1">Model!$I$7&amp;" "&amp;Model!$B$123</definedName>
    <definedName name="CBCR_59125ffd831d4ee68077ad21cbfb2cfc" localSheetId="2" hidden="1">Model!$I$7&amp;" "&amp;Model!$B$40</definedName>
    <definedName name="CBCR_598663278d2244bba9f16a5b64338c10" localSheetId="2" hidden="1">Model!$I$7&amp;" "&amp;Model!$B$69</definedName>
    <definedName name="CBCR_5ace94b21f5648e2baedf11ea24c0fb2" localSheetId="2" hidden="1">Model!$I$7&amp;" "&amp;Model!$B$156</definedName>
    <definedName name="CBCR_5aecb9da7cfd4b67b3f11514e458408c" localSheetId="2" hidden="1">Model!$I$7&amp;" "&amp;Model!$B$49</definedName>
    <definedName name="CBCR_5e3f58ab6f2e4e2f92dd7cc5e27e43c3" localSheetId="3" hidden="1">'Model Parameters'!$B$9</definedName>
    <definedName name="CBCR_693fe230f4204df384464c25833c6eaf" localSheetId="2" hidden="1">Model!$I$7&amp;" "&amp;Model!$B$108</definedName>
    <definedName name="CBCR_6998188639954459929f6547c16343df" localSheetId="2" hidden="1">Model!$I$7&amp;" "&amp;Model!$B$98</definedName>
    <definedName name="CBCR_69b0a8b954084d4584fd9d0acea8c6a3" localSheetId="2" hidden="1">Model!$I$7&amp;" "&amp;Model!$B$37</definedName>
    <definedName name="CBCR_6ae3ccd9f9754540976cad656bf02c0b" localSheetId="2" hidden="1">Model!$I$7&amp;" "&amp;Model!$B$17</definedName>
    <definedName name="CBCR_6b936a889f6b4f2488afdf021bb18c2f" localSheetId="2" hidden="1">Model!$I$7&amp;" "&amp;Model!$B$86</definedName>
    <definedName name="CBCR_6b957b0534ef42caae481e4caa760e62" localSheetId="2" hidden="1">Model!$I$7&amp;" "&amp;Model!$B$28</definedName>
    <definedName name="CBCR_6bd9c9e461064a40a0e7be3121f1c07f" localSheetId="2" hidden="1">Model!$I$7&amp;" "&amp;Model!$B$61</definedName>
    <definedName name="CBCR_6c4fa7b9a373488bb03fabf460d474ee" localSheetId="2" hidden="1">Model!$I$7&amp;" "&amp;Model!$B$147</definedName>
    <definedName name="CBCR_6d186dd5e70c408b98b1eab74fb3a92b" localSheetId="2" hidden="1">Model!$I$7&amp;" "&amp;Model!$B$39</definedName>
    <definedName name="CBCR_6d25b2cf60174b91a087727aae87912e" localSheetId="2" hidden="1">Model!$I$7&amp;" "&amp;Model!$B$75</definedName>
    <definedName name="CBCR_7355e6066d784597b1fb73432dc48f77" localSheetId="3" hidden="1">'Model Parameters'!$E$13</definedName>
    <definedName name="CBCR_76881f2e9d024cfc978b85b32a5e84de" localSheetId="2" hidden="1">Model!$I$7&amp;" "&amp;Model!$B$32</definedName>
    <definedName name="CBCR_78d5d9a4a5314119b3932a2f105b1486" localSheetId="3" hidden="1">'Model Parameters'!$E$15</definedName>
    <definedName name="CBCR_79b86c4b197147dab6db7a2323ff905d" localSheetId="2" hidden="1">Model!$I$7&amp;" "&amp;Model!$B$33</definedName>
    <definedName name="CBCR_7eecf80652a44e6481a39d820af40aeb" localSheetId="2" hidden="1">Model!$I$7&amp;" "&amp;Model!$B$131</definedName>
    <definedName name="CBCR_7f872df1c01c412da8bab2e7022adedc" localSheetId="2" hidden="1">Model!$I$7&amp;" "&amp;Model!$B$115</definedName>
    <definedName name="CBCR_81570e7288bd4026bf2bc0ed07c9ac88" localSheetId="2" hidden="1">Model!$I$7&amp;" "&amp;Model!$B$107</definedName>
    <definedName name="CBCR_81e5ad5084554d5194b32201a051f18e" localSheetId="2" hidden="1">Model!$I$7&amp;" "&amp;Model!$B$54</definedName>
    <definedName name="CBCR_821d673a19bd403081992b71aa6e6346" localSheetId="2" hidden="1">Model!$I$7&amp;" "&amp;Model!$B$146</definedName>
    <definedName name="CBCR_82768f1152304c5cafc8205795fbb051" localSheetId="2" hidden="1">Model!$I$7&amp;" "&amp;Model!$B$152</definedName>
    <definedName name="CBCR_84f538988be44a49b1ba5180426bc373" localSheetId="3" hidden="1">'Model Parameters'!$B$21&amp;" "&amp;'Model Parameters'!$B$24</definedName>
    <definedName name="CBCR_85c4ea69674d4e67a32dbd48f4d0c941" localSheetId="3" hidden="1">'Model Parameters'!$D$13</definedName>
    <definedName name="CBCR_85dec62a80fa44118ac905b73a404f41" localSheetId="2" hidden="1">Model!$I$7&amp;" "&amp;Model!$B$47</definedName>
    <definedName name="CBCR_86c7816e53274ee6afcd40c94ecf4dc0" localSheetId="2" hidden="1">Model!$I$7&amp;" "&amp;Model!$B$119</definedName>
    <definedName name="CBCR_8997e09427e8493e9ae541e7f5e8cd62" localSheetId="3" hidden="1">'Model Parameters'!$B$5&amp;" "&amp;'Model Parameters'!$B$7</definedName>
    <definedName name="CBCR_8a55247f1a4544ecbd3b8fdea7dc4cd6" localSheetId="3" hidden="1">'Model Parameters'!$D$14</definedName>
    <definedName name="CBCR_8a971c946e1f499d807abbf02a7b1807" localSheetId="2" hidden="1">Model!$I$7&amp;" "&amp;Model!$B$122</definedName>
    <definedName name="CBCR_8ced3e1a2a8e4017a37119075aff108c" localSheetId="2" hidden="1">Model!$I$7&amp;" "&amp;Model!$B$109</definedName>
    <definedName name="CBCR_8e114fcfab094c03b29d18a9909868a1" localSheetId="2" hidden="1">Model!$I$7&amp;" "&amp;Model!$B$58</definedName>
    <definedName name="CBCR_8e176988aa9f4a41be2695f93c0c8dc5" localSheetId="2" hidden="1">Model!$I$7&amp;" "&amp;Model!$B$60</definedName>
    <definedName name="CBCR_8e736569e99548da83fb86514cd1adb5" localSheetId="2" hidden="1">Model!$I$7&amp;" "&amp;Model!$B$153</definedName>
    <definedName name="CBCR_927deab2462c48319c18f3cf53c57d2e" localSheetId="2" hidden="1">Model!$I$7&amp;" "&amp;Model!$B$57</definedName>
    <definedName name="CBCR_9379e42afcf04b569ee801f57f9c4be2" localSheetId="3" hidden="1">'Model Parameters'!$D$6</definedName>
    <definedName name="CBCR_94cf22aad8d0436b93b2441d48deffaf" localSheetId="2" hidden="1">Model!$I$7&amp;" "&amp;Model!$B$16</definedName>
    <definedName name="CBCR_95a983975067449a80b149151e6eaa57" localSheetId="2" hidden="1">Model!$I$7&amp;" "&amp;Model!$B$65</definedName>
    <definedName name="CBCR_99612625fcde499b9250e88445e210ab" localSheetId="2" hidden="1">Model!$I$7&amp;" "&amp;Model!$B$135</definedName>
    <definedName name="CBCR_99d8b85910e3438f8db6d5c4e41602ce" localSheetId="3" hidden="1">'Model Parameters'!$E$8</definedName>
    <definedName name="CBCR_9a95a249780445febf1a2843be6137a8" localSheetId="2" hidden="1">Model!$I$7&amp;" "&amp;Model!$B$83</definedName>
    <definedName name="CBCR_9adc80e4686848798f01e5b1016b06cb" localSheetId="2" hidden="1">Model!$I$7&amp;" "&amp;Model!$B$97</definedName>
    <definedName name="CBCR_9af7b1e1257c4e419c541a717170db81" localSheetId="2" hidden="1">Model!$I$7&amp;" "&amp;Model!$B$50</definedName>
    <definedName name="CBCR_9bea27a3b22c40e39bad34fec0a7c338" localSheetId="2" hidden="1">Model!$I$7&amp;" "&amp;Model!$B$34</definedName>
    <definedName name="CBCR_9c4609d795dd403988cb2721f516afc6" localSheetId="2" hidden="1">Model!$B$12</definedName>
    <definedName name="CBCR_9d6bac4c225742918e3fccc7dd638059" localSheetId="2" hidden="1">Model!$I$7&amp;" "&amp;Model!$B$104</definedName>
    <definedName name="CBCR_9dc2586cb6fa4ec6b50153a339429fec" localSheetId="2" hidden="1">Model!$I$7&amp;" "&amp;Model!$B$85</definedName>
    <definedName name="CBCR_9eaf3f62f0464437aed09084d294c13e" localSheetId="2" hidden="1">Model!$I$7&amp;" "&amp;Model!$B$26</definedName>
    <definedName name="CBCR_9f9d7a6827fe4fc9a7fb15fa585aa412" localSheetId="2" hidden="1">Model!$I$7&amp;" "&amp;Model!$B$125</definedName>
    <definedName name="CBCR_a291cb5876fc45748d957fc41c0caf0b" localSheetId="2" hidden="1">Model!$I$7&amp;" "&amp;Model!$B$27</definedName>
    <definedName name="CBCR_a5b4c1be91b3485784332ce81d19abff" localSheetId="2" hidden="1">Model!$I$7&amp;" "&amp;Model!$B$130</definedName>
    <definedName name="CBCR_a851572352214f8984561f381a0b2772" localSheetId="2" hidden="1">Model!$I$7&amp;" "&amp;Model!$B$94</definedName>
    <definedName name="CBCR_a9736e33cfee4d68ac3a0355fc0160a1" localSheetId="2" hidden="1">Model!$I$7&amp;" "&amp;Model!$B$15</definedName>
    <definedName name="CBCR_ac2de45d7a3744dd9f368f5e20229d7a" localSheetId="1" hidden="1">CB_DATA_!$A$10001</definedName>
    <definedName name="CBCR_ac9d78986c3641868fc05520603d84d1" localSheetId="2" hidden="1">Model!$I$7&amp;" "&amp;Model!$B$88</definedName>
    <definedName name="CBCR_ad4a172093914204b61dce7ba752f9ba" localSheetId="2" hidden="1">Model!$I$7&amp;" "&amp;Model!$B$99</definedName>
    <definedName name="CBCR_ad537d275a934fbea36cc70a4aa25cb2" localSheetId="2" hidden="1">Model!$I$7&amp;" "&amp;Model!$B$22</definedName>
    <definedName name="CBCR_adf49b7c52d34e70b9db14220841d9c9" localSheetId="2" hidden="1">Model!$I$7&amp;" "&amp;Model!$B$137</definedName>
    <definedName name="CBCR_aef1a06c7da8451f8609fe1f146a0c5a" localSheetId="2" hidden="1">Model!$I$7&amp;" "&amp;Model!$B$105</definedName>
    <definedName name="CBCR_b819274f047b41aca7ae20fc3ad1e6ab" localSheetId="2" hidden="1">Model!$B$8</definedName>
    <definedName name="CBCR_ba1e2e7ff6b14e878cd41c2d9708430b" localSheetId="2" hidden="1">Model!$I$7&amp;" "&amp;Model!$B$24</definedName>
    <definedName name="CBCR_ba73c9e9f32447adb689191f2e18ed01" localSheetId="2" hidden="1">Model!$I$7&amp;" "&amp;Model!$B$74</definedName>
    <definedName name="CBCR_bde4265ee1ef45c48ab41441945a9a53" localSheetId="2" hidden="1">Model!$I$7&amp;" "&amp;Model!$B$29</definedName>
    <definedName name="CBCR_bf6afac0230d4326a62de553086bd384" localSheetId="3" hidden="1">'Model Parameters'!$E$7</definedName>
    <definedName name="CBCR_c0d61b1e08b64320b77595e9bf49f076" localSheetId="2" hidden="1">Model!$I$7&amp;" "&amp;Model!$B$110</definedName>
    <definedName name="CBCR_c3770943395240be9cb4441ad7752bb0" localSheetId="2" hidden="1">Model!$I$7&amp;" "&amp;Model!$B$23</definedName>
    <definedName name="CBCR_c391a270257d467eba236861eefe7974" localSheetId="2" hidden="1">Model!$I$7&amp;" "&amp;Model!$B$113</definedName>
    <definedName name="CBCR_c782224de1484992a86b6de56a3d7d11" localSheetId="2" hidden="1">Model!$I$7&amp;" "&amp;Model!$B$64</definedName>
    <definedName name="CBCR_c84189f4869e4070a9dea0ce26a61e19" localSheetId="2" hidden="1">Model!$I$7&amp;" "&amp;Model!$B$44</definedName>
    <definedName name="CBCR_c8472847765149fbb67b677258e3b746" localSheetId="2" hidden="1">Model!$I$7&amp;" "&amp;Model!$B$51</definedName>
    <definedName name="CBCR_c9313815dbc14951ae4f22240be13f22" localSheetId="2" hidden="1">Model!$I$7&amp;" "&amp;Model!$B$116</definedName>
    <definedName name="CBCR_ce2082f3821b443292bcd7407ca2e30b" localSheetId="2" hidden="1">Model!$I$7&amp;" "&amp;Model!$B$19</definedName>
    <definedName name="CBCR_cefd435143404b6e9aa10f19726de025" localSheetId="2" hidden="1">Model!$I$7&amp;" "&amp;Model!$B$103</definedName>
    <definedName name="CBCR_d152b6ff4b294e40b39ca2c69c2846b7" localSheetId="3" hidden="1">'Model Parameters'!$D$7</definedName>
    <definedName name="CBCR_d34012b4b75045548c7233464794c806" localSheetId="2" hidden="1">Model!$I$7&amp;" "&amp;Model!$B$71</definedName>
    <definedName name="CBCR_d3438a08cc8146c083495595a0b7344d" localSheetId="2" hidden="1">Model!$I$7&amp;" "&amp;Model!$B$25</definedName>
    <definedName name="CBCR_d416f83d1c8f4e25a9fff4863050dbcd" localSheetId="2" hidden="1">Model!$I$7&amp;" "&amp;Model!$B$106</definedName>
    <definedName name="CBCR_d4ab015056604586821dd7e2a8d631f9" localSheetId="2" hidden="1">Model!$I$7&amp;" "&amp;Model!$B$56</definedName>
    <definedName name="CBCR_d97d459c12b84eedb3caa07f83743399" localSheetId="2" hidden="1">Model!$I$7&amp;" "&amp;Model!$B$78</definedName>
    <definedName name="CBCR_d99dc85739c84499b6f4d2287bd2eea4" localSheetId="2" hidden="1">Model!$I$7&amp;" "&amp;Model!$B$73</definedName>
    <definedName name="CBCR_db4af74f11cd4b7380bd375cc6bcc4c4" localSheetId="2" hidden="1">Model!$B$11</definedName>
    <definedName name="CBCR_de585201981c41f49e3e2e1175bc910e" localSheetId="2" hidden="1">Model!$I$7&amp;" "&amp;Model!$B$127</definedName>
    <definedName name="CBCR_e24ccb9b8c6a46e4973e29b00670b327" localSheetId="2" hidden="1">Model!$I$7&amp;" "&amp;Model!$B$134</definedName>
    <definedName name="CBCR_e2633a03a3234f61940e67d8ae02273f" localSheetId="2" hidden="1">Model!$I$7&amp;" "&amp;Model!$B$159</definedName>
    <definedName name="CBCR_e2d7c9bc3e99494b8e218d45cfcd1e7c" localSheetId="2" hidden="1">Model!$I$7&amp;" "&amp;Model!$B$45</definedName>
    <definedName name="CBCR_e36a9a072c03440eae52d1cfb44c2efc" localSheetId="2" hidden="1">Model!$I$7&amp;" "&amp;Model!$B$139</definedName>
    <definedName name="CBCR_e3f27667045e46d88395067ca8b3e407" localSheetId="2" hidden="1">Model!$I$7&amp;" "&amp;Model!$B$70</definedName>
    <definedName name="CBCR_e4be108c46774be9a541c2bde592c2eb" localSheetId="2" hidden="1">Model!$B$9</definedName>
    <definedName name="CBCR_e5edf3192c3246448bbd886c42c57030" localSheetId="2" hidden="1">Model!$I$7&amp;" "&amp;Model!$B$82</definedName>
    <definedName name="CBCR_e7e10886b8a04d44a9d68e58f651f956" localSheetId="2" hidden="1">Model!$I$7&amp;" "&amp;Model!$B$53</definedName>
    <definedName name="CBCR_e871d68ed91246ee969e5d4ee898a4df" localSheetId="2" hidden="1">Model!$I$7&amp;" "&amp;Model!$B$150</definedName>
    <definedName name="CBCR_e8c37c354037495d80023f7e9033d346" localSheetId="2" hidden="1">Model!$I$7&amp;" "&amp;Model!$B$48</definedName>
    <definedName name="CBCR_e8d9f76bcb8e40d9b468f6b64df3ab7c" localSheetId="2" hidden="1">Model!$I$7&amp;" "&amp;Model!$B$84</definedName>
    <definedName name="CBCR_e919fb68247f49009e539ec00fda6b1b" localSheetId="2" hidden="1">Model!$I$7&amp;" "&amp;Model!$B$21</definedName>
    <definedName name="CBCR_e97e04aef5054ac1bb43ec4ba0f07d98" localSheetId="2" hidden="1">Model!$I$7&amp;" "&amp;Model!$B$161</definedName>
    <definedName name="CBCR_ec02611fd8d54748843539134e3b0dff" localSheetId="2" hidden="1">Model!$I$7&amp;" "&amp;Model!$B$138</definedName>
    <definedName name="CBCR_ed93839acc4e4788827fe1d261f53820" localSheetId="2" hidden="1">Model!$I$7&amp;" "&amp;Model!$B$77</definedName>
    <definedName name="CBCR_edb0c758f0e54fe78e19de5d4f8e03e1" localSheetId="3" hidden="1">'Model Parameters'!$B$19</definedName>
    <definedName name="CBCR_f03d793dd0634283a4660c8079cf2d59" localSheetId="2" hidden="1">Model!$I$7&amp;" "&amp;Model!$B$30</definedName>
    <definedName name="CBCR_f0409b33b7be448daa0d7041a7addcf0" localSheetId="2" hidden="1">Model!$I$7&amp;" "&amp;Model!$B$136</definedName>
    <definedName name="CBCR_f2e650c5e64247b08f81af8e0cd7759b" localSheetId="2" hidden="1">Model!$I$7&amp;" "&amp;Model!$B$90</definedName>
    <definedName name="CBCR_f3f7714de3434c009f2b2520c0d6d1b1" localSheetId="2" hidden="1">Model!$I$7&amp;" "&amp;Model!$B$68</definedName>
    <definedName name="CBCR_f5d86c6859c445bcbd627137bfbec3b6" localSheetId="2" hidden="1">Model!$I$7&amp;" "&amp;Model!$B$118</definedName>
    <definedName name="CBCR_f6768a9acdb2490cb4f9d1c614cc6d23" localSheetId="2" hidden="1">Model!$I$7&amp;" "&amp;Model!$B$102</definedName>
    <definedName name="CBCR_f944ceab5d88475a848d54b62306ce8b" localSheetId="2" hidden="1">Model!$I$7&amp;" "&amp;Model!$B$157</definedName>
    <definedName name="CBCR_fa0707691b12467892eb9f668520830c" localSheetId="2" hidden="1">Model!$I$7&amp;" "&amp;Model!$B$46</definedName>
    <definedName name="CBCR_fe920807329e47aea8b33153388ae3b1" localSheetId="2" hidden="1">Model!$I$7&amp;" "&amp;Model!$B$160</definedName>
    <definedName name="CBWorkbookPriority" localSheetId="1" hidden="1">-296083164</definedName>
    <definedName name="CBx_0d2d34cd2b0f4831bfeb2db907566967" localSheetId="1" hidden="1">"'CB_DATA_'!$A$1"</definedName>
    <definedName name="CBx_d06de1c55c4b47989289bdab4e77cb35" localSheetId="1" hidden="1">"'Model Parameters'!$A$1"</definedName>
    <definedName name="CBx_fa9bb0f5b107485695a6bba00d9f6713" localSheetId="1" hidden="1">"'Model'!$A$1"</definedName>
    <definedName name="CBx_Sheet_Guid" localSheetId="1" hidden="1">"'0d2d34cd-2b0f-4831-bfeb-2db907566967"</definedName>
    <definedName name="CBx_Sheet_Guid" localSheetId="2" hidden="1">"'fa9bb0f5-b107-4856-95a6-bba00d9f6713"</definedName>
    <definedName name="CBx_Sheet_Guid" localSheetId="3" hidden="1">"'d06de1c5-5c4b-4798-9289-bdab4e77cb35"</definedName>
    <definedName name="CBx_SheetRef" localSheetId="1" hidden="1">CB_DATA_!$A$14</definedName>
    <definedName name="CBx_SheetRef" localSheetId="2" hidden="1">CB_DATA_!$C$14</definedName>
    <definedName name="CBx_SheetRef" localSheetId="3" hidden="1">CB_DATA_!$B$14</definedName>
    <definedName name="CBx_StorageType" localSheetId="1" hidden="1">2</definedName>
    <definedName name="CBx_StorageType" localSheetId="2" hidden="1">2</definedName>
    <definedName name="CBx_StorageType" localSheetId="3" hidden="1">2</definedName>
    <definedName name="pl_1011" localSheetId="2">Model!$D$128</definedName>
    <definedName name="pl_1019" localSheetId="2">Model!$D$43</definedName>
    <definedName name="pl_1020" localSheetId="2">Model!$D$129</definedName>
    <definedName name="pl_1101" localSheetId="2">Model!$D$130</definedName>
    <definedName name="pl_1113" localSheetId="2">Model!$M$17</definedName>
    <definedName name="pl_1122" localSheetId="2">Model!$D$131</definedName>
    <definedName name="pl_1148" localSheetId="2">Model!$D$132</definedName>
    <definedName name="pl_1157" localSheetId="2">Model!$M$18</definedName>
    <definedName name="pl_116" localSheetId="2">Model!$D$24</definedName>
    <definedName name="pl_1162" localSheetId="2">Model!$D$44</definedName>
    <definedName name="pl_1166" localSheetId="2">Model!$D$133</definedName>
    <definedName name="pl_1174" localSheetId="2">Model!$D$45</definedName>
    <definedName name="pl_1191" localSheetId="2">Model!$D$46</definedName>
    <definedName name="pl_1253" localSheetId="2">Model!$D$47</definedName>
    <definedName name="pl_128" localSheetId="2">Model!$N$5</definedName>
    <definedName name="pl_1309" localSheetId="2">Model!$D$48</definedName>
    <definedName name="pl_1310" localSheetId="2">Model!$D$49</definedName>
    <definedName name="pl_1325" localSheetId="2">Model!$D$50</definedName>
    <definedName name="pl_1332" localSheetId="2">Model!$M$19</definedName>
    <definedName name="pl_1333" localSheetId="2">Model!$D$134</definedName>
    <definedName name="pl_1346" localSheetId="2">Model!$D$51</definedName>
    <definedName name="pl_140" localSheetId="2">Model!$D$25</definedName>
    <definedName name="pl_1413" localSheetId="2">Model!$M$20</definedName>
    <definedName name="pl_1419" localSheetId="2">Model!$M$21</definedName>
    <definedName name="pl_1468" localSheetId="2">Model!$D$52</definedName>
    <definedName name="pl_1475" localSheetId="2">Model!$D$53</definedName>
    <definedName name="pl_1499" localSheetId="2">Model!$D$54</definedName>
    <definedName name="pl_1514" localSheetId="2">Model!$M$22</definedName>
    <definedName name="pl_1522" localSheetId="2">Model!$D$55</definedName>
    <definedName name="pl_1553" localSheetId="2">Model!$D$56</definedName>
    <definedName name="pl_156" localSheetId="2">Model!$M$9</definedName>
    <definedName name="pl_1577" localSheetId="2">Model!$D$57</definedName>
    <definedName name="pl_1579" localSheetId="2">Model!$D$135</definedName>
    <definedName name="pl_1581" localSheetId="2">Model!$D$136</definedName>
    <definedName name="pl_1662" localSheetId="2">Model!$M$23</definedName>
    <definedName name="pl_1663" localSheetId="2">Model!$M$24</definedName>
    <definedName name="pl_1712" localSheetId="2">Model!$D$58</definedName>
    <definedName name="pl_1806" localSheetId="2">Model!$M$25</definedName>
    <definedName name="pl_1816" localSheetId="2">Model!$M$26</definedName>
    <definedName name="pl_183" localSheetId="2">Model!$D$26</definedName>
    <definedName name="pl_1880" localSheetId="2">Model!$D$137</definedName>
    <definedName name="pl_1899" localSheetId="2">Model!$M$27</definedName>
    <definedName name="pl_1913" localSheetId="2">Model!$M$28</definedName>
    <definedName name="pl_1928" localSheetId="2">Model!$D$59</definedName>
    <definedName name="pl_2000" localSheetId="2">Model!$D$60</definedName>
    <definedName name="pl_2047" localSheetId="2">Model!$D$61</definedName>
    <definedName name="pl_2053" localSheetId="2">Model!$D$62</definedName>
    <definedName name="pl_2073" localSheetId="2">Model!$M$29</definedName>
    <definedName name="pl_2111" localSheetId="2">Model!$M$30</definedName>
    <definedName name="pl_2116" localSheetId="2">Model!$D$138</definedName>
    <definedName name="pl_2120" localSheetId="2">Model!$M$31</definedName>
    <definedName name="pl_2121" localSheetId="2">Model!$M$32</definedName>
    <definedName name="pl_2146" localSheetId="2">Model!$M$33</definedName>
    <definedName name="pl_2167" localSheetId="2">Model!$M$34</definedName>
    <definedName name="pl_2205" localSheetId="2">Model!$D$63</definedName>
    <definedName name="pl_2235" localSheetId="2">Model!$D$64</definedName>
    <definedName name="pl_2252" localSheetId="2">Model!$D$65</definedName>
    <definedName name="pl_2255" localSheetId="2">Model!$D$66</definedName>
    <definedName name="pl_2284" localSheetId="2">Model!$D$139</definedName>
    <definedName name="pl_2302" localSheetId="2">Model!$M$35</definedName>
    <definedName name="pl_2338" localSheetId="2">Model!$M$36</definedName>
    <definedName name="pl_2448" localSheetId="2">Model!$M$37</definedName>
    <definedName name="pl_2463" localSheetId="2">Model!$D$140</definedName>
    <definedName name="pl_2491" localSheetId="2">Model!$D$141</definedName>
    <definedName name="pl_2530" localSheetId="2">Model!$M$38</definedName>
    <definedName name="pl_2564" localSheetId="2">Model!$D$67</definedName>
    <definedName name="pl_2566" localSheetId="2">Model!$D$142</definedName>
    <definedName name="pl_2637" localSheetId="2">Model!$D$143</definedName>
    <definedName name="pl_2638" localSheetId="2">Model!$D$144</definedName>
    <definedName name="pl_2730" localSheetId="2">Model!$M$39</definedName>
    <definedName name="pl_2755" localSheetId="2">Model!$D$145</definedName>
    <definedName name="pl_2797" localSheetId="2">Model!$D$68</definedName>
    <definedName name="pl_2893" localSheetId="2">Model!$D$146</definedName>
    <definedName name="pl_2894" localSheetId="2">Model!$D$147</definedName>
    <definedName name="pl_2896" localSheetId="2">Model!$M$40</definedName>
    <definedName name="pl_29" localSheetId="2">Model!$B$23</definedName>
    <definedName name="pl_2948" localSheetId="2">Model!$M$41</definedName>
    <definedName name="pl_2951" localSheetId="2">Model!$M$42</definedName>
    <definedName name="pl_2955" localSheetId="2">Model!$D$148</definedName>
    <definedName name="pl_3013" localSheetId="2">Model!$D$69</definedName>
    <definedName name="pl_3027" localSheetId="2">Model!$M$43</definedName>
    <definedName name="pl_3113" localSheetId="2">Model!$M$44</definedName>
    <definedName name="pl_3155" localSheetId="2">Model!$D$149</definedName>
    <definedName name="pl_3200" localSheetId="2">Model!$M$45</definedName>
    <definedName name="pl_3215" localSheetId="2">Model!$D$150</definedName>
    <definedName name="pl_3216" localSheetId="2">Model!$D$70</definedName>
    <definedName name="pl_3268" localSheetId="2">Model!$D$71</definedName>
    <definedName name="pl_339" localSheetId="2">Model!$D$120</definedName>
    <definedName name="pl_3464" localSheetId="2">Model!$M$46</definedName>
    <definedName name="pl_3488" localSheetId="2">Model!$D$151</definedName>
    <definedName name="pl_3529" localSheetId="2">Model!$D$152</definedName>
    <definedName name="pl_3579" localSheetId="2">Model!$D$72</definedName>
    <definedName name="pl_3605" localSheetId="2">Model!$M$47</definedName>
    <definedName name="pl_3606" localSheetId="2">Model!$D$153</definedName>
    <definedName name="pl_362" localSheetId="2">Model!$D$27</definedName>
    <definedName name="pl_3621" localSheetId="2">Model!$D$73</definedName>
    <definedName name="pl_3702" localSheetId="2">Model!$D$74</definedName>
    <definedName name="pl_3780" localSheetId="2">Model!$D$75</definedName>
    <definedName name="pl_3784" localSheetId="2">Model!$D$76</definedName>
    <definedName name="pl_3790" localSheetId="2">Model!$D$154</definedName>
    <definedName name="pl_3847" localSheetId="2">Model!$D$77</definedName>
    <definedName name="pl_3870" localSheetId="2">Model!$D$155</definedName>
    <definedName name="pl_3910" localSheetId="2">Model!$D$156</definedName>
    <definedName name="pl_3917" localSheetId="2">Model!$D$78</definedName>
    <definedName name="pl_3938" localSheetId="2">Model!$M$48</definedName>
    <definedName name="pl_3954" localSheetId="2">Model!$D$79</definedName>
    <definedName name="pl_3973" localSheetId="2">Model!$D$157</definedName>
    <definedName name="pl_405" localSheetId="2">Model!$D$28</definedName>
    <definedName name="pl_4101" localSheetId="2">Model!$D$158</definedName>
    <definedName name="pl_4160" localSheetId="2">Model!$D$159</definedName>
    <definedName name="pl_4170" localSheetId="2">Model!$D$80</definedName>
    <definedName name="pl_4226" localSheetId="2">Model!$D$81</definedName>
    <definedName name="pl_4268" localSheetId="2">Model!$D$82</definedName>
    <definedName name="pl_4284" localSheetId="2">Model!$M$49</definedName>
    <definedName name="pl_4326" localSheetId="2">Model!$D$83</definedName>
    <definedName name="pl_4329" localSheetId="2">Model!$M$50</definedName>
    <definedName name="pl_4368" localSheetId="2">Model!$D$160</definedName>
    <definedName name="pl_4400" localSheetId="2">Model!$D$161</definedName>
    <definedName name="pl_451" localSheetId="2">Model!$D$29</definedName>
    <definedName name="pl_460" localSheetId="2">Model!$D$122</definedName>
    <definedName name="pl_474" localSheetId="2">Model!$D$30</definedName>
    <definedName name="pl_555" localSheetId="2">Model!$D$31</definedName>
    <definedName name="pl_603" localSheetId="2">Model!$D$32</definedName>
    <definedName name="pl_604" localSheetId="2">Model!$D$33</definedName>
    <definedName name="pl_623" localSheetId="2">Model!$D$34</definedName>
    <definedName name="pl_649" localSheetId="2">Model!$M$14</definedName>
    <definedName name="pl_681" localSheetId="2">Model!$D$123</definedName>
    <definedName name="pl_690" localSheetId="2">Model!$D$124</definedName>
    <definedName name="pl_696" localSheetId="2">Model!$D$35</definedName>
    <definedName name="pl_706" localSheetId="2">Model!$D$125</definedName>
    <definedName name="pl_72" localSheetId="2">Model!$D$117</definedName>
    <definedName name="pl_730" localSheetId="2">Model!$D$36</definedName>
    <definedName name="pl_739" localSheetId="2">Model!$D$126</definedName>
    <definedName name="pl_758" localSheetId="2">Model!#REF!</definedName>
    <definedName name="pl_776" localSheetId="2">Model!$D$37</definedName>
    <definedName name="pl_784" localSheetId="2">Model!$D$38</definedName>
    <definedName name="pl_793" localSheetId="2">Model!$D$39</definedName>
    <definedName name="pl_837" localSheetId="2">Model!$D$40</definedName>
    <definedName name="pl_857" localSheetId="2">Model!$D$41</definedName>
    <definedName name="pl_939" localSheetId="2">Model!$D$127</definedName>
    <definedName name="pl_94" localSheetId="2">Model!#REF!</definedName>
    <definedName name="pl_950" localSheetId="2">Model!$D$42</definedName>
    <definedName name="pl_954" localSheetId="2">Model!$M$15</definedName>
    <definedName name="pl_979" localSheetId="2">Model!$M$16</definedName>
  </definedNames>
  <calcPr calcId="145621" concurrentCalc="0" concurrentManualCount="1"/>
</workbook>
</file>

<file path=xl/calcChain.xml><?xml version="1.0" encoding="utf-8"?>
<calcChain xmlns="http://schemas.openxmlformats.org/spreadsheetml/2006/main">
  <c r="C11" i="6" l="1"/>
  <c r="A11" i="6"/>
  <c r="B11" i="6"/>
  <c r="A10002" i="6"/>
  <c r="C10002" i="6"/>
  <c r="B10002" i="6"/>
  <c r="D10002" i="6"/>
  <c r="M8" i="1"/>
  <c r="M9" i="1"/>
  <c r="M10" i="1"/>
  <c r="M11" i="1"/>
  <c r="M12" i="1"/>
  <c r="J37" i="1"/>
  <c r="J75" i="1"/>
  <c r="J80" i="1"/>
  <c r="J160" i="1"/>
  <c r="A10001" i="6"/>
  <c r="G15" i="1"/>
  <c r="J15" i="1"/>
  <c r="G16" i="1"/>
  <c r="J16" i="1"/>
  <c r="G17" i="1"/>
  <c r="J17" i="1"/>
  <c r="G18" i="1"/>
  <c r="J18" i="1"/>
  <c r="G19" i="1"/>
  <c r="J19" i="1"/>
  <c r="G20" i="1"/>
  <c r="J20" i="1"/>
  <c r="G21" i="1"/>
  <c r="G22" i="1"/>
  <c r="J22" i="1"/>
  <c r="G23" i="1"/>
  <c r="G24" i="1"/>
  <c r="G25" i="1"/>
  <c r="J25" i="1"/>
  <c r="G26" i="1"/>
  <c r="J26" i="1"/>
  <c r="G27" i="1"/>
  <c r="J27" i="1"/>
  <c r="G28" i="1"/>
  <c r="G29" i="1"/>
  <c r="G30" i="1"/>
  <c r="G31" i="1"/>
  <c r="G32" i="1"/>
  <c r="J32" i="1"/>
  <c r="G33" i="1"/>
  <c r="G34" i="1"/>
  <c r="G35" i="1"/>
  <c r="G36" i="1"/>
  <c r="J36" i="1"/>
  <c r="G37" i="1"/>
  <c r="G38" i="1"/>
  <c r="J38" i="1"/>
  <c r="G39" i="1"/>
  <c r="J39" i="1"/>
  <c r="G40" i="1"/>
  <c r="J40" i="1"/>
  <c r="G41" i="1"/>
  <c r="J41" i="1"/>
  <c r="G42" i="1"/>
  <c r="J42" i="1"/>
  <c r="G43" i="1"/>
  <c r="J43" i="1"/>
  <c r="G44" i="1"/>
  <c r="G45" i="1"/>
  <c r="G46" i="1"/>
  <c r="G47" i="1"/>
  <c r="J47" i="1"/>
  <c r="G48" i="1"/>
  <c r="J48" i="1"/>
  <c r="G49" i="1"/>
  <c r="J49" i="1"/>
  <c r="G50" i="1"/>
  <c r="G51" i="1"/>
  <c r="J51" i="1"/>
  <c r="G52" i="1"/>
  <c r="G53" i="1"/>
  <c r="J53" i="1"/>
  <c r="G54" i="1"/>
  <c r="J54" i="1"/>
  <c r="G55" i="1"/>
  <c r="J55" i="1"/>
  <c r="G56" i="1"/>
  <c r="G57" i="1"/>
  <c r="J57" i="1"/>
  <c r="G58" i="1"/>
  <c r="J58" i="1"/>
  <c r="G59" i="1"/>
  <c r="J59" i="1"/>
  <c r="G60" i="1"/>
  <c r="G61" i="1"/>
  <c r="G62" i="1"/>
  <c r="G63" i="1"/>
  <c r="J63" i="1"/>
  <c r="G64" i="1"/>
  <c r="J64" i="1"/>
  <c r="G65" i="1"/>
  <c r="J65" i="1"/>
  <c r="G66" i="1"/>
  <c r="J66" i="1"/>
  <c r="G67" i="1"/>
  <c r="G68" i="1"/>
  <c r="J68" i="1"/>
  <c r="G69" i="1"/>
  <c r="J69" i="1"/>
  <c r="G70" i="1"/>
  <c r="J70" i="1"/>
  <c r="G71" i="1"/>
  <c r="J71" i="1"/>
  <c r="G72" i="1"/>
  <c r="G73" i="1"/>
  <c r="J73" i="1"/>
  <c r="G74" i="1"/>
  <c r="J74" i="1"/>
  <c r="K8" i="1"/>
  <c r="K10" i="1"/>
  <c r="K11" i="1"/>
  <c r="K12" i="1"/>
  <c r="K9" i="1"/>
  <c r="G94" i="1"/>
  <c r="J94" i="1"/>
  <c r="G142" i="1"/>
  <c r="J142" i="1"/>
  <c r="G87" i="1"/>
  <c r="J87" i="1"/>
  <c r="G150" i="1"/>
  <c r="J150" i="1"/>
  <c r="G153" i="1"/>
  <c r="J153" i="1"/>
  <c r="G131" i="1"/>
  <c r="J131" i="1"/>
  <c r="G112" i="1"/>
  <c r="J112" i="1"/>
  <c r="G95" i="1"/>
  <c r="J95" i="1"/>
  <c r="G84" i="1"/>
  <c r="J84" i="1"/>
  <c r="G152" i="1"/>
  <c r="J152" i="1"/>
  <c r="G81" i="1"/>
  <c r="J81" i="1"/>
  <c r="G80" i="1"/>
  <c r="G147" i="1"/>
  <c r="J147" i="1"/>
  <c r="G145" i="1"/>
  <c r="J145" i="1"/>
  <c r="G109" i="1"/>
  <c r="J109" i="1"/>
  <c r="G82" i="1"/>
  <c r="J82" i="1"/>
  <c r="G127" i="1"/>
  <c r="J127" i="1"/>
  <c r="G133" i="1"/>
  <c r="J133" i="1"/>
  <c r="G88" i="1"/>
  <c r="J88" i="1"/>
  <c r="G160" i="1"/>
  <c r="G123" i="1"/>
  <c r="J123" i="1"/>
  <c r="G159" i="1"/>
  <c r="J159" i="1"/>
  <c r="G85" i="1"/>
  <c r="J85" i="1"/>
  <c r="G121" i="1"/>
  <c r="J121" i="1"/>
  <c r="G143" i="1"/>
  <c r="J143" i="1"/>
  <c r="G110" i="1"/>
  <c r="J110" i="1"/>
  <c r="G79" i="1"/>
  <c r="J79" i="1"/>
  <c r="G158" i="1"/>
  <c r="J158" i="1"/>
  <c r="G107" i="1"/>
  <c r="J107" i="1"/>
  <c r="G154" i="1"/>
  <c r="J154" i="1"/>
  <c r="G116" i="1"/>
  <c r="J116" i="1"/>
  <c r="G113" i="1"/>
  <c r="J113" i="1"/>
  <c r="G77" i="1"/>
  <c r="J77" i="1"/>
  <c r="G146" i="1"/>
  <c r="J146" i="1"/>
  <c r="G89" i="1"/>
  <c r="J89" i="1"/>
  <c r="G75" i="1"/>
  <c r="G135" i="1"/>
  <c r="J135" i="1"/>
  <c r="G106" i="1"/>
  <c r="J106" i="1"/>
  <c r="G117" i="1"/>
  <c r="J117" i="1"/>
  <c r="G104" i="1"/>
  <c r="J104" i="1"/>
  <c r="G140" i="1"/>
  <c r="J140" i="1"/>
  <c r="G128" i="1"/>
  <c r="J128" i="1"/>
  <c r="G83" i="1"/>
  <c r="J83" i="1"/>
  <c r="G136" i="1"/>
  <c r="J136" i="1"/>
  <c r="G101" i="1"/>
  <c r="J101" i="1"/>
  <c r="G161" i="1"/>
  <c r="J161" i="1"/>
  <c r="G130" i="1"/>
  <c r="J130" i="1"/>
  <c r="G125" i="1"/>
  <c r="J125" i="1"/>
  <c r="G92" i="1"/>
  <c r="J92" i="1"/>
  <c r="G129" i="1"/>
  <c r="G99" i="1"/>
  <c r="G139" i="1"/>
  <c r="G137" i="1"/>
  <c r="G156" i="1"/>
  <c r="G91" i="1"/>
  <c r="G126" i="1"/>
  <c r="G119" i="1"/>
  <c r="G98" i="1"/>
  <c r="G115" i="1"/>
  <c r="G86" i="1"/>
  <c r="G102" i="1"/>
  <c r="G144" i="1"/>
  <c r="G100" i="1"/>
  <c r="G108" i="1"/>
  <c r="G76" i="1"/>
  <c r="G114" i="1"/>
  <c r="G134" i="1"/>
  <c r="G141" i="1"/>
  <c r="G111" i="1"/>
  <c r="G138" i="1"/>
  <c r="G105" i="1"/>
  <c r="G96" i="1"/>
  <c r="G103" i="1"/>
  <c r="G78" i="1"/>
  <c r="G97" i="1"/>
  <c r="G118" i="1"/>
  <c r="G148" i="1"/>
  <c r="G132" i="1"/>
  <c r="G155" i="1"/>
  <c r="G122" i="1"/>
  <c r="G149" i="1"/>
  <c r="G93" i="1"/>
  <c r="G90" i="1"/>
  <c r="G124" i="1"/>
  <c r="G157" i="1"/>
  <c r="G151" i="1"/>
  <c r="G120" i="1"/>
  <c r="G11" i="1"/>
  <c r="G10" i="1"/>
  <c r="G12" i="1"/>
  <c r="G8" i="1"/>
  <c r="G9" i="1"/>
  <c r="E15" i="4"/>
  <c r="E14" i="4"/>
  <c r="E13" i="4"/>
  <c r="E8" i="4"/>
  <c r="E7" i="4"/>
  <c r="E6" i="4"/>
  <c r="A5" i="1"/>
  <c r="D5" i="1"/>
  <c r="E5" i="1"/>
  <c r="H5" i="1"/>
  <c r="C5" i="1"/>
  <c r="G5" i="1"/>
  <c r="B5" i="1"/>
  <c r="F5" i="1"/>
  <c r="H50" i="1"/>
  <c r="J50" i="1"/>
  <c r="H92" i="1"/>
  <c r="H145" i="1"/>
  <c r="H64" i="1"/>
  <c r="H26" i="1"/>
  <c r="H81" i="1"/>
  <c r="H17" i="1"/>
  <c r="H112" i="1"/>
  <c r="H18" i="1"/>
  <c r="H8" i="1"/>
  <c r="H39" i="1"/>
  <c r="H97" i="1"/>
  <c r="J97" i="1"/>
  <c r="H35" i="1"/>
  <c r="J35" i="1"/>
  <c r="H107" i="1"/>
  <c r="H68" i="1"/>
  <c r="H140" i="1"/>
  <c r="H53" i="1"/>
  <c r="H126" i="1"/>
  <c r="J126" i="1"/>
  <c r="H88" i="1"/>
  <c r="H79" i="1"/>
  <c r="H104" i="1"/>
  <c r="H54" i="1"/>
  <c r="H147" i="1"/>
  <c r="H93" i="1"/>
  <c r="J93" i="1"/>
  <c r="H113" i="1"/>
  <c r="H61" i="1"/>
  <c r="J61" i="1"/>
  <c r="H73" i="1"/>
  <c r="H148" i="1"/>
  <c r="J148" i="1"/>
  <c r="H122" i="1"/>
  <c r="J122" i="1"/>
  <c r="H105" i="1"/>
  <c r="J105" i="1"/>
  <c r="H161" i="1"/>
  <c r="H32" i="1"/>
  <c r="H87" i="1"/>
  <c r="H59" i="1"/>
  <c r="H159" i="1"/>
  <c r="H63" i="1"/>
  <c r="H106" i="1"/>
  <c r="H34" i="1"/>
  <c r="J34" i="1"/>
  <c r="H158" i="1"/>
  <c r="H120" i="1"/>
  <c r="J120" i="1"/>
  <c r="H72" i="1"/>
  <c r="J72" i="1"/>
  <c r="H56" i="1"/>
  <c r="J56" i="1"/>
  <c r="H152" i="1"/>
  <c r="H74" i="1"/>
  <c r="H20" i="1"/>
  <c r="H84" i="1"/>
  <c r="H25" i="1"/>
  <c r="H29" i="1"/>
  <c r="J29" i="1"/>
  <c r="H124" i="1"/>
  <c r="J124" i="1"/>
  <c r="H75" i="1"/>
  <c r="H149" i="1"/>
  <c r="J149" i="1"/>
  <c r="H11" i="1"/>
  <c r="H95" i="1"/>
  <c r="H66" i="1"/>
  <c r="H69" i="1"/>
  <c r="H58" i="1"/>
  <c r="H136" i="1"/>
  <c r="H132" i="1"/>
  <c r="J132" i="1"/>
  <c r="H90" i="1"/>
  <c r="J90" i="1"/>
  <c r="H46" i="1"/>
  <c r="J46" i="1"/>
  <c r="H119" i="1"/>
  <c r="J119" i="1"/>
  <c r="H142" i="1"/>
  <c r="H38" i="1"/>
  <c r="H57" i="1"/>
  <c r="H77" i="1"/>
  <c r="H117" i="1"/>
  <c r="H19" i="1"/>
  <c r="H137" i="1"/>
  <c r="J137" i="1"/>
  <c r="H115" i="1"/>
  <c r="J115" i="1"/>
  <c r="H76" i="1"/>
  <c r="J76" i="1"/>
  <c r="H144" i="1"/>
  <c r="J144" i="1"/>
  <c r="H91" i="1"/>
  <c r="J91" i="1"/>
  <c r="H60" i="1"/>
  <c r="J60" i="1"/>
  <c r="H23" i="1"/>
  <c r="J23" i="1"/>
  <c r="H111" i="1"/>
  <c r="J111" i="1"/>
  <c r="H98" i="1"/>
  <c r="J98" i="1"/>
  <c r="H30" i="1"/>
  <c r="J30" i="1"/>
  <c r="H150" i="1"/>
  <c r="H36" i="1"/>
  <c r="H65" i="1"/>
  <c r="H135" i="1"/>
  <c r="H37" i="1"/>
  <c r="H85" i="1"/>
  <c r="H43" i="1"/>
  <c r="H154" i="1"/>
  <c r="H131" i="1"/>
  <c r="H110" i="1"/>
  <c r="H83" i="1"/>
  <c r="H138" i="1"/>
  <c r="J138" i="1"/>
  <c r="H47" i="1"/>
  <c r="H22" i="1"/>
  <c r="H160" i="1"/>
  <c r="H16" i="1"/>
  <c r="H40" i="1"/>
  <c r="H130" i="1"/>
  <c r="H129" i="1"/>
  <c r="J129" i="1"/>
  <c r="H67" i="1"/>
  <c r="J67" i="1"/>
  <c r="H44" i="1"/>
  <c r="J44" i="1"/>
  <c r="H9" i="1"/>
  <c r="H153" i="1"/>
  <c r="H82" i="1"/>
  <c r="H70" i="1"/>
  <c r="H71" i="1"/>
  <c r="H51" i="1"/>
  <c r="H156" i="1"/>
  <c r="J156" i="1"/>
  <c r="H134" i="1"/>
  <c r="J134" i="1"/>
  <c r="H99" i="1"/>
  <c r="J99" i="1"/>
  <c r="H31" i="1"/>
  <c r="J31" i="1"/>
  <c r="H141" i="1"/>
  <c r="J141" i="1"/>
  <c r="H78" i="1"/>
  <c r="J78" i="1"/>
  <c r="H45" i="1"/>
  <c r="J45" i="1"/>
  <c r="H155" i="1"/>
  <c r="J155" i="1"/>
  <c r="H108" i="1"/>
  <c r="J108" i="1"/>
  <c r="H96" i="1"/>
  <c r="J96" i="1"/>
  <c r="H28" i="1"/>
  <c r="J28" i="1"/>
  <c r="H133" i="1"/>
  <c r="H146" i="1"/>
  <c r="H27" i="1"/>
  <c r="H116" i="1"/>
  <c r="H49" i="1"/>
  <c r="H101" i="1"/>
  <c r="H121" i="1"/>
  <c r="H42" i="1"/>
  <c r="H10" i="1"/>
  <c r="H127" i="1"/>
  <c r="H41" i="1"/>
  <c r="H157" i="1"/>
  <c r="J157" i="1"/>
  <c r="H12" i="1"/>
  <c r="H48" i="1"/>
  <c r="H109" i="1"/>
  <c r="H143" i="1"/>
  <c r="H15" i="1"/>
  <c r="H128" i="1"/>
  <c r="H151" i="1"/>
  <c r="J151" i="1"/>
  <c r="H102" i="1"/>
  <c r="J102" i="1"/>
  <c r="H52" i="1"/>
  <c r="J52" i="1"/>
  <c r="H24" i="1"/>
  <c r="J24" i="1"/>
  <c r="H94" i="1"/>
  <c r="H80" i="1"/>
  <c r="H123" i="1"/>
  <c r="H55" i="1"/>
  <c r="H89" i="1"/>
  <c r="H125" i="1"/>
  <c r="H139" i="1"/>
  <c r="J139" i="1"/>
  <c r="H118" i="1"/>
  <c r="J118" i="1"/>
  <c r="H86" i="1"/>
  <c r="J86" i="1"/>
  <c r="H21" i="1"/>
  <c r="J21" i="1"/>
  <c r="H103" i="1"/>
  <c r="J103" i="1"/>
  <c r="H62" i="1"/>
  <c r="J62" i="1"/>
  <c r="H33" i="1"/>
  <c r="J33" i="1"/>
  <c r="H114" i="1"/>
  <c r="J114" i="1"/>
  <c r="H100" i="1"/>
  <c r="J100" i="1"/>
  <c r="I5" i="1"/>
  <c r="J5" i="1"/>
</calcChain>
</file>

<file path=xl/comments1.xml><?xml version="1.0" encoding="utf-8"?>
<comments xmlns="http://schemas.openxmlformats.org/spreadsheetml/2006/main">
  <authors>
    <author>Decisioneering</author>
  </authors>
  <commentList>
    <comment ref="J5" authorId="0">
      <text>
        <r>
          <rPr>
            <sz val="8"/>
            <color indexed="81"/>
            <rFont val="Tahoma"/>
            <family val="2"/>
          </rPr>
          <t>Forecast: Total Cost</t>
        </r>
      </text>
    </comment>
    <comment ref="L8" authorId="0">
      <text>
        <r>
          <rPr>
            <sz val="8"/>
            <color indexed="81"/>
            <rFont val="Tahoma"/>
            <family val="2"/>
          </rPr>
          <t>Decision Variable: Dodge City
Minimum 0
Maximum 1
Step 1</t>
        </r>
      </text>
    </comment>
    <comment ref="L9" authorId="0">
      <text>
        <r>
          <rPr>
            <sz val="8"/>
            <color indexed="81"/>
            <rFont val="Tahoma"/>
            <family val="2"/>
          </rPr>
          <t>Decision Variable: Garden City
Minimum 0
Maximum 1
Step 1</t>
        </r>
      </text>
    </comment>
    <comment ref="L10" authorId="0">
      <text>
        <r>
          <rPr>
            <sz val="8"/>
            <color indexed="81"/>
            <rFont val="Tahoma"/>
            <family val="2"/>
          </rPr>
          <t>Decision Variable: Guymon
Minimum 0
Maximum 1
Step 1</t>
        </r>
      </text>
    </comment>
    <comment ref="L11" authorId="0">
      <text>
        <r>
          <rPr>
            <sz val="8"/>
            <color indexed="81"/>
            <rFont val="Tahoma"/>
            <family val="2"/>
          </rPr>
          <t>Decision Variable: Lamar
Minimum 0
Maximum 1
Step 1</t>
        </r>
      </text>
    </comment>
    <comment ref="L12" authorId="0">
      <text>
        <r>
          <rPr>
            <sz val="8"/>
            <color indexed="81"/>
            <rFont val="Tahoma"/>
            <family val="2"/>
          </rPr>
          <t>Decision Variable: Liberal
Minimum 0
Maximum 1
Step 1</t>
        </r>
      </text>
    </comment>
    <comment ref="I15" authorId="0">
      <text>
        <r>
          <rPr>
            <sz val="8"/>
            <color indexed="81"/>
            <rFont val="Tahoma"/>
            <family val="2"/>
          </rPr>
          <t>Assumption: Ada 
Uniform distribution
   Minimum 1.00
   Maximum 2.00</t>
        </r>
      </text>
    </comment>
    <comment ref="I16" authorId="0">
      <text>
        <r>
          <rPr>
            <sz val="8"/>
            <color indexed="81"/>
            <rFont val="Tahoma"/>
            <family val="2"/>
          </rPr>
          <t>Assumption: Alamosa 
Uniform distribution
   Minimum 1.00
   Maximum 2.00</t>
        </r>
      </text>
    </comment>
    <comment ref="I17" authorId="0">
      <text>
        <r>
          <rPr>
            <sz val="8"/>
            <color indexed="81"/>
            <rFont val="Tahoma"/>
            <family val="2"/>
          </rPr>
          <t>Assumption: Altus 
Uniform distribution
   Minimum 1.00
   Maximum 2.00</t>
        </r>
      </text>
    </comment>
    <comment ref="I18" authorId="0">
      <text>
        <r>
          <rPr>
            <sz val="8"/>
            <color indexed="81"/>
            <rFont val="Tahoma"/>
            <family val="2"/>
          </rPr>
          <t>Assumption: Andover 
Uniform distribution
   Minimum 1.00
   Maximum 2.00</t>
        </r>
      </text>
    </comment>
    <comment ref="I19" authorId="0">
      <text>
        <r>
          <rPr>
            <sz val="8"/>
            <color indexed="81"/>
            <rFont val="Tahoma"/>
            <family val="2"/>
          </rPr>
          <t>Assumption: Ardmore 
Uniform distribution
   Minimum 1.00
   Maximum 2.00</t>
        </r>
      </text>
    </comment>
    <comment ref="I20" authorId="0">
      <text>
        <r>
          <rPr>
            <sz val="8"/>
            <color indexed="81"/>
            <rFont val="Tahoma"/>
            <family val="2"/>
          </rPr>
          <t>Assumption: Arkansas City 
Uniform distribution
   Minimum 1.00
   Maximum 2.00</t>
        </r>
      </text>
    </comment>
    <comment ref="I21" authorId="0">
      <text>
        <r>
          <rPr>
            <sz val="8"/>
            <color indexed="81"/>
            <rFont val="Tahoma"/>
            <family val="2"/>
          </rPr>
          <t>Assumption: Arvada 
Uniform distribution
   Minimum 1.00
   Maximum 2.00</t>
        </r>
      </text>
    </comment>
    <comment ref="I22" authorId="0">
      <text>
        <r>
          <rPr>
            <sz val="8"/>
            <color indexed="81"/>
            <rFont val="Tahoma"/>
            <family val="2"/>
          </rPr>
          <t>Assumption: Atchison 
Uniform distribution
   Minimum 1.00
   Maximum 2.00</t>
        </r>
      </text>
    </comment>
    <comment ref="I23" authorId="0">
      <text>
        <r>
          <rPr>
            <sz val="8"/>
            <color indexed="81"/>
            <rFont val="Tahoma"/>
            <family val="2"/>
          </rPr>
          <t>Assumption: Aurora 
Uniform distribution
   Minimum 1.00
   Maximum 2.00</t>
        </r>
      </text>
    </comment>
    <comment ref="I24" authorId="0">
      <text>
        <r>
          <rPr>
            <sz val="8"/>
            <color indexed="81"/>
            <rFont val="Tahoma"/>
            <family val="2"/>
          </rPr>
          <t>Assumption: Bartlesville 
Uniform distribution
   Minimum 1.00
   Maximum 2.00</t>
        </r>
      </text>
    </comment>
    <comment ref="I25" authorId="0">
      <text>
        <r>
          <rPr>
            <sz val="8"/>
            <color indexed="81"/>
            <rFont val="Tahoma"/>
            <family val="2"/>
          </rPr>
          <t>Assumption: Bethany 
Uniform distribution
   Minimum 1.00
   Maximum 2.00</t>
        </r>
      </text>
    </comment>
    <comment ref="I26" authorId="0">
      <text>
        <r>
          <rPr>
            <sz val="8"/>
            <color indexed="81"/>
            <rFont val="Tahoma"/>
            <family val="2"/>
          </rPr>
          <t>Assumption: Bixby 
Uniform distribution
   Minimum 1.00
   Maximum 2.00</t>
        </r>
      </text>
    </comment>
    <comment ref="I27" authorId="0">
      <text>
        <r>
          <rPr>
            <sz val="8"/>
            <color indexed="81"/>
            <rFont val="Tahoma"/>
            <family val="2"/>
          </rPr>
          <t>Assumption: Black Forest 
Uniform distribution
   Minimum 1.00
   Maximum 2.00</t>
        </r>
      </text>
    </comment>
    <comment ref="I28" authorId="0">
      <text>
        <r>
          <rPr>
            <sz val="8"/>
            <color indexed="81"/>
            <rFont val="Tahoma"/>
            <family val="2"/>
          </rPr>
          <t>Assumption: Boulder 
Uniform distribution
   Minimum 1.00
   Maximum 2.00</t>
        </r>
      </text>
    </comment>
    <comment ref="I29" authorId="0">
      <text>
        <r>
          <rPr>
            <sz val="8"/>
            <color indexed="81"/>
            <rFont val="Tahoma"/>
            <family val="2"/>
          </rPr>
          <t>Assumption: Brighton 
Uniform distribution
   Minimum 1.00
   Maximum 2.00</t>
        </r>
      </text>
    </comment>
    <comment ref="I30" authorId="0">
      <text>
        <r>
          <rPr>
            <sz val="8"/>
            <color indexed="81"/>
            <rFont val="Tahoma"/>
            <family val="2"/>
          </rPr>
          <t>Assumption: Broken Arrow 
Uniform distribution
   Minimum 1.00
   Maximum 2.00</t>
        </r>
      </text>
    </comment>
    <comment ref="I31" authorId="0">
      <text>
        <r>
          <rPr>
            <sz val="8"/>
            <color indexed="81"/>
            <rFont val="Tahoma"/>
            <family val="2"/>
          </rPr>
          <t>Assumption: Broomfield 
Uniform distribution
   Minimum 1.00
   Maximum 2.00</t>
        </r>
      </text>
    </comment>
    <comment ref="I32" authorId="0">
      <text>
        <r>
          <rPr>
            <sz val="8"/>
            <color indexed="81"/>
            <rFont val="Tahoma"/>
            <family val="2"/>
          </rPr>
          <t>Assumption: Canon City 
Uniform distribution
   Minimum 1.00
   Maximum 2.00</t>
        </r>
      </text>
    </comment>
    <comment ref="I33" authorId="0">
      <text>
        <r>
          <rPr>
            <sz val="8"/>
            <color indexed="81"/>
            <rFont val="Tahoma"/>
            <family val="2"/>
          </rPr>
          <t>Assumption: Castle Rock 
Uniform distribution
   Minimum 1.00
   Maximum 2.00</t>
        </r>
      </text>
    </comment>
    <comment ref="I34" authorId="0">
      <text>
        <r>
          <rPr>
            <sz val="8"/>
            <color indexed="81"/>
            <rFont val="Tahoma"/>
            <family val="2"/>
          </rPr>
          <t>Assumption: Castlewood 
Uniform distribution
   Minimum 1.00
   Maximum 2.00</t>
        </r>
      </text>
    </comment>
    <comment ref="I35" authorId="0">
      <text>
        <r>
          <rPr>
            <sz val="8"/>
            <color indexed="81"/>
            <rFont val="Tahoma"/>
            <family val="2"/>
          </rPr>
          <t>Assumption: Centennial 
Uniform distribution
   Minimum 1.00
   Maximum 2.00</t>
        </r>
      </text>
    </comment>
    <comment ref="I36" authorId="0">
      <text>
        <r>
          <rPr>
            <sz val="8"/>
            <color indexed="81"/>
            <rFont val="Tahoma"/>
            <family val="2"/>
          </rPr>
          <t>Assumption: Chanute 
Uniform distribution
   Minimum 1.00
   Maximum 2.00</t>
        </r>
      </text>
    </comment>
    <comment ref="I37" authorId="0">
      <text>
        <r>
          <rPr>
            <sz val="8"/>
            <color indexed="81"/>
            <rFont val="Tahoma"/>
            <family val="2"/>
          </rPr>
          <t>Assumption: Chickasha 
Uniform distribution
   Minimum 1.00
   Maximum 2.00</t>
        </r>
      </text>
    </comment>
    <comment ref="I38" authorId="0">
      <text>
        <r>
          <rPr>
            <sz val="8"/>
            <color indexed="81"/>
            <rFont val="Tahoma"/>
            <family val="2"/>
          </rPr>
          <t>Assumption: Choctaw 
Uniform distribution
   Minimum 1.00
   Maximum 2.00</t>
        </r>
      </text>
    </comment>
    <comment ref="I39" authorId="0">
      <text>
        <r>
          <rPr>
            <sz val="8"/>
            <color indexed="81"/>
            <rFont val="Tahoma"/>
            <family val="2"/>
          </rPr>
          <t>Assumption: Cimarron Hills 
Uniform distribution
   Minimum 1.00
   Maximum 2.00</t>
        </r>
      </text>
    </comment>
    <comment ref="I40" authorId="0">
      <text>
        <r>
          <rPr>
            <sz val="8"/>
            <color indexed="81"/>
            <rFont val="Tahoma"/>
            <family val="2"/>
          </rPr>
          <t>Assumption: Claremore 
Uniform distribution
   Minimum 1.00
   Maximum 2.00</t>
        </r>
      </text>
    </comment>
    <comment ref="I41" authorId="0">
      <text>
        <r>
          <rPr>
            <sz val="8"/>
            <color indexed="81"/>
            <rFont val="Tahoma"/>
            <family val="2"/>
          </rPr>
          <t>Assumption: Clifton 
Uniform distribution
   Minimum 1.00
   Maximum 2.00</t>
        </r>
      </text>
    </comment>
    <comment ref="I42" authorId="0">
      <text>
        <r>
          <rPr>
            <sz val="8"/>
            <color indexed="81"/>
            <rFont val="Tahoma"/>
            <family val="2"/>
          </rPr>
          <t>Assumption: Clinton 
Uniform distribution
   Minimum 1.00
   Maximum 2.00</t>
        </r>
      </text>
    </comment>
    <comment ref="I43" authorId="0">
      <text>
        <r>
          <rPr>
            <sz val="8"/>
            <color indexed="81"/>
            <rFont val="Tahoma"/>
            <family val="2"/>
          </rPr>
          <t>Assumption: Coffeyville 
Uniform distribution
   Minimum 1.00
   Maximum 2.00</t>
        </r>
      </text>
    </comment>
    <comment ref="I44" authorId="0">
      <text>
        <r>
          <rPr>
            <sz val="8"/>
            <color indexed="81"/>
            <rFont val="Tahoma"/>
            <family val="2"/>
          </rPr>
          <t>Assumption: Colorado Springs 
Uniform distribution
   Minimum 1.00
   Maximum 2.00</t>
        </r>
      </text>
    </comment>
    <comment ref="I45" authorId="0">
      <text>
        <r>
          <rPr>
            <sz val="8"/>
            <color indexed="81"/>
            <rFont val="Tahoma"/>
            <family val="2"/>
          </rPr>
          <t>Assumption: Columbine 
Uniform distribution
   Minimum 1.00
   Maximum 2.00</t>
        </r>
      </text>
    </comment>
    <comment ref="I46" authorId="0">
      <text>
        <r>
          <rPr>
            <sz val="8"/>
            <color indexed="81"/>
            <rFont val="Tahoma"/>
            <family val="2"/>
          </rPr>
          <t>Assumption: Commerce City 
Uniform distribution
   Minimum 1.00
   Maximum 2.00</t>
        </r>
      </text>
    </comment>
    <comment ref="I47" authorId="0">
      <text>
        <r>
          <rPr>
            <sz val="8"/>
            <color indexed="81"/>
            <rFont val="Tahoma"/>
            <family val="2"/>
          </rPr>
          <t>Assumption: Cortez 
Uniform distribution
   Minimum 1.00
   Maximum 2.00</t>
        </r>
      </text>
    </comment>
    <comment ref="I48" authorId="0">
      <text>
        <r>
          <rPr>
            <sz val="8"/>
            <color indexed="81"/>
            <rFont val="Tahoma"/>
            <family val="2"/>
          </rPr>
          <t>Assumption: Craig 
Uniform distribution
   Minimum 1.00
   Maximum 2.00</t>
        </r>
      </text>
    </comment>
    <comment ref="I49" authorId="0">
      <text>
        <r>
          <rPr>
            <sz val="8"/>
            <color indexed="81"/>
            <rFont val="Tahoma"/>
            <family val="2"/>
          </rPr>
          <t>Assumption: Del City 
Uniform distribution
   Minimum 1.00
   Maximum 2.00</t>
        </r>
      </text>
    </comment>
    <comment ref="I50" authorId="0">
      <text>
        <r>
          <rPr>
            <sz val="8"/>
            <color indexed="81"/>
            <rFont val="Tahoma"/>
            <family val="2"/>
          </rPr>
          <t>Assumption: Denver 
Uniform distribution
   Minimum 1.00
   Maximum 2.00</t>
        </r>
      </text>
    </comment>
    <comment ref="I51" authorId="0">
      <text>
        <r>
          <rPr>
            <sz val="8"/>
            <color indexed="81"/>
            <rFont val="Tahoma"/>
            <family val="2"/>
          </rPr>
          <t>Assumption: Derby 
Uniform distribution
   Minimum 1.00
   Maximum 2.00</t>
        </r>
      </text>
    </comment>
    <comment ref="I52" authorId="0">
      <text>
        <r>
          <rPr>
            <sz val="8"/>
            <color indexed="81"/>
            <rFont val="Tahoma"/>
            <family val="2"/>
          </rPr>
          <t>Assumption: Dodge City 
Uniform distribution
   Minimum 1.00
   Maximum 2.00</t>
        </r>
      </text>
    </comment>
    <comment ref="I53" authorId="0">
      <text>
        <r>
          <rPr>
            <sz val="8"/>
            <color indexed="81"/>
            <rFont val="Tahoma"/>
            <family val="2"/>
          </rPr>
          <t>Assumption: Duncan 
Uniform distribution
   Minimum 1.00
   Maximum 2.00</t>
        </r>
      </text>
    </comment>
    <comment ref="I54" authorId="0">
      <text>
        <r>
          <rPr>
            <sz val="8"/>
            <color indexed="81"/>
            <rFont val="Tahoma"/>
            <family val="2"/>
          </rPr>
          <t>Assumption: Durango 
Uniform distribution
   Minimum 1.00
   Maximum 2.00</t>
        </r>
      </text>
    </comment>
    <comment ref="I55" authorId="0">
      <text>
        <r>
          <rPr>
            <sz val="8"/>
            <color indexed="81"/>
            <rFont val="Tahoma"/>
            <family val="2"/>
          </rPr>
          <t>Assumption: Durant 
Uniform distribution
   Minimum 1.00
   Maximum 2.00</t>
        </r>
      </text>
    </comment>
    <comment ref="I56" authorId="0">
      <text>
        <r>
          <rPr>
            <sz val="8"/>
            <color indexed="81"/>
            <rFont val="Tahoma"/>
            <family val="2"/>
          </rPr>
          <t>Assumption: Edmond 
Uniform distribution
   Minimum 1.00
   Maximum 2.00</t>
        </r>
      </text>
    </comment>
    <comment ref="I57" authorId="0">
      <text>
        <r>
          <rPr>
            <sz val="8"/>
            <color indexed="81"/>
            <rFont val="Tahoma"/>
            <family val="2"/>
          </rPr>
          <t>Assumption: El Dorado 
Uniform distribution
   Minimum 1.00
   Maximum 2.00</t>
        </r>
      </text>
    </comment>
    <comment ref="I58" authorId="0">
      <text>
        <r>
          <rPr>
            <sz val="8"/>
            <color indexed="81"/>
            <rFont val="Tahoma"/>
            <family val="2"/>
          </rPr>
          <t>Assumption: El Reno 
Uniform distribution
   Minimum 1.00
   Maximum 2.00</t>
        </r>
      </text>
    </comment>
    <comment ref="I59" authorId="0">
      <text>
        <r>
          <rPr>
            <sz val="8"/>
            <color indexed="81"/>
            <rFont val="Tahoma"/>
            <family val="2"/>
          </rPr>
          <t>Assumption: Elk City 
Uniform distribution
   Minimum 1.00
   Maximum 2.00</t>
        </r>
      </text>
    </comment>
    <comment ref="I60" authorId="0">
      <text>
        <r>
          <rPr>
            <sz val="8"/>
            <color indexed="81"/>
            <rFont val="Tahoma"/>
            <family val="2"/>
          </rPr>
          <t>Assumption: Emporia 
Uniform distribution
   Minimum 1.00
   Maximum 2.00</t>
        </r>
      </text>
    </comment>
    <comment ref="I61" authorId="0">
      <text>
        <r>
          <rPr>
            <sz val="8"/>
            <color indexed="81"/>
            <rFont val="Tahoma"/>
            <family val="2"/>
          </rPr>
          <t>Assumption: Englewood 
Uniform distribution
   Minimum 1.00
   Maximum 2.00</t>
        </r>
      </text>
    </comment>
    <comment ref="I62" authorId="0">
      <text>
        <r>
          <rPr>
            <sz val="8"/>
            <color indexed="81"/>
            <rFont val="Tahoma"/>
            <family val="2"/>
          </rPr>
          <t>Assumption: Enid 
Uniform distribution
   Minimum 1.00
   Maximum 2.00</t>
        </r>
      </text>
    </comment>
    <comment ref="I63" authorId="0">
      <text>
        <r>
          <rPr>
            <sz val="8"/>
            <color indexed="81"/>
            <rFont val="Tahoma"/>
            <family val="2"/>
          </rPr>
          <t>Assumption: Erie 
Uniform distribution
   Minimum 1.00
   Maximum 2.00</t>
        </r>
      </text>
    </comment>
    <comment ref="I64" authorId="0">
      <text>
        <r>
          <rPr>
            <sz val="8"/>
            <color indexed="81"/>
            <rFont val="Tahoma"/>
            <family val="2"/>
          </rPr>
          <t>Assumption: Evans 
Uniform distribution
   Minimum 1.00
   Maximum 2.00</t>
        </r>
      </text>
    </comment>
    <comment ref="I65" authorId="0">
      <text>
        <r>
          <rPr>
            <sz val="8"/>
            <color indexed="81"/>
            <rFont val="Tahoma"/>
            <family val="2"/>
          </rPr>
          <t>Assumption: Federal Heights 
Uniform distribution
   Minimum 1.00
   Maximum 2.00</t>
        </r>
      </text>
    </comment>
    <comment ref="I66" authorId="0">
      <text>
        <r>
          <rPr>
            <sz val="8"/>
            <color indexed="81"/>
            <rFont val="Tahoma"/>
            <family val="2"/>
          </rPr>
          <t>Assumption: Fort Carson 
Uniform distribution
   Minimum 1.00
   Maximum 2.00</t>
        </r>
      </text>
    </comment>
    <comment ref="I67" authorId="0">
      <text>
        <r>
          <rPr>
            <sz val="8"/>
            <color indexed="81"/>
            <rFont val="Tahoma"/>
            <family val="2"/>
          </rPr>
          <t>Assumption: Fort Collins 
Uniform distribution
   Minimum 1.00
   Maximum 2.00</t>
        </r>
      </text>
    </comment>
    <comment ref="I68" authorId="0">
      <text>
        <r>
          <rPr>
            <sz val="8"/>
            <color indexed="81"/>
            <rFont val="Tahoma"/>
            <family val="2"/>
          </rPr>
          <t>Assumption: Fort Morgan 
Uniform distribution
   Minimum 1.00
   Maximum 2.00</t>
        </r>
      </text>
    </comment>
    <comment ref="I69" authorId="0">
      <text>
        <r>
          <rPr>
            <sz val="8"/>
            <color indexed="81"/>
            <rFont val="Tahoma"/>
            <family val="2"/>
          </rPr>
          <t>Assumption: Fort Riley North 
Uniform distribution
   Minimum 1.00
   Maximum 2.00</t>
        </r>
      </text>
    </comment>
    <comment ref="I70" authorId="0">
      <text>
        <r>
          <rPr>
            <sz val="8"/>
            <color indexed="81"/>
            <rFont val="Tahoma"/>
            <family val="2"/>
          </rPr>
          <t>Assumption: Fort Sill 
Uniform distribution
   Minimum 1.00
   Maximum 2.00</t>
        </r>
      </text>
    </comment>
    <comment ref="I71" authorId="0">
      <text>
        <r>
          <rPr>
            <sz val="8"/>
            <color indexed="81"/>
            <rFont val="Tahoma"/>
            <family val="2"/>
          </rPr>
          <t>Assumption: Fountain 
Uniform distribution
   Minimum 1.00
   Maximum 2.00</t>
        </r>
      </text>
    </comment>
    <comment ref="I72" authorId="0">
      <text>
        <r>
          <rPr>
            <sz val="8"/>
            <color indexed="81"/>
            <rFont val="Tahoma"/>
            <family val="2"/>
          </rPr>
          <t>Assumption: Garden City 
Uniform distribution
   Minimum 1.00
   Maximum 2.00</t>
        </r>
      </text>
    </comment>
    <comment ref="I73" authorId="0">
      <text>
        <r>
          <rPr>
            <sz val="8"/>
            <color indexed="81"/>
            <rFont val="Tahoma"/>
            <family val="2"/>
          </rPr>
          <t>Assumption: Gardner 
Uniform distribution
   Minimum 1.00
   Maximum 2.00</t>
        </r>
      </text>
    </comment>
    <comment ref="I74" authorId="0">
      <text>
        <r>
          <rPr>
            <sz val="8"/>
            <color indexed="81"/>
            <rFont val="Tahoma"/>
            <family val="2"/>
          </rPr>
          <t>Assumption: Glenwood Springs 
Uniform distribution
   Minimum 1.00
   Maximum 2.00</t>
        </r>
      </text>
    </comment>
    <comment ref="I75" authorId="0">
      <text>
        <r>
          <rPr>
            <sz val="8"/>
            <color indexed="81"/>
            <rFont val="Tahoma"/>
            <family val="2"/>
          </rPr>
          <t>Assumption: Golden 
Uniform distribution
   Minimum 1.00
   Maximum 2.00</t>
        </r>
      </text>
    </comment>
    <comment ref="I76" authorId="0">
      <text>
        <r>
          <rPr>
            <sz val="8"/>
            <color indexed="81"/>
            <rFont val="Tahoma"/>
            <family val="2"/>
          </rPr>
          <t>Assumption: Grand Junction 
Uniform distribution
   Minimum 1.00
   Maximum 2.00</t>
        </r>
      </text>
    </comment>
    <comment ref="I77" authorId="0">
      <text>
        <r>
          <rPr>
            <sz val="8"/>
            <color indexed="81"/>
            <rFont val="Tahoma"/>
            <family val="2"/>
          </rPr>
          <t>Assumption: Great Bend 
Uniform distribution
   Minimum 1.00
   Maximum 2.00</t>
        </r>
      </text>
    </comment>
    <comment ref="I78" authorId="0">
      <text>
        <r>
          <rPr>
            <sz val="8"/>
            <color indexed="81"/>
            <rFont val="Tahoma"/>
            <family val="2"/>
          </rPr>
          <t>Assumption: Greeley 
Uniform distribution
   Minimum 1.00
   Maximum 2.00</t>
        </r>
      </text>
    </comment>
    <comment ref="I79" authorId="0">
      <text>
        <r>
          <rPr>
            <sz val="8"/>
            <color indexed="81"/>
            <rFont val="Tahoma"/>
            <family val="2"/>
          </rPr>
          <t>Assumption: Greenwood Village 
Uniform distribution
   Minimum 1.00
   Maximum 2.00</t>
        </r>
      </text>
    </comment>
    <comment ref="I80" authorId="0">
      <text>
        <r>
          <rPr>
            <sz val="8"/>
            <color indexed="81"/>
            <rFont val="Tahoma"/>
            <family val="2"/>
          </rPr>
          <t>Assumption: Gunbarrel 
Uniform distribution
   Minimum 1.00
   Maximum 2.00</t>
        </r>
      </text>
    </comment>
    <comment ref="I81" authorId="0">
      <text>
        <r>
          <rPr>
            <sz val="8"/>
            <color indexed="81"/>
            <rFont val="Tahoma"/>
            <family val="2"/>
          </rPr>
          <t>Assumption: Guthrie 
Uniform distribution
   Minimum 1.00
   Maximum 2.00</t>
        </r>
      </text>
    </comment>
    <comment ref="I82" authorId="0">
      <text>
        <r>
          <rPr>
            <sz val="8"/>
            <color indexed="81"/>
            <rFont val="Tahoma"/>
            <family val="2"/>
          </rPr>
          <t>Assumption: Guymon 
Uniform distribution
   Minimum 1.00
   Maximum 2.00</t>
        </r>
      </text>
    </comment>
    <comment ref="I83" authorId="0">
      <text>
        <r>
          <rPr>
            <sz val="8"/>
            <color indexed="81"/>
            <rFont val="Tahoma"/>
            <family val="2"/>
          </rPr>
          <t>Assumption: Hays 
Uniform distribution
   Minimum 1.00
   Maximum 2.00</t>
        </r>
      </text>
    </comment>
    <comment ref="I84" authorId="0">
      <text>
        <r>
          <rPr>
            <sz val="8"/>
            <color indexed="81"/>
            <rFont val="Tahoma"/>
            <family val="2"/>
          </rPr>
          <t>Assumption: Haysville 
Uniform distribution
   Minimum 1.00
   Maximum 2.00</t>
        </r>
      </text>
    </comment>
    <comment ref="I85" authorId="0">
      <text>
        <r>
          <rPr>
            <sz val="8"/>
            <color indexed="81"/>
            <rFont val="Tahoma"/>
            <family val="2"/>
          </rPr>
          <t>Assumption: Highlands Ranch 
Uniform distribution
   Minimum 1.00
   Maximum 2.00</t>
        </r>
      </text>
    </comment>
    <comment ref="I86" authorId="0">
      <text>
        <r>
          <rPr>
            <sz val="8"/>
            <color indexed="81"/>
            <rFont val="Tahoma"/>
            <family val="2"/>
          </rPr>
          <t>Assumption: Hutchinson 
Uniform distribution
   Minimum 1.00
   Maximum 2.00</t>
        </r>
      </text>
    </comment>
    <comment ref="I87" authorId="0">
      <text>
        <r>
          <rPr>
            <sz val="8"/>
            <color indexed="81"/>
            <rFont val="Tahoma"/>
            <family val="2"/>
          </rPr>
          <t>Assumption: Independence 
Uniform distribution
   Minimum 1.00
   Maximum 2.00</t>
        </r>
      </text>
    </comment>
    <comment ref="I88" authorId="0">
      <text>
        <r>
          <rPr>
            <sz val="8"/>
            <color indexed="81"/>
            <rFont val="Tahoma"/>
            <family val="2"/>
          </rPr>
          <t>Assumption: Jenks 
Uniform distribution
   Minimum 1.00
   Maximum 2.00</t>
        </r>
      </text>
    </comment>
    <comment ref="I89" authorId="0">
      <text>
        <r>
          <rPr>
            <sz val="8"/>
            <color indexed="81"/>
            <rFont val="Tahoma"/>
            <family val="2"/>
          </rPr>
          <t>Assumption: Junction City 
Uniform distribution
   Minimum 1.00
   Maximum 2.00</t>
        </r>
      </text>
    </comment>
    <comment ref="I90" authorId="0">
      <text>
        <r>
          <rPr>
            <sz val="8"/>
            <color indexed="81"/>
            <rFont val="Tahoma"/>
            <family val="2"/>
          </rPr>
          <t>Assumption: Kansas City 
Uniform distribution
   Minimum 1.00
   Maximum 2.00</t>
        </r>
      </text>
    </comment>
    <comment ref="I91" authorId="0">
      <text>
        <r>
          <rPr>
            <sz val="8"/>
            <color indexed="81"/>
            <rFont val="Tahoma"/>
            <family val="2"/>
          </rPr>
          <t>Assumption: Ken Caryl 
Uniform distribution
   Minimum 1.00
   Maximum 2.00</t>
        </r>
      </text>
    </comment>
    <comment ref="I92" authorId="0">
      <text>
        <r>
          <rPr>
            <sz val="8"/>
            <color indexed="81"/>
            <rFont val="Tahoma"/>
            <family val="2"/>
          </rPr>
          <t>Assumption: Lafayette 
Uniform distribution
   Minimum 1.00
   Maximum 2.00</t>
        </r>
      </text>
    </comment>
    <comment ref="I93" authorId="0">
      <text>
        <r>
          <rPr>
            <sz val="8"/>
            <color indexed="81"/>
            <rFont val="Tahoma"/>
            <family val="2"/>
          </rPr>
          <t>Assumption: Lakewood 
Uniform distribution
   Minimum 1.00
   Maximum 2.00</t>
        </r>
      </text>
    </comment>
    <comment ref="I94" authorId="0">
      <text>
        <r>
          <rPr>
            <sz val="8"/>
            <color indexed="81"/>
            <rFont val="Tahoma"/>
            <family val="2"/>
          </rPr>
          <t>Assumption: Lamar 
Uniform distribution
   Minimum 1.00
   Maximum 2.00</t>
        </r>
      </text>
    </comment>
    <comment ref="I95" authorId="0">
      <text>
        <r>
          <rPr>
            <sz val="8"/>
            <color indexed="81"/>
            <rFont val="Tahoma"/>
            <family val="2"/>
          </rPr>
          <t>Assumption: Lansing 
Uniform distribution
   Minimum 1.00
   Maximum 2.00</t>
        </r>
      </text>
    </comment>
    <comment ref="I96" authorId="0">
      <text>
        <r>
          <rPr>
            <sz val="8"/>
            <color indexed="81"/>
            <rFont val="Tahoma"/>
            <family val="2"/>
          </rPr>
          <t>Assumption: Lawrence 
Uniform distribution
   Minimum 1.00
   Maximum 2.00</t>
        </r>
      </text>
    </comment>
    <comment ref="I97" authorId="0">
      <text>
        <r>
          <rPr>
            <sz val="8"/>
            <color indexed="81"/>
            <rFont val="Tahoma"/>
            <family val="2"/>
          </rPr>
          <t>Assumption: Lawton 
Uniform distribution
   Minimum 1.00
   Maximum 2.00</t>
        </r>
      </text>
    </comment>
    <comment ref="I98" authorId="0">
      <text>
        <r>
          <rPr>
            <sz val="8"/>
            <color indexed="81"/>
            <rFont val="Tahoma"/>
            <family val="2"/>
          </rPr>
          <t>Assumption: Leavenworth 
Uniform distribution
   Minimum 1.00
   Maximum 2.00</t>
        </r>
      </text>
    </comment>
    <comment ref="I99" authorId="0">
      <text>
        <r>
          <rPr>
            <sz val="8"/>
            <color indexed="81"/>
            <rFont val="Tahoma"/>
            <family val="2"/>
          </rPr>
          <t>Assumption: Leawood 
Uniform distribution
   Minimum 1.00
   Maximum 2.00</t>
        </r>
      </text>
    </comment>
    <comment ref="I100" authorId="0">
      <text>
        <r>
          <rPr>
            <sz val="8"/>
            <color indexed="81"/>
            <rFont val="Tahoma"/>
            <family val="2"/>
          </rPr>
          <t>Assumption: Lenexa 
Uniform distribution
   Minimum 1.00
   Maximum 2.00</t>
        </r>
      </text>
    </comment>
    <comment ref="I101" authorId="0">
      <text>
        <r>
          <rPr>
            <sz val="8"/>
            <color indexed="81"/>
            <rFont val="Tahoma"/>
            <family val="2"/>
          </rPr>
          <t>Assumption: Liberal 
Uniform distribution
   Minimum 1.00
   Maximum 2.00</t>
        </r>
      </text>
    </comment>
    <comment ref="I102" authorId="0">
      <text>
        <r>
          <rPr>
            <sz val="8"/>
            <color indexed="81"/>
            <rFont val="Tahoma"/>
            <family val="2"/>
          </rPr>
          <t>Assumption: Littleton 
Uniform distribution
   Minimum 1.00
   Maximum 2.00</t>
        </r>
      </text>
    </comment>
    <comment ref="I103" authorId="0">
      <text>
        <r>
          <rPr>
            <sz val="8"/>
            <color indexed="81"/>
            <rFont val="Tahoma"/>
            <family val="2"/>
          </rPr>
          <t>Assumption: Longmont 
Uniform distribution
   Minimum 1.00
   Maximum 2.00</t>
        </r>
      </text>
    </comment>
    <comment ref="I104" authorId="0">
      <text>
        <r>
          <rPr>
            <sz val="8"/>
            <color indexed="81"/>
            <rFont val="Tahoma"/>
            <family val="2"/>
          </rPr>
          <t>Assumption: Louisville 
Uniform distribution
   Minimum 1.00
   Maximum 2.00</t>
        </r>
      </text>
    </comment>
    <comment ref="I105" authorId="0">
      <text>
        <r>
          <rPr>
            <sz val="8"/>
            <color indexed="81"/>
            <rFont val="Tahoma"/>
            <family val="2"/>
          </rPr>
          <t>Assumption: Loveland 
Uniform distribution
   Minimum 1.00
   Maximum 2.00</t>
        </r>
      </text>
    </comment>
    <comment ref="I106" authorId="0">
      <text>
        <r>
          <rPr>
            <sz val="8"/>
            <color indexed="81"/>
            <rFont val="Tahoma"/>
            <family val="2"/>
          </rPr>
          <t>Assumption: MacAlester 
Uniform distribution
   Minimum 1.00
   Maximum 2.00</t>
        </r>
      </text>
    </comment>
    <comment ref="I107" authorId="0">
      <text>
        <r>
          <rPr>
            <sz val="8"/>
            <color indexed="81"/>
            <rFont val="Tahoma"/>
            <family val="2"/>
          </rPr>
          <t>Assumption: MacPherson 
Uniform distribution
   Minimum 1.00
   Maximum 2.00</t>
        </r>
      </text>
    </comment>
    <comment ref="I108" authorId="0">
      <text>
        <r>
          <rPr>
            <sz val="8"/>
            <color indexed="81"/>
            <rFont val="Tahoma"/>
            <family val="2"/>
          </rPr>
          <t>Assumption: Manhattan 
Uniform distribution
   Minimum 1.00
   Maximum 2.00</t>
        </r>
      </text>
    </comment>
    <comment ref="I109" authorId="0">
      <text>
        <r>
          <rPr>
            <sz val="8"/>
            <color indexed="81"/>
            <rFont val="Tahoma"/>
            <family val="2"/>
          </rPr>
          <t>Assumption: Merriam 
Uniform distribution
   Minimum 1.00
   Maximum 2.00</t>
        </r>
      </text>
    </comment>
    <comment ref="I110" authorId="0">
      <text>
        <r>
          <rPr>
            <sz val="8"/>
            <color indexed="81"/>
            <rFont val="Tahoma"/>
            <family val="2"/>
          </rPr>
          <t>Assumption: Miami 
Uniform distribution
   Minimum 1.00
   Maximum 2.00</t>
        </r>
      </text>
    </comment>
    <comment ref="I111" authorId="0">
      <text>
        <r>
          <rPr>
            <sz val="8"/>
            <color indexed="81"/>
            <rFont val="Tahoma"/>
            <family val="2"/>
          </rPr>
          <t>Assumption: Midwest City 
Uniform distribution
   Minimum 1.00
   Maximum 2.00</t>
        </r>
      </text>
    </comment>
    <comment ref="I112" authorId="0">
      <text>
        <r>
          <rPr>
            <sz val="8"/>
            <color indexed="81"/>
            <rFont val="Tahoma"/>
            <family val="2"/>
          </rPr>
          <t>Assumption: Mission 
Uniform distribution
   Minimum 1.00
   Maximum 2.00</t>
        </r>
      </text>
    </comment>
    <comment ref="I113" authorId="0">
      <text>
        <r>
          <rPr>
            <sz val="8"/>
            <color indexed="81"/>
            <rFont val="Tahoma"/>
            <family val="2"/>
          </rPr>
          <t>Assumption: Montrose 
Uniform distribution
   Minimum 1.00
   Maximum 2.00</t>
        </r>
      </text>
    </comment>
    <comment ref="I114" authorId="0">
      <text>
        <r>
          <rPr>
            <sz val="8"/>
            <color indexed="81"/>
            <rFont val="Tahoma"/>
            <family val="2"/>
          </rPr>
          <t>Assumption: Moore 
Uniform distribution
   Minimum 1.00
   Maximum 2.00</t>
        </r>
      </text>
    </comment>
    <comment ref="I115" authorId="0">
      <text>
        <r>
          <rPr>
            <sz val="8"/>
            <color indexed="81"/>
            <rFont val="Tahoma"/>
            <family val="2"/>
          </rPr>
          <t>Assumption: Muskogee 
Uniform distribution
   Minimum 1.00
   Maximum 2.00</t>
        </r>
      </text>
    </comment>
    <comment ref="I116" authorId="0">
      <text>
        <r>
          <rPr>
            <sz val="8"/>
            <color indexed="81"/>
            <rFont val="Tahoma"/>
            <family val="2"/>
          </rPr>
          <t>Assumption: Mustang 
Uniform distribution
   Minimum 1.00
   Maximum 2.00</t>
        </r>
      </text>
    </comment>
    <comment ref="I117" authorId="0">
      <text>
        <r>
          <rPr>
            <sz val="8"/>
            <color indexed="81"/>
            <rFont val="Tahoma"/>
            <family val="2"/>
          </rPr>
          <t>Assumption: Newton 
Uniform distribution
   Minimum 1.00
   Maximum 2.00</t>
        </r>
      </text>
    </comment>
    <comment ref="I118" authorId="0">
      <text>
        <r>
          <rPr>
            <sz val="8"/>
            <color indexed="81"/>
            <rFont val="Tahoma"/>
            <family val="2"/>
          </rPr>
          <t>Assumption: Norman 
Uniform distribution
   Minimum 1.00
   Maximum 2.00</t>
        </r>
      </text>
    </comment>
    <comment ref="I119" authorId="0">
      <text>
        <r>
          <rPr>
            <sz val="8"/>
            <color indexed="81"/>
            <rFont val="Tahoma"/>
            <family val="2"/>
          </rPr>
          <t>Assumption: Northglenn 
Uniform distribution
   Minimum 1.00
   Maximum 2.00</t>
        </r>
      </text>
    </comment>
    <comment ref="I120" authorId="0">
      <text>
        <r>
          <rPr>
            <sz val="8"/>
            <color indexed="81"/>
            <rFont val="Tahoma"/>
            <family val="2"/>
          </rPr>
          <t>Assumption: Oklahoma City 
Uniform distribution
   Minimum 1.00
   Maximum 2.00</t>
        </r>
      </text>
    </comment>
    <comment ref="I121" authorId="0">
      <text>
        <r>
          <rPr>
            <sz val="8"/>
            <color indexed="81"/>
            <rFont val="Tahoma"/>
            <family val="2"/>
          </rPr>
          <t>Assumption: Okmulgee 
Uniform distribution
   Minimum 1.00
   Maximum 2.00</t>
        </r>
      </text>
    </comment>
    <comment ref="I122" authorId="0">
      <text>
        <r>
          <rPr>
            <sz val="8"/>
            <color indexed="81"/>
            <rFont val="Tahoma"/>
            <family val="2"/>
          </rPr>
          <t>Assumption: Olathe 
Uniform distribution
   Minimum 1.00
   Maximum 2.00</t>
        </r>
      </text>
    </comment>
    <comment ref="I123" authorId="0">
      <text>
        <r>
          <rPr>
            <sz val="8"/>
            <color indexed="81"/>
            <rFont val="Tahoma"/>
            <family val="2"/>
          </rPr>
          <t>Assumption: Ottawa 
Uniform distribution
   Minimum 1.00
   Maximum 2.00</t>
        </r>
      </text>
    </comment>
    <comment ref="I124" authorId="0">
      <text>
        <r>
          <rPr>
            <sz val="8"/>
            <color indexed="81"/>
            <rFont val="Tahoma"/>
            <family val="2"/>
          </rPr>
          <t>Assumption: Overland Park 
Uniform distribution
   Minimum 1.00
   Maximum 2.00</t>
        </r>
      </text>
    </comment>
    <comment ref="I125" authorId="0">
      <text>
        <r>
          <rPr>
            <sz val="8"/>
            <color indexed="81"/>
            <rFont val="Tahoma"/>
            <family val="2"/>
          </rPr>
          <t>Assumption: Owasso 
Uniform distribution
   Minimum 1.00
   Maximum 2.00</t>
        </r>
      </text>
    </comment>
    <comment ref="I126" authorId="0">
      <text>
        <r>
          <rPr>
            <sz val="8"/>
            <color indexed="81"/>
            <rFont val="Tahoma"/>
            <family val="2"/>
          </rPr>
          <t>Assumption: Parker 
Uniform distribution
   Minimum 1.00
   Maximum 2.00</t>
        </r>
      </text>
    </comment>
    <comment ref="I127" authorId="0">
      <text>
        <r>
          <rPr>
            <sz val="8"/>
            <color indexed="81"/>
            <rFont val="Tahoma"/>
            <family val="2"/>
          </rPr>
          <t>Assumption: Parsons 
Uniform distribution
   Minimum 1.00
   Maximum 2.00</t>
        </r>
      </text>
    </comment>
    <comment ref="I128" authorId="0">
      <text>
        <r>
          <rPr>
            <sz val="8"/>
            <color indexed="81"/>
            <rFont val="Tahoma"/>
            <family val="2"/>
          </rPr>
          <t>Assumption: Pittsburg 
Uniform distribution
   Minimum 1.00
   Maximum 2.00</t>
        </r>
      </text>
    </comment>
    <comment ref="I129" authorId="0">
      <text>
        <r>
          <rPr>
            <sz val="8"/>
            <color indexed="81"/>
            <rFont val="Tahoma"/>
            <family val="2"/>
          </rPr>
          <t>Assumption: Ponca City 
Uniform distribution
   Minimum 1.00
   Maximum 2.00</t>
        </r>
      </text>
    </comment>
    <comment ref="I130" authorId="0">
      <text>
        <r>
          <rPr>
            <sz val="8"/>
            <color indexed="81"/>
            <rFont val="Tahoma"/>
            <family val="2"/>
          </rPr>
          <t>Assumption: Prairie Village 
Uniform distribution
   Minimum 1.00
   Maximum 2.00</t>
        </r>
      </text>
    </comment>
    <comment ref="I131" authorId="0">
      <text>
        <r>
          <rPr>
            <sz val="8"/>
            <color indexed="81"/>
            <rFont val="Tahoma"/>
            <family val="2"/>
          </rPr>
          <t>Assumption: Pryor Creek 
Uniform distribution
   Minimum 1.00
   Maximum 2.00</t>
        </r>
      </text>
    </comment>
    <comment ref="I132" authorId="0">
      <text>
        <r>
          <rPr>
            <sz val="8"/>
            <color indexed="81"/>
            <rFont val="Tahoma"/>
            <family val="2"/>
          </rPr>
          <t>Assumption: Pueblo 
Uniform distribution
   Minimum 1.00
   Maximum 2.00</t>
        </r>
      </text>
    </comment>
    <comment ref="I133" authorId="0">
      <text>
        <r>
          <rPr>
            <sz val="8"/>
            <color indexed="81"/>
            <rFont val="Tahoma"/>
            <family val="2"/>
          </rPr>
          <t>Assumption: Redlands 
Uniform distribution
   Minimum 1.00
   Maximum 2.00</t>
        </r>
      </text>
    </comment>
    <comment ref="I134" authorId="0">
      <text>
        <r>
          <rPr>
            <sz val="8"/>
            <color indexed="81"/>
            <rFont val="Tahoma"/>
            <family val="2"/>
          </rPr>
          <t>Assumption: Salina 
Uniform distribution
   Minimum 1.00
   Maximum 2.00</t>
        </r>
      </text>
    </comment>
    <comment ref="I135" authorId="0">
      <text>
        <r>
          <rPr>
            <sz val="8"/>
            <color indexed="81"/>
            <rFont val="Tahoma"/>
            <family val="2"/>
          </rPr>
          <t>Assumption: Sand Springs 
Uniform distribution
   Minimum 1.00
   Maximum 2.00</t>
        </r>
      </text>
    </comment>
    <comment ref="I136" authorId="0">
      <text>
        <r>
          <rPr>
            <sz val="8"/>
            <color indexed="81"/>
            <rFont val="Tahoma"/>
            <family val="2"/>
          </rPr>
          <t>Assumption: Sapulpa 
Uniform distribution
   Minimum 1.00
   Maximum 2.00</t>
        </r>
      </text>
    </comment>
    <comment ref="I137" authorId="0">
      <text>
        <r>
          <rPr>
            <sz val="8"/>
            <color indexed="81"/>
            <rFont val="Tahoma"/>
            <family val="2"/>
          </rPr>
          <t>Assumption: Security-Widefield 
Uniform distribution
   Minimum 1.00
   Maximum 2.00</t>
        </r>
      </text>
    </comment>
    <comment ref="I138" authorId="0">
      <text>
        <r>
          <rPr>
            <sz val="8"/>
            <color indexed="81"/>
            <rFont val="Tahoma"/>
            <family val="2"/>
          </rPr>
          <t>Assumption: Shawnee 
Uniform distribution
   Minimum 1.00
   Maximum 2.00</t>
        </r>
      </text>
    </comment>
    <comment ref="I139" authorId="0">
      <text>
        <r>
          <rPr>
            <sz val="8"/>
            <color indexed="81"/>
            <rFont val="Tahoma"/>
            <family val="2"/>
          </rPr>
          <t>Assumption: Shawnee 
Uniform distribution
   Minimum 1.00
   Maximum 2.00</t>
        </r>
      </text>
    </comment>
    <comment ref="I140" authorId="0">
      <text>
        <r>
          <rPr>
            <sz val="8"/>
            <color indexed="81"/>
            <rFont val="Tahoma"/>
            <family val="2"/>
          </rPr>
          <t>Assumption: Sherrelwood 
Uniform distribution
   Minimum 1.00
   Maximum 2.00</t>
        </r>
      </text>
    </comment>
    <comment ref="I141" authorId="0">
      <text>
        <r>
          <rPr>
            <sz val="8"/>
            <color indexed="81"/>
            <rFont val="Tahoma"/>
            <family val="2"/>
          </rPr>
          <t>Assumption: Southglenn 
Uniform distribution
   Minimum 1.00
   Maximum 2.00</t>
        </r>
      </text>
    </comment>
    <comment ref="I142" authorId="0">
      <text>
        <r>
          <rPr>
            <sz val="8"/>
            <color indexed="81"/>
            <rFont val="Tahoma"/>
            <family val="2"/>
          </rPr>
          <t>Assumption: Steamboat Springs 
Uniform distribution
   Minimum 1.00
   Maximum 2.00</t>
        </r>
      </text>
    </comment>
    <comment ref="I143" authorId="0">
      <text>
        <r>
          <rPr>
            <sz val="8"/>
            <color indexed="81"/>
            <rFont val="Tahoma"/>
            <family val="2"/>
          </rPr>
          <t>Assumption: Sterling 
Uniform distribution
   Minimum 1.00
   Maximum 2.00</t>
        </r>
      </text>
    </comment>
    <comment ref="I144" authorId="0">
      <text>
        <r>
          <rPr>
            <sz val="8"/>
            <color indexed="81"/>
            <rFont val="Tahoma"/>
            <family val="2"/>
          </rPr>
          <t>Assumption: Stillwater 
Uniform distribution
   Minimum 1.00
   Maximum 2.00</t>
        </r>
      </text>
    </comment>
    <comment ref="I145" authorId="0">
      <text>
        <r>
          <rPr>
            <sz val="8"/>
            <color indexed="81"/>
            <rFont val="Tahoma"/>
            <family val="2"/>
          </rPr>
          <t>Assumption: Superior 
Uniform distribution
   Minimum 1.00
   Maximum 2.00</t>
        </r>
      </text>
    </comment>
    <comment ref="I146" authorId="0">
      <text>
        <r>
          <rPr>
            <sz val="8"/>
            <color indexed="81"/>
            <rFont val="Tahoma"/>
            <family val="2"/>
          </rPr>
          <t>Assumption: Tahlequah 
Uniform distribution
   Minimum 1.00
   Maximum 2.00</t>
        </r>
      </text>
    </comment>
    <comment ref="I147" authorId="0">
      <text>
        <r>
          <rPr>
            <sz val="8"/>
            <color indexed="81"/>
            <rFont val="Tahoma"/>
            <family val="2"/>
          </rPr>
          <t>Assumption: The Village 
Uniform distribution
   Minimum 1.00
   Maximum 2.00</t>
        </r>
      </text>
    </comment>
    <comment ref="I148" authorId="0">
      <text>
        <r>
          <rPr>
            <sz val="8"/>
            <color indexed="81"/>
            <rFont val="Tahoma"/>
            <family val="2"/>
          </rPr>
          <t>Assumption: Thornton 
Uniform distribution
   Minimum 1.00
   Maximum 2.00</t>
        </r>
      </text>
    </comment>
    <comment ref="I149" authorId="0">
      <text>
        <r>
          <rPr>
            <sz val="8"/>
            <color indexed="81"/>
            <rFont val="Tahoma"/>
            <family val="2"/>
          </rPr>
          <t>Assumption: Topeka 
Uniform distribution
   Minimum 1.00
   Maximum 2.00</t>
        </r>
      </text>
    </comment>
    <comment ref="I150" authorId="0">
      <text>
        <r>
          <rPr>
            <sz val="8"/>
            <color indexed="81"/>
            <rFont val="Tahoma"/>
            <family val="2"/>
          </rPr>
          <t>Assumption: Trinidad 
Uniform distribution
   Minimum 1.00
   Maximum 2.00</t>
        </r>
      </text>
    </comment>
    <comment ref="I151" authorId="0">
      <text>
        <r>
          <rPr>
            <sz val="8"/>
            <color indexed="81"/>
            <rFont val="Tahoma"/>
            <family val="2"/>
          </rPr>
          <t>Assumption: Tulsa 
Uniform distribution
   Minimum 1.00
   Maximum 2.00</t>
        </r>
      </text>
    </comment>
    <comment ref="I152" authorId="0">
      <text>
        <r>
          <rPr>
            <sz val="8"/>
            <color indexed="81"/>
            <rFont val="Tahoma"/>
            <family val="2"/>
          </rPr>
          <t>Assumption: Warr Acres 
Uniform distribution
   Minimum 1.00
   Maximum 2.00</t>
        </r>
      </text>
    </comment>
    <comment ref="I153" authorId="0">
      <text>
        <r>
          <rPr>
            <sz val="8"/>
            <color indexed="81"/>
            <rFont val="Tahoma"/>
            <family val="2"/>
          </rPr>
          <t>Assumption: Weatherford 
Uniform distribution
   Minimum 1.00
   Maximum 2.00</t>
        </r>
      </text>
    </comment>
    <comment ref="I154" authorId="0">
      <text>
        <r>
          <rPr>
            <sz val="8"/>
            <color indexed="81"/>
            <rFont val="Tahoma"/>
            <family val="2"/>
          </rPr>
          <t>Assumption: Welby 
Uniform distribution
   Minimum 1.00
   Maximum 2.00</t>
        </r>
      </text>
    </comment>
    <comment ref="I155" authorId="0">
      <text>
        <r>
          <rPr>
            <sz val="8"/>
            <color indexed="81"/>
            <rFont val="Tahoma"/>
            <family val="2"/>
          </rPr>
          <t>Assumption: Westminster 
Uniform distribution
   Minimum 1.00
   Maximum 2.00</t>
        </r>
      </text>
    </comment>
    <comment ref="I156" authorId="0">
      <text>
        <r>
          <rPr>
            <sz val="8"/>
            <color indexed="81"/>
            <rFont val="Tahoma"/>
            <family val="2"/>
          </rPr>
          <t>Assumption: Wheat Ridge 
Uniform distribution
   Minimum 1.00
   Maximum 2.00</t>
        </r>
      </text>
    </comment>
    <comment ref="I157" authorId="0">
      <text>
        <r>
          <rPr>
            <sz val="8"/>
            <color indexed="81"/>
            <rFont val="Tahoma"/>
            <family val="2"/>
          </rPr>
          <t>Assumption: Wichita 
Uniform distribution
   Minimum 1.00
   Maximum 2.00</t>
        </r>
      </text>
    </comment>
    <comment ref="I158" authorId="0">
      <text>
        <r>
          <rPr>
            <sz val="8"/>
            <color indexed="81"/>
            <rFont val="Tahoma"/>
            <family val="2"/>
          </rPr>
          <t>Assumption: Windsor 
Uniform distribution
   Minimum 1.00
   Maximum 2.00</t>
        </r>
      </text>
    </comment>
    <comment ref="I159" authorId="0">
      <text>
        <r>
          <rPr>
            <sz val="8"/>
            <color indexed="81"/>
            <rFont val="Tahoma"/>
            <family val="2"/>
          </rPr>
          <t>Assumption: Winfield 
Uniform distribution
   Minimum 1.00
   Maximum 2.00</t>
        </r>
      </text>
    </comment>
    <comment ref="I160" authorId="0">
      <text>
        <r>
          <rPr>
            <sz val="8"/>
            <color indexed="81"/>
            <rFont val="Tahoma"/>
            <family val="2"/>
          </rPr>
          <t>Assumption: Woodward 
Uniform distribution
   Minimum 1.00
   Maximum 2.00</t>
        </r>
      </text>
    </comment>
    <comment ref="I161" authorId="0">
      <text>
        <r>
          <rPr>
            <sz val="8"/>
            <color indexed="81"/>
            <rFont val="Tahoma"/>
            <family val="2"/>
          </rPr>
          <t>Assumption: Yukon 
Uniform distribution
   Minimum 1.00
   Maximum 2.00</t>
        </r>
      </text>
    </comment>
  </commentList>
</comments>
</file>

<file path=xl/comments2.xml><?xml version="1.0" encoding="utf-8"?>
<comments xmlns="http://schemas.openxmlformats.org/spreadsheetml/2006/main">
  <authors>
    <author>Decisioneering</author>
  </authors>
  <commentList>
    <comment ref="H6" authorId="0">
      <text>
        <r>
          <rPr>
            <sz val="8"/>
            <color indexed="81"/>
            <rFont val="Tahoma"/>
            <family val="2"/>
          </rPr>
          <t>Assumption: 
Normal distribution
   Mean 14.98 (=D16)
   Standard Dev. 2.04 (=E16)
Selected range is 
   from  -Infinity to  +Infinity</t>
        </r>
      </text>
    </comment>
    <comment ref="H7" authorId="0">
      <text>
        <r>
          <rPr>
            <sz val="8"/>
            <color indexed="81"/>
            <rFont val="Tahoma"/>
            <family val="2"/>
          </rPr>
          <t>Assumption: 
Normal distribution
   Mean 17.98 (=D17)
   Standard Dev. 1.38 (=E17)
Selected range is 
   from  -Infinity to  +Infinity</t>
        </r>
      </text>
    </comment>
    <comment ref="H8" authorId="0">
      <text>
        <r>
          <rPr>
            <sz val="8"/>
            <color indexed="81"/>
            <rFont val="Tahoma"/>
            <family val="2"/>
          </rPr>
          <t>Assumption: 
Normal distribution
   Mean 17.41 (=D18)
   Standard Dev. 2.28 (=E18)
Selected range is 
   from  -Infinity to  +Infinity</t>
        </r>
      </text>
    </comment>
    <comment ref="D9" authorId="0">
      <text>
        <r>
          <rPr>
            <sz val="8"/>
            <color indexed="81"/>
            <rFont val="Tahoma"/>
            <family val="2"/>
          </rPr>
          <t>Assumption: Gas Prices $/MCF
Lognormal distribution
   Mean $1.55
   Standard Dev. $1.30
Selected range is 
   from  $0.00 to  +Infinity</t>
        </r>
      </text>
    </comment>
    <comment ref="H13" authorId="0">
      <text>
        <r>
          <rPr>
            <sz val="8"/>
            <color indexed="81"/>
            <rFont val="Tahoma"/>
            <family val="2"/>
          </rPr>
          <t>Assumption:  
Normal distribution
   Mean $11.34 (=D23)
   Standard Dev. $0.60 (=E23)
Selected range is 
   from  -Infinity to  +Infinity</t>
        </r>
      </text>
    </comment>
    <comment ref="H14" authorId="0">
      <text>
        <r>
          <rPr>
            <sz val="8"/>
            <color indexed="81"/>
            <rFont val="Tahoma"/>
            <family val="2"/>
          </rPr>
          <t>Assumption:  Colorado
Normal distribution
   Mean $12.74 (=D24)
   Standard Dev. $0.98 (=E24)
Selected range is 
   from  -Infinity to  +Infinity</t>
        </r>
      </text>
    </comment>
    <comment ref="H15" authorId="0">
      <text>
        <r>
          <rPr>
            <sz val="8"/>
            <color indexed="81"/>
            <rFont val="Tahoma"/>
            <family val="2"/>
          </rPr>
          <t>Assumption:  Kansas
Normal distribution
   Mean $8.87 (=D25)
   Standard Dev. $0.37 (=E25)
Selected range is 
   from  -Infinity to  +Infinity</t>
        </r>
      </text>
    </comment>
    <comment ref="D16" authorId="0">
      <text>
        <r>
          <rPr>
            <sz val="8"/>
            <color indexed="81"/>
            <rFont val="Tahoma"/>
            <family val="2"/>
          </rPr>
          <t>Assumption: Number of Employees
Extreme Value distribution
   Mode $968.94
   Scale $52.04
Selected range is 
   from  -Infinity to  +Infinity</t>
        </r>
      </text>
    </comment>
    <comment ref="D17" authorId="0">
      <text>
        <r>
          <rPr>
            <sz val="8"/>
            <color indexed="81"/>
            <rFont val="Tahoma"/>
            <family val="2"/>
          </rPr>
          <t>Assumption: Years of Operation
Triangular distribution
   Minimum 11.0
   Likeliest 15.0
   Maximum 17.0
Selected range is 
   from  11.0 to  17.0</t>
        </r>
      </text>
    </comment>
    <comment ref="D18" authorId="0">
      <text>
        <r>
          <rPr>
            <sz val="8"/>
            <color indexed="81"/>
            <rFont val="Tahoma"/>
            <family val="2"/>
          </rPr>
          <t>Assumption: KwH per Year
Normal distribution
   Mean 11,388,000
   Standard Dev. 10,000
Selected range is 
   from  -Infinity to  +Infinity</t>
        </r>
      </text>
    </comment>
    <comment ref="D19" authorId="0">
      <text>
        <r>
          <rPr>
            <sz val="8"/>
            <color indexed="81"/>
            <rFont val="Tahoma"/>
            <family val="2"/>
          </rPr>
          <t>Assumption: Cost per KwH
Normal distribution
   Mean $0.08
   Standard Dev. $0.00
Selected range is 
   from  -Infinity to  +Infinity</t>
        </r>
      </text>
    </comment>
    <comment ref="D23" authorId="0">
      <text>
        <r>
          <rPr>
            <sz val="8"/>
            <color indexed="81"/>
            <rFont val="Tahoma"/>
            <family val="2"/>
          </rPr>
          <t>Assumption: Dodge City Capital Investment
Normal distribution
   Mean 55,000,000.00
   Standard Dev. 5,500,000.00
Selected range is 
   from  -Infinity to  +Infinity</t>
        </r>
      </text>
    </comment>
    <comment ref="D24" authorId="0">
      <text>
        <r>
          <rPr>
            <sz val="8"/>
            <color indexed="81"/>
            <rFont val="Tahoma"/>
            <family val="2"/>
          </rPr>
          <t>Assumption: Garden City Capital Investment
Normal distribution
   Mean 80,000,000.00
   Standard Dev. 8,000,000.00
Selected range is 
   from  -Infinity to  +Infinity</t>
        </r>
      </text>
    </comment>
    <comment ref="D25" authorId="0">
      <text>
        <r>
          <rPr>
            <sz val="8"/>
            <color indexed="81"/>
            <rFont val="Tahoma"/>
            <family val="2"/>
          </rPr>
          <t>Assumption: Guymon Capital Investment
Normal distribution
   Mean 75,000,000.00
   Standard Dev. 7,500,000.00
Selected range is 
   from  -Infinity to  +Infinity</t>
        </r>
      </text>
    </comment>
    <comment ref="D26" authorId="0">
      <text>
        <r>
          <rPr>
            <sz val="8"/>
            <color indexed="81"/>
            <rFont val="Tahoma"/>
            <family val="2"/>
          </rPr>
          <t>Assumption: Lamar Capital Investment
Normal distribution
   Mean 90,000,000.00
   Standard Dev. 9,000,000.00
Selected range is 
   from  -Infinity to  +Infinity</t>
        </r>
      </text>
    </comment>
    <comment ref="D27" authorId="0">
      <text>
        <r>
          <rPr>
            <sz val="8"/>
            <color indexed="81"/>
            <rFont val="Tahoma"/>
            <family val="2"/>
          </rPr>
          <t>Assumption: Liberal Capital Investment
Normal distribution
   Mean 35,000,000.00
   Standard Dev. 3,500,000.00
Selected range is 
   from  -Infinity to  +Infinity</t>
        </r>
      </text>
    </comment>
  </commentList>
</comments>
</file>

<file path=xl/sharedStrings.xml><?xml version="1.0" encoding="utf-8"?>
<sst xmlns="http://schemas.openxmlformats.org/spreadsheetml/2006/main" count="452" uniqueCount="251">
  <si>
    <t>Capital Investment</t>
  </si>
  <si>
    <t>Total Cost</t>
  </si>
  <si>
    <t>Distance Factor</t>
  </si>
  <si>
    <t>Trips per week</t>
  </si>
  <si>
    <t>Laborers</t>
  </si>
  <si>
    <t>Error</t>
  </si>
  <si>
    <t>Colorado</t>
  </si>
  <si>
    <t>Kansas</t>
  </si>
  <si>
    <t>Oklahoma</t>
  </si>
  <si>
    <t>Population</t>
  </si>
  <si>
    <t>Alamosa</t>
  </si>
  <si>
    <t>Arvada</t>
  </si>
  <si>
    <t>Aurora</t>
  </si>
  <si>
    <t>Boulder</t>
  </si>
  <si>
    <t>Brighton</t>
  </si>
  <si>
    <t>Broomfield</t>
  </si>
  <si>
    <t>Castlewood</t>
  </si>
  <si>
    <t>Centennial</t>
  </si>
  <si>
    <t>Clifton</t>
  </si>
  <si>
    <t>Columbine</t>
  </si>
  <si>
    <t>Cortez</t>
  </si>
  <si>
    <t>Craig</t>
  </si>
  <si>
    <t>Denver</t>
  </si>
  <si>
    <t>Durango</t>
  </si>
  <si>
    <t>Englewood</t>
  </si>
  <si>
    <t>Erie</t>
  </si>
  <si>
    <t>Evans</t>
  </si>
  <si>
    <t>Fountain</t>
  </si>
  <si>
    <t>Golden</t>
  </si>
  <si>
    <t>Greeley</t>
  </si>
  <si>
    <t>Gunbarrel</t>
  </si>
  <si>
    <t>Lafayette</t>
  </si>
  <si>
    <t>Lakewood</t>
  </si>
  <si>
    <t>Lamar</t>
  </si>
  <si>
    <t>Littleton</t>
  </si>
  <si>
    <t>Longmont</t>
  </si>
  <si>
    <t>Louisville</t>
  </si>
  <si>
    <t>Loveland</t>
  </si>
  <si>
    <t>Montrose</t>
  </si>
  <si>
    <t>Northglenn</t>
  </si>
  <si>
    <t>Parker</t>
  </si>
  <si>
    <t>Pueblo</t>
  </si>
  <si>
    <t>Redlands</t>
  </si>
  <si>
    <t>Security-Widefield</t>
  </si>
  <si>
    <t>Sherrelwood</t>
  </si>
  <si>
    <t>Southglenn</t>
  </si>
  <si>
    <t>Sterling</t>
  </si>
  <si>
    <t>Superior</t>
  </si>
  <si>
    <t>Thornton</t>
  </si>
  <si>
    <t>Trinidad</t>
  </si>
  <si>
    <t>Welby</t>
  </si>
  <si>
    <t>Westminster</t>
  </si>
  <si>
    <t>Windsor</t>
  </si>
  <si>
    <t>Latitude (°N)</t>
  </si>
  <si>
    <t>Longitude (°W)</t>
  </si>
  <si>
    <t>Andover</t>
  </si>
  <si>
    <t>Atchison</t>
  </si>
  <si>
    <t>Chanute</t>
  </si>
  <si>
    <t>Coffeyville</t>
  </si>
  <si>
    <t>Derby</t>
  </si>
  <si>
    <t>Dodge City</t>
  </si>
  <si>
    <t>Emporia</t>
  </si>
  <si>
    <t>Garden City</t>
  </si>
  <si>
    <t>Gardner</t>
  </si>
  <si>
    <t>Hays</t>
  </si>
  <si>
    <t>Haysville</t>
  </si>
  <si>
    <t>Hutchinson</t>
  </si>
  <si>
    <t>Independence</t>
  </si>
  <si>
    <t>Lansing</t>
  </si>
  <si>
    <t>Lawrence</t>
  </si>
  <si>
    <t>Leavenworth</t>
  </si>
  <si>
    <t>Leawood</t>
  </si>
  <si>
    <t>Lenexa</t>
  </si>
  <si>
    <t>Liberal</t>
  </si>
  <si>
    <t>MacPherson</t>
  </si>
  <si>
    <t>Manhattan</t>
  </si>
  <si>
    <t>Merriam</t>
  </si>
  <si>
    <t>Mission</t>
  </si>
  <si>
    <t>Newton</t>
  </si>
  <si>
    <t>Olathe</t>
  </si>
  <si>
    <t>Ottawa</t>
  </si>
  <si>
    <t>Parsons</t>
  </si>
  <si>
    <t>Pittsburg</t>
  </si>
  <si>
    <t>Salina</t>
  </si>
  <si>
    <t>Shawnee</t>
  </si>
  <si>
    <t>Topeka</t>
  </si>
  <si>
    <t>Wichita</t>
  </si>
  <si>
    <t>Winfield</t>
  </si>
  <si>
    <t>Ada</t>
  </si>
  <si>
    <t>Altus</t>
  </si>
  <si>
    <t>Ardmore</t>
  </si>
  <si>
    <t>Bartlesville</t>
  </si>
  <si>
    <t>Bethany</t>
  </si>
  <si>
    <t>Bixby</t>
  </si>
  <si>
    <t>Chickasha</t>
  </si>
  <si>
    <t>Choctaw</t>
  </si>
  <si>
    <t>Claremore</t>
  </si>
  <si>
    <t>Clinton</t>
  </si>
  <si>
    <t>Duncan</t>
  </si>
  <si>
    <t>Durant</t>
  </si>
  <si>
    <t>Edmond</t>
  </si>
  <si>
    <t>Enid</t>
  </si>
  <si>
    <t>Guthrie</t>
  </si>
  <si>
    <t>Guymon</t>
  </si>
  <si>
    <t>Jenks</t>
  </si>
  <si>
    <t>Lawton</t>
  </si>
  <si>
    <t>MacAlester</t>
  </si>
  <si>
    <t>Miami</t>
  </si>
  <si>
    <t>Moore</t>
  </si>
  <si>
    <t>Muskogee</t>
  </si>
  <si>
    <t>Mustang</t>
  </si>
  <si>
    <t>Norman</t>
  </si>
  <si>
    <t>Okmulgee</t>
  </si>
  <si>
    <t>Owasso</t>
  </si>
  <si>
    <t>Sapulpa</t>
  </si>
  <si>
    <t>Stillwater</t>
  </si>
  <si>
    <t>Tahlequah</t>
  </si>
  <si>
    <t>Tulsa</t>
  </si>
  <si>
    <t>Weatherford</t>
  </si>
  <si>
    <t>Woodward</t>
  </si>
  <si>
    <t>Yukon</t>
  </si>
  <si>
    <t>State</t>
  </si>
  <si>
    <t>CO</t>
  </si>
  <si>
    <t>KS</t>
  </si>
  <si>
    <t>OK</t>
  </si>
  <si>
    <t>Wage</t>
  </si>
  <si>
    <t>Wage ($/hr)</t>
  </si>
  <si>
    <t>Distance (mi)</t>
  </si>
  <si>
    <t>Distance per week (mi)</t>
  </si>
  <si>
    <t>Gas Prices $/MCF</t>
  </si>
  <si>
    <t>Years of Operation</t>
  </si>
  <si>
    <t>Decisions</t>
  </si>
  <si>
    <t>Potential Locations</t>
  </si>
  <si>
    <t>Simulated Location</t>
  </si>
  <si>
    <t>Satellite Stores</t>
  </si>
  <si>
    <t>Location of Facilities - Distribution Center</t>
  </si>
  <si>
    <t>Model Parameters</t>
  </si>
  <si>
    <t>Mean Wage</t>
  </si>
  <si>
    <t>Std Dev</t>
  </si>
  <si>
    <t>Transportation Cost</t>
  </si>
  <si>
    <t>Operating Cost</t>
  </si>
  <si>
    <t xml:space="preserve"> </t>
  </si>
  <si>
    <t>KwH per Year</t>
  </si>
  <si>
    <t>Hours</t>
  </si>
  <si>
    <t>Number of Employees</t>
  </si>
  <si>
    <t>Electricity Cost $/KwH</t>
  </si>
  <si>
    <t>Truck Drivers</t>
  </si>
  <si>
    <t>Garden City</t>
  </si>
  <si>
    <t>Dodge City</t>
  </si>
  <si>
    <t>Arkansas City</t>
  </si>
  <si>
    <t>Black Forest</t>
  </si>
  <si>
    <t>Broken Arrow</t>
  </si>
  <si>
    <t>Canon City</t>
  </si>
  <si>
    <t>Castle Rock</t>
  </si>
  <si>
    <t>Cimarron Hills</t>
  </si>
  <si>
    <t>Colorado Springs</t>
  </si>
  <si>
    <t>Commerce City</t>
  </si>
  <si>
    <t>Del City</t>
  </si>
  <si>
    <t>El Dorado</t>
  </si>
  <si>
    <t>El Reno</t>
  </si>
  <si>
    <t>Elk City</t>
  </si>
  <si>
    <t>Federal Heights</t>
  </si>
  <si>
    <t>Fort Carson</t>
  </si>
  <si>
    <t>Fort Collins</t>
  </si>
  <si>
    <t>Fort Morgan</t>
  </si>
  <si>
    <t>Fort Riley North</t>
  </si>
  <si>
    <t>Fort Sill</t>
  </si>
  <si>
    <t>Glenwood Springs</t>
  </si>
  <si>
    <t>Grand Junction</t>
  </si>
  <si>
    <t>Great Bend</t>
  </si>
  <si>
    <t>Greenwood Village</t>
  </si>
  <si>
    <t>Highlands Ranch</t>
  </si>
  <si>
    <t>Junction City</t>
  </si>
  <si>
    <t>Kansas City</t>
  </si>
  <si>
    <t>Ken Caryl</t>
  </si>
  <si>
    <t>Midwest City</t>
  </si>
  <si>
    <t>Oklahoma City</t>
  </si>
  <si>
    <t>Overland Park</t>
  </si>
  <si>
    <t>Ponca City</t>
  </si>
  <si>
    <t>Prairie Village</t>
  </si>
  <si>
    <t>Pryor Creek</t>
  </si>
  <si>
    <t>Sand Springs</t>
  </si>
  <si>
    <t>Steamboat Springs</t>
  </si>
  <si>
    <t>The Village</t>
  </si>
  <si>
    <t>Warr Acres</t>
  </si>
  <si>
    <t>Wheat Ridge</t>
  </si>
  <si>
    <t>StartOptEquations</t>
  </si>
  <si>
    <t>Discussion</t>
  </si>
  <si>
    <t>You have selected five potential locations in three states (Colorado, Oklahoma, and Kansas) for a new distribution center. As shown on the Model Parameters worksheet, the costs of transportation and operations will vary for each state, and the capital investment will vary per site. You assume that the Gas Prices, Number of Employees, Years of Operation, KwH per Year, and Electricity Costs will all remain constant, despite the location you select.</t>
  </si>
  <si>
    <t xml:space="preserve">On the Model worksheet, you have listed all 147 satellite locations that must receive deliveries from the selected distribution center. These locations each receive deliveries at a different rate per week, and the calculation of Distance per week include a Distance Factor that accounts for detours, deleterious road conditions, and indirect routes from distribution center to satellite store. </t>
  </si>
  <si>
    <t xml:space="preserve">Initially, in Row 5, you can see that no center has been selected. By entering 1 in any of the Decision cells in L8:L12, you can enter a center into Row 5. (Note: only select one center at a time, leaving the other four decision variable cell values as zero.) When you test each location, the model recalculates the Distances for the satellite stores as well as populates the costs cells in Row 5 with the data from the Model Parameters sheet. By testing each center, you can see that the Guymon location appears to offer the lowest Total Cost. But given uncertainty in the underlying costs, is this really true? </t>
  </si>
  <si>
    <t>Using Crystal Ball</t>
  </si>
  <si>
    <t>Crystal Ball enhances your Excel model by letting you create probability distributions that describe the uncertainty surrounding specific input variables, in this case the costs around each potential distribution center location. This model includes multiple probability distributions, referred to in Crystal Ball as "assumptions." Each assumption cell is colored green and is marked by an Excel note (mouse over the cell to view the note). In cells I15:I161 on the Model worksheet, the Distance Factor for each satellite store is a uniform distribution that ranges continuously between 1 and 2. This accounts for the uncertainty of travel between the two destinations by adding potential miles related to detours and indirect routes.</t>
  </si>
  <si>
    <t>You will see additional assumptions in the Model Parameters worksheet related to uncertainties around wages, costs, investments, and resources. Each assumption will be different based on the underlying data used to define the uncertainty around the variable. For example, Gas Prices can fluctuate, and a lognormal distribution describes the possible prices ranges and probabilities for this resource. To view the details of any assumption, highlight the cell and either select Define Assumption from the Define menu or click on the Define Assumption button on the Crystal Ball toolbar.</t>
  </si>
  <si>
    <t>This model also includes one Crystal Ball forecast, Total Cost,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Total Cost for a given distribution center. To view the forecast with Crystal Ball, highlight the cell and either select Define Forecast from the Define menu or click on the Define Forecast button on the Crystal Ball toolbar.</t>
  </si>
  <si>
    <t xml:space="preserve">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 </t>
  </si>
  <si>
    <t>This model uses the Precision Control feature, which is defined in the forecast dialog and turned on in the Run Preferences. If you set the number of trials to a very large number (e.g., 100,000), Precision Control will run as many simulation trials as necessary until it achieves the desired level of precision (e.g., 95% confidence that the forecast is within +/- 4% of the estimated mean). Precision Control ensures that you have run enough trials for accurate simulation results.</t>
  </si>
  <si>
    <t>Select one of the centers to analyze by entering 1 in the Decision cell on the Model worksheet. You should see this center appear in Row 5. Note the original cost estimate and then click on the Start Simulation button on the Crystal Ball toolbar. After you run a simulation, you will see the forecast chart, which you can use to analyze the Total Cost outcomes. What is the mean Total Cost for this center? What is your certainty of the costs will exceed for your original prediction?</t>
  </si>
  <si>
    <t>To view which of the assumptions had the greatest impact on the Total Cost, use a sensitivity chart. Which assumptions most affect this forecast? Is this an assumption that you can further address, reducing its uncertainty in your calculations?</t>
  </si>
  <si>
    <t>Using OptQuest</t>
  </si>
  <si>
    <t>Now that you have run at least one simulation, you can begin to address optimization using OptQuest. In this model, you want to determine which of the five centers will be the least expensive choice given the uncertainties (assumptions) you have built into the model.</t>
  </si>
  <si>
    <t>OptQuest requires decision variables, which are model variables over which you have control. The five decision variables defined in this model are in cells L8:L12 of the Model worksheet. As described before, these will be either 0 or 1. Each decision variable is colored yellow and is marked by an Excel note (mouse over the cell to view the note).</t>
  </si>
  <si>
    <t xml:space="preserve">To view the details of a decision variable, highlight the cell and either select Define Decision from the Define menu or click on the Define Decision button on the Crystal Ball toolbar. </t>
  </si>
  <si>
    <t>Start OptQuest from the Run menu and use the OptQuest Wizard to view the settings for the optimization. The problem has one constraint (you can only select one of the five centers at a time) and one objective: to minimize Total Cost.</t>
  </si>
  <si>
    <t>Run the optimization. For each optimization, OptQuest selects a new value within the defined range of each decision variable (e.g., 0 or 1) and runs a Crystal Ball simulation (e.g., 2000 trials). OptQuest then saves the mean Total Cost value. OptQuest then runs another simulation on a new set of decision variables. OptQuest repeats this process, constantly searching for the lowest Total Cost until it either works through every possible solution or reaches the end of the set running time. In this model, there are only five possibilities, so the model runs quickly.</t>
  </si>
  <si>
    <t>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</si>
  <si>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Which center results in the lowest Total Cost? Is this what you expected? Once OptQuest is finished, you can copy the optimal results back to your spreadsheet through the Copy Best Solution to Spreadsheet option in the Edit menu. Your spreadsheet now displays the optimal solution, and Crystal Ball displays the forecast chart for the simulation from the best optimization. You can use OptQuest's Solution Analysis tool to review the other optimization results.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</si>
  <si>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</si>
  <si>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</si>
  <si>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</si>
  <si>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</si>
  <si>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</si>
  <si>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</si>
  <si>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</si>
  <si>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</si>
  <si>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</si>
  <si>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</si>
  <si>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</si>
  <si>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</si>
  <si>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d06de1c5-5c4b-4798-9289-bdab4e77cb35</t>
  </si>
  <si>
    <t>CB_Block_0</t>
  </si>
  <si>
    <t>㜸〱敤㕣㕤㙣ㅣ搵ㄵ摥㔹敦慥㜷㙣㙦㙣攲昰ㄳ㝥捤㑦昸㜳扡挴㠴ㄴ㈸㑡㠳㝦㐸㌰攴挷㠹㥤㔰㐴改㌲摥扤ㄳて搹㤹㜱㘶㘶㥤ㄸ㔰㠱晥搰〲㙡㑢㤱㜸愰㐵㠵㈲㠴摡ㄷ愴昲㔰㐱㑢ㅦ㉡㔵㙡㔵㐱搵〷搴慡て㤵㈸慡摡㠷㔶㔵愴扥昰㠰㐴扦敦摥㤹摤搹㕤敦搸㉣搰㥡捡搷昱昵㥤㝢捦扤㜳敦㌹攷㥥㜳敥㌹㜷㤲搲㔲愹搴〷㐸晣换㤴㘱攱挲搹㘵㍦㄰㜶㜱搲慤㔶㐵㌹戰㕣挷㉦㡥㝢㥥戱扣摦昲㠳ㅥ〰攴㑡ㄶ摡晤㙣挹户ㅥ㄰昹搲㤲昰㝣〰㘵㔳愹㝣㕥㑦愳㥤㠳昰㜷㈸㝡搰搹㙢㈰㠳㙣㙥㜲攲搰晣晤ㄸ㜵㌶㜰㍤戱㝤攴㤸敡扢㝢㙣慣㌸㔶摣㜹搳捥㥤挵ㅤ摢㐷㈶㙢搵愰收㠹摤㡥愸〵㥥㔱摤㍥㌲㔳㥢慦㕡攵㍢挵昲㥣㝢㐲㌸扢挵晣㡥㥤昳挶つ㌷㡤摤戰㙢㤷㜹昳捤㌷つ攰搵愹㠳㤳ㄳ㌳㥥㌰晤㡦㘹捣㉣愷㝣挳㤴㈸㕢㕣㥢㄰㥥攵ㅣ㉦㑥㑥攰㕦㙣晥㜸扡戱㌸扢㈰㐴挰㔷ぢ㑦㌸㘵攱敢攸搸㙦㡦晢㝥捤㕥㈴昲㜴㝢㉦㤶㕡㌶晣㈰㙢㑦㡡㙡㔵户愳㔱昳昶㈱攰慥㙡㉣て搸戳挲昱慤挰㕡戲㠲攵㥣㍤㠷㠱㉡〵晢愸㉦㡥ㄸ捥㜱㜱搰戰㐵搶摥㔷戳㉡ㄹ㤵㔲㍤㔷㐵㐳挴㈷㈶㤷㕦ㅣ昷敤挹〵挳㤳㌳昲㠹㤸〴搸扤㕥戹ㄹ昶昲捥攳㜲敡昲つㅣ㜳㕢㘷㌸戴ㅣ㌳扣㍡攴㘸㘷挸㜰昱捤㌳戸慥㌳㝣っ㐷捤㝤慥改摣㐷愲戲ㄹ㕡敢て昹㕢㘲ㄴ㡢搱㜳捣㝡㤹攵㤹㤱㠰㝡ㅦ戳㝥㘶〳挸戴捣扦戱㑢攲ㅤ搹㤴㉥ㄹ改搲㝣扡㔴㑥㤷㉡改㤲㐸㤷捣㜴改㜸扡戴㤰㉥㔹改搲晤改搲〹挰㐴㈹摦摢㥢づ㔳㌰㔹㝡昵搲改㍦摥昹捡㌳㉦㍤㜳㤱昶㤹摥㠱㑤〰㍡ㅣ㑥㙡捡㌳㑥㠱搵ㅡ㕣㝣㝤㜱〷㝦㔶摦ㄵ搸ㄴ收㉥昳㐶㜳㙣慣戲㙢㠷戱搳挸㜲㔹〹挴㙦㘲㤴㈱挰づ㤸㜷㔹㑥挵㍤㈵㘹㜷攱㠴攱㡢〶攲㐶挳戶〹户收㔴晣ぢ㔶㙥㥣つ㡣㐰㥣摦摡搶ㄸ愴慤摢㉣戶㤵昰攵晢㉥㙥敤㜶捣愸搶挴昸㘹㑢㌵㕦搴搲㙣捦㜸敥㝣攷搶扤㥥㌸㔹㙦㙤㥢搱㌸㠴摡㤲ㅣ扢㙤㤵慡㐹捤㙢㘴㜲挱昵㠵㈳愷㌷㙡捦㔸攵ㄳ挲㥢ㄵㄴ㠹愲㈲㤷㝡㌶㥢挲㕤㍦㝡挸挱㐲戱㕢㉢㤷挵㙢捤摢㑥〷搸捣愲㠲昹㉥ち㉦㔸㥥㌳收慢攲㥣㈶㄰昵㑥㌴㙣㙤慡摥敢㤶㙢晥愴敢〴㥥㕢㙤㙥ㄹ慦㉣ㄹ㤰㌴㤵〳㙥㐵㘴㌲㈹㈹ㄴ㈰㜰㝢㝡㌴㉤㜵㙤攷扤㈰〹ㄱ㈳㌱㌷昲㜹捤㙣㔷㍣㠲搵㘱ㄵ㔵㐱㥥㑣㕦戱捡㘰㥣慦㤴㌱〹㍢㌰戶㈶敡て扥昴敡㔵㠶慤㔳敥㤳〵㑥愷㠷挳搵摦戶㈴㥣攰㜶挳愹㔴㠵㤷愸晤㌴捥㐸ㅦ㐴㤶㍤〳㠱搰ㄱ㝢㔴㜵摡㘹㙤㌹㝢捡慡〴ぢ戹〵㘱ㅤ㕦〸㔰〷つ㤹捦ㄳ戵㙤㐹㍦ぢ㔵晡㘶㘶挳挸晡晡㔲戹㉤〴捡昵㈱愵戲㤴㑥〹㝢戹㐹㤰戳㕦搳㕥ㅥ㌰昷㕡搵㐰㈸愱㍣㘸㠲㈲㑡慢㐹昲ㄵ挸愲㥥㔱㔶ち㘳㡢㌹〹㉥㌵㉣㈷㔸㙥散摢戶㕤愲㤸㘸㐳ㄶ慣㍢㔹㐰㔱搰㉣てㄲ昶ㅡ㤸愶㐵ㅡ㈴〳挷㤸㠸摢㈰㐱戳㘳攴㘶㈶㈳㝣㠲㡣〰㝣㥣〹〹扤愳戳㡣㈰戳户㌳㈹㍢㜵摣㡦ㅢ搲㙣㈵㕢㕥㐹戳戳㠱㌸晤ㅣ㘶攷㌲㍢㡦搹㔶㘴摡摦㈰攱㈸攵㔰㙥㑥晡〵㜸搶㉦㘴㜶ㄱ㌲挸㈷㥤㌲㈷ㄴ㔵戴愱搶㘲㐷ㄲ慥〰㍢㔹ㅡ挵㑡ㄴ搱㌲慥摢㤹〵㕢ㄲ㍡戴㍡搷㠷慥捤㐸ㅤ㝢㘵㘷摥㡣㉦㠷ㅣ㤹〰ㅡ㕦敢㉡愰㜱㐴㄰戴㑢扤㜵〹扡敡㈳捣㉥㐵愶ㄴぢ㡤摤戵㔹昳㌴㈷㍦ㄵ㈶㤱㌲㠴扡㔴敥㈱ㄳ搳晣㑦㄰㜰㙤㐷㤷つ晢㤹愶攰愸昹愹户㥦户㜷摥摢㈱搱㕢㜴收㠶捥愱慦攸㐳㕡搰㤷㘱㝢㘹㝦敥愸㕦慥㐰戳扥㡤搹㤵挸㕡昴ぢ㑦摥ㅦ搶㑢㈰㑤㘲㍢㐶戹捤昴戸㐸ぢ㜷㙥㜹㔱㐸敤㌳㘰捥ㄹ摥㜱ㄱ挰㝢㌱㍤〵㍢搸昵㍣㔱挵㠱戶㈲㉢㜸㜶㌹户戹搲摦敢戹㌶敢㌷散㘳晦㔳愱ㄸ㌲㤹㜴㑦慡挵㍥㑥戰㌳㘳晥愶ㄸ攷㔰晦敥散㉣㈴㘲㥤㥡搹㡢晤㤲捦㤶ㅢ㤲愴ぢ㐹㜲㌵搰慡㕦㠳っ㔲㐲晢㐳㐷㠹㌲㑡戰敤ㄲ慣搹㕡愵㜷㉦攱㘴搲攲㍦㙣㤳㈳晤捡㔹㍢〱摦㠱㕦戰㘷㉤扢㉥㉣晡敤ㄹ攱㤵攱㔷戰慡愲㑦戹㘴㈹㙡㌶㘴挵愷㐴㔶昴昴戴㥤愵ㄳ㝣㙢㤲㑦㕡愴㐴攲㙥㑦㙣㑣㌸㠷㌷㤸㡡㉥㐸ち㤵〴户㔰㕤〲㤱昳〸扢㈱㘲扡㄰㌱㐵㈰㑥扦㡥搹づ㘶㘳挸戲扦㠳愴㔹㉢攲ㄹち敢㕤愲㍢扢㔴㑡攵㐹〶改ㅥ㝣慢愳戰扡㠱慦搹挵散戳挸㕡捣ㅦ㍡ㅦㄳㄸ㔱㤲㍣挶㠸戴㤶㜴昳㤸㈵㑥㤱〷㌶㤹〸㉡㑤搶晣挰戵ㄹ㔵㉡㤸㔳敥㐱㌷㤸戲晣㐵㐴愱㠶捤戰㜰搷㠲㜰挰㕤ㅥ㙣㥦㤶㍡㜷㜱㔱㔴㜴㜳搶慤㐱戴㑤㑦慤㠷㐳㌹搶〷㕢㔲㥥换搳ㅡ㔲㜷㘷㘳っ愱挹ㄳ㌱㝣慤昴挴慥挹昳捤㐳摦㘰〳愳㜳㔶㔰ㄵ晤愶摡㜴㉣攷㑤㘰ㄱ㔱㠳㑡慦㌹户攰〹㌱㔵㌰昷㜹㔶愵㙡㌹㠲挴㠰㡤挹㐰摤㝥㜱ㅣㄱ㠲ㄹ㤷昱㍦搷㈹㤸㜳㥥攱昸㡢〶㠳㠹换㥢㥢㥥㘴㐸㈴㙢㑥㔸㡥㡦搷㐸㉡戲㍣㘸捥㉥戸愷㄰慤慤搹捥㍥㘳搱㕦ㄷ㔴㈱搳慢㈴㐹愳愵戵㜴㕡换愷昳摤搲㠷〷昲㔴敡㝡晣㘶㤸㐹㕡愵戲昴㤷㈷㘸㙦摡昵㘱㝣㠶㜶㍡攷㌴㠰挸㔱扤戲㈷㔱ち㜳愷敡㌷戱捦捤挸敥搸㜷㜴扡ㄱ㤵晢㐸昱敡㉣㍤晣〹㌲㕥戲㐵㍤〸㐲晦摣㈶挵㉡慣㈳攷㘰〷㠲攲㝣㙡㘵扦㍥㔳挲㤰晢㌶㌵㡡㝢ㄱ㐵ㅡ㌰昷ㅢ昳愲㡡㔸戴㙤〴㥢搴〳捤㔸摢愸晡㘱摢愴㙢摢〶㔹㡢㙣㌹㕢㌶挸挱攳戵挰㍤㘰㌹扡㠹㑣昲㕦㔸㘵㥣㐶㤵㜱㕡㔶つ㤸㐷ㄸㄶ㤴㘵㡥攵ㅥ㌷㍣㉢㔸戰慤㜲㥥てっ摤慤ぢ㥥挴㈶愷攴㡤㔲㈴㌳㐶㕡慣昹愳㌰搹晣㈲挸㕤㠴ㅣ㈵敡㐸㝥㜰㙥㕡换攱㐷敢搲戱〴〱㈳扤愴晡㉤ㄸ㉤㉢㙦㐶㐰攴挸㜴㈶扡㝦㜱收㘱搴㈸扦ㅣ愹㥥挰㈲昰〸挶㠴㍣摤摢㌹昳愸㘳〵愰ㅥ㈹戶搷ち愶㝣㤰ㅣㄹ㡡昲㜸㝢扥愴㙡慣搳㘸㕤㉢㕣搲摥搴愴㈶㉥㙥㙦㡦敢㡤㉢㔶㘸㔶ㅡ㈵愶㐸㔶〳㤲㥡㘵㠵㌹慥㈷㔵愳㐹挵ㅤ㘹ㅢ㉤挹㙤摡挰㍢愵挸㐷㔰㑣㤲㘷㔲晡㙥挹㈸〸昲㤲㍢愰愳攸慦㑦㘶㡦㔸戴㠶㌶㐰ㅦ昵㤴慡㉢㠴攱挰㘹㕣㌹愹㠸扥昰〹晢㝢㔳㔸㍣㔴ぢ㥡㕡㡣搳挳㘱换㜸戵㝡挸㠱㤵㔰㌶扣捡㍡搹搲㔸㥢搲㌰㜲㜷㜶慢晤ㄵ㝡㘳ㅢ㌱摣㠶っ㠹㈴昸㠱戱つ戱戹㘲搱㔴㕡㘷〵愲扡㕥㥤攷搳〱㘱㌸㤲〲戳㐱㘵㑡㉣㐹㌳慣㘱挹て换づ昵搳愲㤴愳扡㌹㍥敦㐳愵〷㤴攳㘱㐹㙥㜰摤㍣㐲户ㄴ㉥㌰㐰散㠶愵㤹㜲㠰戰㙥㝤〰㥥っ搶て㜵㠰ㄱㄵ㌶愱㜵㐶〹㥡㑢㘰摣收㐵㜰敦㜴㐹㔱〸㔲㔳愶㝦敤搱扥昷㉣搳㡦昷愴愲㐲戸㠹ㄸ敡㑡戰ㅥ㐰摣㜸㔴㤲扢㘸㌸ち㤶㉢挹㈶㠵搶㐰㔴㐷ㄳ愳㐰㤳捦ぢ㜰㠳㠷㜱慣㐱㙥㥢㉡敥戸〵ㄶ戴㘹㜵㜹㤳㌹敤㤴慢戵㡡㤰慡㌸㤲搵㔲㈳慦ぢ㝡挹敢㝦㙡㌷㈵攰㈵㐴捡㌴㡥㔲㕣㌲㠹搴扤摤慤㝦ㅥ摤愵㤰挳ㄸ㑡戶㌱昸㤸攰㤶㤳挱戰戶㍢ち戴て㌷㌷㉥㉦挸㡢㜳㄰㘹㙤㔵㤴㘵晢㜱ㄷ慦ㅥ㐱㤶扢㉤〶戶摦摤敦搲㘶㡦㔵摤㙥愹慡㜵㐱㈳慣㔳〹扣㕣づ挶㐸㤷扢㠳㠳愴捥㠴㤱摤㌳て换挷搴㤹㍤愱昱愱㌱扥换㔳㔰ち㔸挵㐶愲挱㥤㙥㔸摤ㅡ㈳扦戴扣昵㕢㤱㘹っ〱搳愰〵愴㌲㜰㈶㔰㕥摤挰㘱㌰㌲㈱㍡ㅡて愴㌲㐶㌹っ㠷㍤㠸㠶摤挴㠳昴㥣ぢ㈵ㄴ㙣㤱㤷挲愲㝢㠹愳㌶㡥㐰慥㜷㑥㑢攵㡣ㄱ攰敡㡢戳戵愵㝡扣㔲愱戹ぢ晦摣扡愰㉡慥㙤㈸㜳㜴㑢换㠵㉣戹㈶摡㜷㤷户㌴㠴ㄷ〵慦㥦㉡摥㙥〴攵㠵搹㘰㔹㕤摡敡㤶㈵戲扦㠰㍦㘲挵户搳㘶捥㌸扣㠴扡㐴摣昷㥤㜰摣㔳㡥㥣㔷搶攷㡤㍦㕡戱㝡㙦㉦㈷搹㤷晡〰㍦㌲愵㔳搹㌷㌰攲㕡愶捤〱ㅡづㄲ㡥㈳㤳㤲〶㈳㈸㈷昰〹㙣昷晡㡤〱昲挹㤶ㄶ㍥㤱㠲㘰㠳㔱㥣攳ㅦㅢ愳㘸㍦〷㔹挹㉣敡㐸づ㥣扦㡣慤慦晤っ㌵㈴㌸㥥㐳㌱㤲扤ㄴ愵〴搲㐹㐱ㅥ㕥敦攰㘵㤰晦ㅦ㉡㐵扢㜹挵敤昴㕦搸捣摡敢慤㈴扡㤸㈴㝡慤㥤㐴っ挴㝥愸㤰㌷㘷扦㜱搴晣挴慦昵晥て㡦㥡㜷㠰挲㑣搲ㅡ㐳㔰㡤挱昸扡㌱㤰㙥㌳〶戶愱㔹ㅡ〳㜷戲て攳昵捡ㄸ〸扤ㅤ〷㔰戱扡㌱挰㈸㕥㠲挹ㄷぢ慡挶ㅣㄸ㍣㙢㥤㘳搳ㄳ㜶㍢慥搷ちㅦ㤱㝢愸㈷㝦ㄲ扥愷㜳摢慢㘷っ捦戰户捡晡㝤㥥㠰摡昲收㜰㕦㕢㜶㘱㡦昳㔷㙣㤱㥤㔶昰㑡㐴晥昴つ捦挹摡㙥愹㠳㔲㉡㈹㐷扤㤶搷㜲ㅦ挱㈷愲昱㠴㤰㝡㜰换㉢晢晥昲挰搷昶昰㕥㕡挸慢㔹〶㠲扢〹捥搳㜲㐰昸㌶㜶㈵攴㙣㝥㝥㜳〰ㅦ㈲㔹㡢㔵㌱㘱㜸搲摥昱㜵㍢㉡㉡挶㡢㌱愶㘲扥昵㘰㑣攲㠶㠳㌲㈶㡢㉤㡥㑤昹昹㤲㜴〶ㄶ㘳ㄳ㤷摥扢㈸㐰愸㜵㔴㔹㕤摡㤵搹㔷愱㜴㍥攴㐴㥡敤㐱㥥㉦㤹㌴敤㈷慤㕡㙤ㄷ戵㥡㌴ㄳ戵㔱㐰㐴㔲ち㤱〶㜲㐸晣挸挲搰扦㤴㔲㌳㈸㘴㡢挸ㄲ㘲㘸慤挱㕣㥥晣㌷㠴㠰愸㕦敦敢昲㔳ㄵ㘰ㄱ㔴㡣扣敥摤㥥㕤㘹㜵㐶慡㠹㐱㔹㜹晡㌸㡣㠲㍣愶戰㠲㔱㕡㔹㝢〴㠵㈸㘵挷㔰㕡戳攳㠹㉦㈹搸㉡挴愶㌶㜶搶愶㔷慤捦扥捤愹攱㡥〷昴㑣㑥㉡っ㘷㌳慢㜱昴㤴搱㌸〵摡愷慡㤸て慡㘲扤㔳㝦搸〴㥤攵㙣挵昹ㄳ㘱㍥㝥て挴昶搱挶搰㘷户戶㔰挷㌹扤㔸㈰㝦㘱㝦㕤㥣戰戱昱㔶敥ㄸ㐸搸㌵㐱攵搵㈵昰㔹㜴㤱昶扣愶㌷㡡㝣㤷愶㌱ㅡㅤ敤慣㥥㜶晤捦㌸戵摣㔹㜳㠴㘶挰扡㐹晦ㅦ㐳挵慡晡㕦㘳㤴㑤㤲散慥戰挰㠷㉣㈳㈵慢〶㘷㠸ㄱ昸戰ㄱ愶㤱㐷㘰㕤ㄶㄹ摣㔶愵㔹㝣愲慡㥡愵〴㠷㠷㉢搳㝡〹愲摥㤷戶㙤㝦㐷〱挸㈸㔰昶㐷㄰㐱ㅤ晢㜳搲敤攷搸摣摤愸摥㜲挰㉡㝢慥敦㥡挱挸㉣挲扢㈳晣挲捣㠴捤㌳慥扤摣㉡搴㉥〷㈶〶敥㐱㥦㠳㠷㈰戰て㡡攰攳㡡㍡㌲㠶戰戶㤸〵扦㌶ㅡ㡡〵㤲愸ㅤ晣戳捣挳㌵愳㡡て㔴て挱慢ㄹ戰㙡㕤㈸㍢攵㕢㙥扤㡢㐱搴攱㌶搶㥤昰晣㠸㙡ㄱ㘱㌰戹㠴㝢敥㈵㕥㕢㜱搰っㅢ慥捤㈷㘴㜷摥戵扥散㑢愰改摡摥搲捣㌲㝣㈷扦㍢敥搳敦㘵㡥㌸て扤愳㙢㜷挵㜲戴㘱昰㜹昸搹㌶㕤㕥愳㔵㌸捡㔶㡦㜳昷㘹户愲㉦晢敢㕦ちぢ㝣搰攸换扢㠵㠵ㅦ㘲㐹㘴㝥㤴㔳戹晢㤰㜵收攸攷〱搶攴ㅦ㈰㐷㙢㍣㔶㤰〳晢戴ㅦ愰㥤ㄸ㔲㉢㉤戳づ挷っ㜹㝣㐰㔹慦㈰㡢㤲挶攳㠳㝣晦昷搱愱晥㝥散㥣㠴昷㍦扢攲晢愹昸攵晡ㄶ愲挱昱㜷㈸㔲ㅣ扡㠵㈷晤㝥㘶㈷㤸㔵搹ㄸ改㡦㐱㡡㐴捡㤹㥣ち㈰扣扥〷㘵愴摦㠷㝦摦搹昳搶㥢㑣晦摣愳㐹㈱㠸㈶摤㤶㄰㉡搳㈸〴攵㉡㥥㡥慦挲㐵㙤㘷㉣㍥戵搲㉡㠶㈸ㅦ㜹敤㐴㍦㠹慣㌰愸㤱㑦攴慡扣戰挰㠷㈱㤲㔰㐲昹㈸〰㡡㌸㤶㔰㐱㔸㤰㔰㐴㌴愱ち㐳㐳挴㠹㉡㘶㠹㠸㠴捦㜷愴㙤挴敢㡥昴搸攴㤴换㌵愷㌴㘲摥づ㝤慤敢㐲㉥㠴㕥昲㡥攲㍣搷㘵ㅣ㕦㝢戲㤵㌰摢㠰摢㍡㘳㈸㙢㤴㡣㐴㐴㙡㑦戴〲㥦㤴㠴㐰ㄳ戹㐷〱㤳攱㈴昰攳慤挰㉦搶㠱摦㠹㠰挹㤸ㄲ昸㥢慤挰昷〰㌸攲㐳㌵昲㄰㤹㌰㈴㉢昹㈵挱攴㤵㠷㠰搸攷搸㍣㕢㘷㑤慡搱㝥㔳㔵㔳㠰捡㔸㜱㔵㉡搲〱摣晥昰昰㐱昴㝥㕣㘶挲㥤て挸㕡昵晦㈲㑣攳㤲搳㤴ㄱㄸ昸摥㜹〹搱㘵㑦㤷㑦散㥣㌳て㜹愸攸㌵愷㝤ㅣ慤㉡敢㡡㕢㘰ㄵ㘴㜸㈵㈳㘴㥡㜴㐷慥㐹戰㈰ㅢ昸㠸愲㘲㘹㕥ㅡ改㑥㠷挸㐸㑡㐶㝢慣㑥攴㐷ㅡ㝥㜵晤㐱捣ㄳㄲ㔳捥ㄷ扡攲㈱ㄴ㔴攴㘵ぢ慢㠶㈸ち㈸慤昴㉦㈳㉢昴㘸ㄴ〲㈴㝦敥㘱㘴㠳搱㝦㐶㌱戲㈴扤㈵㘹敤㤱攸ㅤ晦戸㝥慢ㄴ敦㌸㌹愵昴㐷搹攱㉢挸㝡攰愶搵ㄴ㙥昰慥慦愲㈶晥㉥ちㄴ昹慥慦愳㔰攸挹㜲㙡㙢挶ㄱ㔷搰㥤扡搲ㅦ㐳㔷㡤ぢ攷ㄸ晡㌷挲〲ㅦ戲㕣昵㉤㥤つ㘴㥥㝦愳㙦昶ㄱ挹㙣晡㌸晦㌶㝣㙣扦捣戵昶攰晦ㅡ挹㑡㙢㍥㤳晥㕣㜷㘳㤱攵㘹㠸换摦搳挰昱㐷ㄸ㠷敢㙡ㄸ㤶ㅣ㤱㥡㐷㝦ㅣ㤹昶㈸㌲㘲㕤㝦㠲㑦愴㡦㐴挹㤳㘱㠱てㅡ㠹㐳戴㘸〱收挱戹挸敥摦㘲㡤㐴㈴ち晡户㤱㐵㘹㠸〸㤵㘴晤づち㠵㥥㐱扥㠹慡㈷㝤㕡㉢摦㔷戹敦扥昷〶㌳㈳攷㘷扥㜰敢挰戳敦晣昶摤愷摦晥攲敥扦扦晦摣㜳㙦晦昵改㌷摦㝦㘳㝥昷慦㕦㝣昱㔷㜷㍣晦收扢㥢捤ㄷ搲㍦㝤㙦晦ぢて㡤㥤㜸攸愴㜹昴摡㝤て摤㝤晦攱戱㤹戳㐶㝢㝡㝡㝢慦ㅡ晥捤㜹㔷て㍤㜲昲㌵敤㤷㝦㍡搷搱攴攴昱〲晤㈹㘴㔱ㅡ攲㈲攴㌴扥㡢〲愶挱ㄹ㝦㤲搳ㄸ㈲ㄲ㤴挰搴戸㜲㠹㌳㈷挴搹〴㉡昲㕡㙡㈸㥡愱挶㐹㐹〸扢ㄹ愲晦㍦晣㠹㠷㝡</t>
  </si>
  <si>
    <t>Decisioneering:7.0.0.0</t>
  </si>
  <si>
    <t>CB_Block_7.0.0.0:1</t>
  </si>
  <si>
    <t>0d2d34cd-2b0f-4831-bfeb-2db907566967</t>
  </si>
  <si>
    <t>㜸〱敤㕣㕢㙣ㅣ㔷ㄹ摥㔹敦慥㜷㙣慦敤挶㑥搲愴㌷昷㤲摥ㅣ㙤攳㕣㘸㑡ㄵ㔲㕦攲挴慤ㄳ㍢戱㤳㔲㤵戲ㅤ敦㥥戱㈷搹㤹㜵㘶㘶㥤戸㤴ㄲ㐴愱慤㈸慡㕡㜸愰㔵㠱慡㐲ㄵ昰㠰〴て愸愵攵〱〹〹㠴㕡挴㐳㠵挴㐳愵㔲㈱㜸〰愱㐸扣昴愱㔲昹扥㌳㌳扢戳扢摥戱戳㘹挱㐱㥥㘴㑦捥㥣晢昹敦攷晦捦㈴愶挴㘲戱㡦昱昰㕦㍥〹㘶慥㥤㔹㜶㕣㘱㘶㐷㑢挵愲挸扢㐶挹㜲戲挳戶慤㉤㑦ㅡ㡥摢㠶〶愹㥣㠱㝡㈷㤹㜳㡣挷㐴㍡户㈴㙣〷㡤㤲戱㔸㍡慤挶㔱捦㐱昸敢つ㕥㔴昶敡㑡㈰㤹ㅤㅤ㤹㥡㍢㡤㔱㘷摣㤲㉤㜶づ㥣昲晡ㅥㄸㅡ捡づ㘵昷散摦戳㈷扢㙢攷挰㘸戹攸㤶㙤㜱挰ㄲ㘵搷搶㡡㍢〷愶换㜳㐵㈳晦㠰㔸㥥㉤㥤ㄱ搶〱㌱户㙢捦㥣戶㜷晦搰摥㝤晢昴㝢敥搹摦㠵愹㘳挷㐶㐷愶㙤愱㍢㥦搰㤸㐹㉥㜹敦㤸挸ㅢ摣㥢㄰戶㘱捤㘷㐷㐷昰㌷戴㝥扣摤㥤㥤㔹㄰挲攵搴挲ㄶ㔶㕥㌸㉡㍡㜶㥡挳㡥㔳㌶ㄷ〹㍣搵ㅣ挷㔶昳㥡攳㈶捤㔱㔱㉣慡㘶㌰㙡摡㥣〲散㡡摡㜲㤷㌹㈳㉣挷㜰㡤㈵挳㕤㑥㤹戳ㄸ愸㤰㌱㑦㍡攲㠴㘶捤㡢㘳㥡㈹㤲收攱戲㔱㐸㜸㑦慣敤戶㘰㠸昰挲攴昶戳挳㡥㌹扡愰搹㜲㐵づ〱ㄳ搱㜶摣捥搷戶扤戹昹戸㕣扡㥣㠱㘳敥㘸摥づ㌵愷㌴扢搲㜲戰㜹㑢㝦昳戵㉢戸慢㜹晢㄰㡣㙡晢摣搱扣㡦〴㘵㙤㙢愵搳愷㙦〹㔱㙣㐶㑤㌱㘹㘷㤲㘶㐲〴慡ㅤ㑣㍡㤹㜴㈱㔱ㄲ晦〶㤷㠴㍢戲㉡㥥搳攲戹戹㜸㉥ㅦ捦ㄵ攲㌹ㄱ捦改昱摣㝣㍣户㄰捦ㄹ昱摣改㜸敥っ摡〴㑦扡扤㍤敥㍦摤收㝢搳愷户扤㌹昹㥤扢㥥摤㝡攸㈷㠹ㄳ㕤摤㘸㜴摣㕦搴㤸慤㥤〳愹㔵愹㜸㜷㜶ㄷ晦慣捥ㄵ㘰ち㝤㥦㝥户㍥㌴㔴搸户㑢摢愳㈵戹慤〸攴搷㄰㑡㉦摡㜶改てㅡ㔶愱㜴㑥攲敥摡ㄱ捤ㄱ㔵挰つ晡㜵㈳愵戲㔵㜰慥㔹戹㜲挶搵㕣戱扤扥慥㍡㐸㐳户ㄹ戰㤵㜰攴㝣搷搷㜷㍢愵ㄵ换㘲昸扣攱㔵㕦㔷㔷㙤㑥摢愵戹收戵攳戶㌸㕢愹㙤㔸搱㌰㠴摡㤲ㅣ扢㘱㤷㕥㤵户慥㠱搱㠵㤲㈳㉣戹扣㐱㜳摡挸㥦ㄱ昶㡣愰㐸ㄴ〵戹搵捤慣昲戹㝥㜰捡挲㐶挱慤㠵㥢挲愵晡愱昳㉥㤸㔹ㄴ戰摥㐵㘱扢换戳摡㕣㔱㙣愹㘹攲捤㠹㡡㙤㌵挵攳愵㝣搹ㄹ㉤㔹慥㕤㉡搶搶っㄷ㤶㌴㐸㥡挲搱㔲㐱㈴ㄲ㌱㈹ㄴ㈰㜰摢摡ㄴ㈵㜶㘷㜳㕥㤰㠸〸愱㤸㡣㝣㜵㉤搹㘵㑦㘰㜷搸㐵㔱㤰㈶攳户慣㌲ㄸ搷㉢㘵㑣〴〷㠶昶㐴晤挱㐹㙦㕦㘵搸ち收㍥摤挶昱㜸㥦扦晢㐳㑢挲㜲㡦㘸㔶愱㈸散㐸敤愷㜰㐵㙡て㤲攴㐵〸㠴愶搰愳慡㔳捥㉢换挹㜳㐶挱㕤㐸㉤〸㘳㝥挱㐵ㄹ㌴㘴㍡㑤搰㌶㍣敡㔵㈸㔲㌷㌱改㐳搲搱ㄱ㑢昵戳㔱慡〳㑦㉣㐹改ㄴ挱换㌵㠲㥣晤㙡㜸戹㑢ㅦ㌷㡡慥昰㠴㜲㡦づ㡣㜸㕡㑤愲㉦㐳ㄲ戵戵扣愷㌰晡昵㔱㔰愹㘶㔸敥㜲㤵㙦ㅢ戸挴㈳愲つ㔹戰敥㘴〱㐵㐱慤㍣㠸攰㌵㄰㑤㥤㌴㠸㙥ㅣ㈲㈲戲㐱㠴㘶挷挸戵㐴挶昶ㄱ㌲〲敤挳㐴挸搶扢㥡换〸ㄲ㝢㈳㤱戲㔳㔳㝥摣㤰㘶㉢搹昲㥥㌴摢っ挰愹㕢㤸㙣㘵㜲㌵㤳㙤㐸㤴扦㐱挲㔱捡㈱㕦晢愸搷攰㕤扤㤶挹㜵㐸㈰㥦㔴捡ㅣ㕦㔴搱㠶㕡㡢ㅤ挹㜶ㄹ搸挹搲㈸昶㐴ㄱ㉤攳㡡㥤㤹㌱㈵愲㝤慢㜳㝤攸摡㠴搴戱户㌶愷捤昰㜶㐸㤱ㄱ㑤挳㝢㕤愵㘹ㄸ㄰㙣摡愲摥扡〱㕤搵〱㈶㌷㈲昱ㄴぢ㡤摤戵㔹昳㌴㈷慦〸㤳挸㌳㠴㕡㔴敥㍥ㄱ搳晣㡦㄰㜰つ㐷㤷つ晢㤹愶攰愰㝥挵摢捦㍢㥢昳戶㡦昴㍡㥤戹愱㜳攸㉢扡㐴ぢ晡㈶戰㤷昲㕥㔳晤㜲ぢ慡搵ㅤ㑣㙥㐵㔲愷㕦㜸昲扥㔴㉦㠱㌴㠹捤㄰收㌶搱攳㈲㉤摣搹攵㐵㈱戵㑦㤷㍥慢搹昳挲㠵昷㘲㘲っ㜶㜰挹戶㐵ㄱ〷摡㠲㉣攰搹㘵㙢㙤愱㌳㙥㤷㑣㤶㙦搸挷捥ㄵ愱ㄸㄲ㠹㜸㕢慣捥㍥㡥戰㌳㐳晥愶㄰攵㔰晦敥㘹㉥㈴㐲㥤㙡挹㡢晤愲捦㤶ㅢ㤲愴〵㐹㜲㍢挰慡摥㠱〴㔲㐲昹㔳㔳㠹㌲挸㘶㍢㘵戳㕡㙢㤵摥扤㠸㤳㐹㥤晦戰㐱㡥㜴㝡捥摡ㄱ昸づ㥣㡣㌹㘳㤸ㄵ㘱搱㘹㑥ぢ㍢て扦㠲㔱ㄴㅤ㥥㑢㤶愲㘶㐳㔶㕣㈱戲愲慤慤攱㉣ㅤ攱㕢㤳㜴㔲㈷㈵㈲戹㍤戲㌲攲ㅣ㕥㈵㉡扡㈰㈹㔴㈲摣㐲ㄵ〹㐴捡㘳摢つㄱ搳㠲㠸挹〲㜰敡㕤㑣㜶㌱ㄹ㐲㤲晣〳㈴捤㕡〱捦㔰㔸晢ㄲ摤搹戹㕣㉣㑤㌴㐸昷攰㍢㑤㠵搵㕥㑥戳㡦挹㘷㤰搴㤹㍦㜴㍥㐶㄰愲㐴㜹㠸㄰㘹㉤愹晡㈹㐳㥣㈳つ㜴敢〸㉡㡤㤶ㅤ户㘴㌲慡㤴搱挷㑡挷㑡敥㤸攱㉣㈲ち搵愷晢㤹〷ㄷ㠴〵敡戲㘱晢搴㤵㤵ㄶㄷ㐵㐱搵㘷㑡㘵㠸戶㠹戱昵㜰㈸挷晥㘰㑢捡㜳㜹㕣挱搳摡搹ㄸ㐳㈸昲㐴っ㕦㉢㍤戱㙢昲㝣昳搰搷㔳㠵攸慣攱ㄶ㐵愷敥㌱ㅤ昳㘹ㅤ㔰㐴搴愰搰慥捦㉥搸㐲㡣㘵昴挳戶㔱㈸ㅡ㤶㈰㌲㘰㘳㌲㔰㌷㈹收ㄱ㈱㤸㉥㌱晥㔷戲㌲晡慣慤㔹捥愲挶㘰攲昲愶㥡㌷ㄹㄲ㐹敡㈳㠶攵㘰ㅡ㠹㐵收㝢昴㤹㠵搲㌹㐴㙢换愶㜵㔸㕢㜴搶〵㔶㐸昴摥㈳㔱愳挴㤵㜸㕣㐹挷搳慤攲㠷〷昲㔸㙣㌷㝥〹㈶ㄲ㔷戱㈴晤攵ㄱ摡㥢㜶扤ㅦ㥦愱㥤捥㌵㜵㈱㜲㔴㈹㙣㡢㤴挲攴㔴㜵㍦晢摣㠳攴晥挳㈷㈷慡㔱戹换㡡㔷㈷改攱㡦㤰昱㤲㉣㉡㐱㄰晡攷扡㍤㔲㘱ㄹ㈹〷ㅣ〸㡣昳慤㥥晣㍡㜴搹㠶搴搷㕤捤㡥㈳㡡搴愵㑦㙡㜳愲㠸㔸戴愹戹摤摥ぢ捤㔸㔳㉢㍡㝥摤㘸挹㌴㌵㤲ㄶ挹㜲㈶慦㤱㠲㠷换㙥改愸㘱愹㍡ㄲ㐹㝦㝥㤱㜶ㅥ㐵摡㜹㔹搴愵㥦㘰㔸㔰收㌹㔶㘹㕥戳つ㜷挱㌴昲㘹扥㌰㜴户㉥㘸ㄲ㑣㑥挹ㅢ㍣㠱捣ㄸ愸戳收㑦挲㘴㜳戲㐰㜷ㄶ㜲㤴愰㈳晡㐱戹㜱㈵㠵㍦㑡㡢㡥㈵〸ㄸ改㈵㔵敦挵㘸㐹㜹㌳〲㈲㐷㍥ㄷ㠳晢ㄷㄷ扦㠲ㄲ捦㉦㐷慣㐷㤰〸㍣㠲㈱㈱㑦昷㜶㑡㍦㘹ㄹ㉥戰㐷㡣㡤ㅢ敥㤸〳㤴㈳㐱㔶ㅥ㙦户㑢慣㠶㍡つ㔶戴挲つ㡤㔵㌵㙡攲晡挶晡戰摥戸㘵㠵㙡㑦愳㠴ㄴ挹㙡㡤愴㘶㔹㘱㡤敢㐹搵㈸㔲㜱〷摡㐶㠹㜲㥢㔶攱㑥㈹㜲ㄹ㡡㐹搲㑣㑣㍤㈰〹〵㐱㕥㔲〷㜴ㄴ晤昵搱攴ㄱ㡡搶搰〶攸愰㥥昲捡㌲㝥㌸㜰〲㔷㑥ち愲挳㝦〳㝦㜷晢搹愹戲㕢㔳愳㥤敦昳㙢㠶㡢挵㈹ぢ㔶㐲㕥戳ぢ敢㠴愵戱㌷㑦挳㐸敥㙣㔵晢㝢攰つ㌱愲捦㠶っ㠹㐴昸㠱挱㠶㘰慥㔰㌴㤵搶㔹㠶愰慥ㄴ愷昹㜶㔴㘸㤶挴挰㡣㕢ㄸㄳ㑢搲っ慢㕡昲㝤戲㐳攵戴㈸攵愸慡て捦㌹㔰改㉥攵戸㥦㤳っ慥敡㈷攸㤶挲〵〶㠸㕤㍦㌷㥤㜷ㄱ搶慤っ挰㤳挱晡挱づ㈰攲㠵㑤㘸㥤㔱㠲愶㈲〸户㜶ㄳ攴㥤ㄶ㌱ち㐱慡换攷㕦〷㤵㤷㕥攴昳攳㠳戱㈰攳㌳ㄱ㐳㕤ㄱ搶〳㤰ㅢ㡥㑡㤲㡢晡㠲㘰戹㈷搹愴搰敡ち捡㘸㘲㘴㘸昲搹㉥㙥昰㌰㡥搵㐳戶㈹攲㡥㥢㙢㐰㥢ㄶ㤷扢昵〹㉢㕦㉣ㄷ㠴㔴挵㠱慣㤶ㅡ㜹㕤攰㑢㕥晦昳戸㈹〲㉥㍥㔰㈶㜰㤴攲㤶㠹愴搶敤㙥昵㜳攸㉥㠵ㅣ挶昰㘴ㅢ㠳㡦ㄱ㙥㌹ㄹっ㙢戸愳㐰晢㜰㔳昵昲㠲扣㌸〷㤱搶㔰㐴㔹㌶㠹扢㜸㤵〸戲攴戶㔰戳挹搲㘴㠹㌶㝢愸攸㠸攱ㄵ慤ぢㅣ㘱㥦㥥挰㑢愵㘰㡣戴挸ㅤㅣ㈴㜶搱㡦散㕥晣㡡㝣㡤㕤㍣攸ㅢㅦち攳扢㍣〵挵〰㔵㌰ㄲつ敥㜸搵敡㔶ㄸ昹愵攵慤摥㠷㐴㘱〸㤸〶㉤㕡㝡〶捥〸昲慢ㅢ㌸っ㐶㐶㐴㐷挳㠱㔴挶㈸晢攰戰〷搲挰㑤㍣㐸捦㤶愰㠴摣㝥㜹㈹㉣戸㤷㌸㘸攲〸㔴戲户搴ㄵ㑥㙢㉥慥扥㔸摢敡㡡㠷ぢ〵㥡扢昰捦慤ぢ慣攲摡㠶㘷㡥昶搷㕤挸㤲㝢愲㝤㜷㜳㕤㠵㝦㔱㜰昷㔸昶㠸收收ㄷ㘶摣㘵敦搲㔶慢㈴㤱晣ㄵ晣ㄱ㉢捥㑥㥢㌹㘱昱ㄲ敡ㄲ㘱摦㜱挶㉡㥤戳攴扡㤲づ㙦晣搱㡡㔵摢摢戹挸㡥搸挷昸㈳㥦㜸㉣昹ㄶ㐶㕣换戲㌹㐰搵㐱挲㜱攴攳㐹㠳〱攴㈳攸〴戶㝢攵挶〰改愴扦㡥㑥愴㈰搸㈰ㄴ㙢晥ㄳ㈳ㄴ攵㑤愰㤵挴攲ㅤ挹〱昳搷挰晡捡㉦㔱㐲㠴攳摤ㄷ㈳挹ㅢ㤱㡢㐰㥤ㄴ攴晥昵づ㕥〶昹晦挱㔲挰捤㉢戲搳㝦㠱㤹㤵㌷敡㔱㜴㍤㔱昴㝡㈳㡡ㄸ㠸扤愴㤰㌷㔷扦㜱搴晣搴慦昵晥て㡦㥡昷〳挳㝣愴㌵㠶愰ㅡ㠳昱ㄵ㘳㈰摥㘰っ散㐰戵㌴〶ㅥ㘰ㅦ挶敢㍤㘳挰昷㜶ㅣ㐵挱敡挶〰愳㜸ㄱ㈶㕦㈸愸ㅡ㜲㘰昰慣戵挵愴㈷散〸慥搷ち〷㤱㝢愸㈷㘷ㄴ扥愷慤㡤挵搳㥡慤㤹摢㘴昹㘱㕢㐰㙤搹戳戸慦㉤扢戰挷昶ㄵ㙢㘴愷ㄵ扣ㄲ㠱㍦㝤挳㜳戲戶㕢敡挰㤴昷㜸㡥㝡㈵慤愴㉥挳㈷愲昰㠴㄰晢㔲晦㑦て晦攵戱㈷て昲㕥㥡㑦慢㐹〶㠲㕢〹捥搳㜲㐰昸㌶㜴㈵㘴㌳㍦扦㌹㡡て㤱㡣挵愲ㄸ搱㙣㘹敦㌸慡ㄹ㘴㍤挲ぢㄱ愶㐷㝣敢挱㤸挴つ〷捦㤸捣搶㌹㌶攵攷㑢搲ㄹ㤸つ㉤㕣㝡敦㠲〰愱搲㔴㘵戵㘸㔷㈶㝦づ愵㜳㠹ぢ愹戵〷㜹扥攴愳㈸㍦慢搷㙡晢愸搵愴㤹愸っ愲㐵㈰愵㄰㘹㈰㠵㠴㡦㉣っ晤㑢㈹㌵㡤㑣㌲㡢㈴㈲㠶㔶ㅦ捣攵挹㝦㐳〸㠸捡昵扥ㄶ㍦㔵〱ㄴ㠱挵挰敢摥敡搹㤵㔶㘷愰㥡ㄸ㤴㤵愷㡦攳挸挸㘳ちぢㄸ愵㤵愵㈷㤰〹㥥攴㄰㜲㙢㜶㍣㜱㤲㡣改㠵搸㍣挶㑥㥡昴慡㜵㤸㠷慣㌲敥㜸㐰捦愴愴挲戰㌶戱ㄸ㐷㑦ㄹ㡤昳㥡㜶㜸㐵㑣㝢扣㙣愵㔳愷㕦〵㥤㘵㙤挳昹ㄳ㘱㍥㝥て挴晡挱敡搰㥢敢㙢愸攳慣㜶㙣㤰㍦搸㕦搷㐷㌰㌶㘶㈵挷㐰挲慥愹㔵摡扢〴㍥㠳㉥搲㥥㔷搴㙡㤶㜳㈹ち愳搱〱㘷戵㌵敡㝦挶愹㈵㘷捤戲㌵〳搶㌵晡晦ㄴち㔶搵晦ち愳㙣ㄲ㘵て晡ㄹ扥㈴ㄹ㈹㔹㌵㌸㐳㠸挰㠷㡤㌰㡤㍣〲慢㌲换攰戶㤷㥢挱㈷慡㕥戵㤴攰昰㜰㈵敡㉦㐱㔴晡搲戶敤㙣㉡〰ㄹ〵㑡晥〸㈲愸㘹㝦㉥扡昱ㅣ㥢㝡〸挵晤㐷㡤扣㕤㜲㑡扡㍢㌰㠳昰敥〰扦㌰搳㘱昳っ㉢慦搵ぢ戵㥢〱㠹慥㠷搱攷搸ㄴ〴昶㌱攱㝥㔲㔱㐷挶㄰搶ㄶ戳攰搷㐶扤愱㐰ㄲ戵㠳㜳㤵㝥扣慣ㄵ昱㠱敡ㄴ扣㥡㉥㡢搶㠵戲昳㝣换昵㜷㌱〸㍡摣挶㝡〰㥥ㅦ㔱捣㈲っ㈶户昰昰㈳㠴㙢㍤っ㙡摢晡㝢㜳搸戲㌵敦㕡㐷昲㠷挰改摡㘶愹㈵ㄹ捥挹敦㡥㍢搴㐷㤸㈲捥㐳敦攸摡㕤戱ㅣ慤て㜴敥㝦戶㑤㤷搷㘰ㄱ㡥戲㌵挴戹扦㠸慥捡㝤㑣昰㔳㜳㝥㠶㉦ち晤㜹昷㌲昳ち戶㐵〶㐰㍥㤶搲㤰㌴愷敡敦慦㐴搵ち㡦ㄶ愴挲づ攵㝢愸㈷㤴扣摤ㄶ㔸㠶愳㠶㍣㐲㈰慦ち㈴挱愳昰〸㈱攷㝦〹ㅤ㉡昳捦愳戴昹晣摦㕤㜱㝥㉡㝦戹㍦㈳ㄸㅣ晦昶〶捡㐳㍤㡤㌷昵っ㤳㈲ㄳ㤳㤵㠱づ改愱㔸愴慣㐹㜹㐱㠴㌷づ㈲㡦攷㡦晥扦敦ㅦ㝣攷㙤㍥晦㍣愸㐸㐱㠸㉡搵㤲㉤扣㐴愱㈰㤴扢㜸㍥扣㡢㐵㤴㌶摦挵㜳㉢敤愲㤷㌲戲ㄷ㍦搵㐶㤲改㔱㐸㉢㜲㔷㡥㥦㤱㔸㤳〸㘵㉢ㄷ㐹昰昴ㄲ戱戲㙦ㄹㄹ昴㈵攴㘵摦㈵㍦挳㤷㕥㠲㥦慤㌲扤扤㠴㤴㤷㑤ㄲ㍣ㄱㅦ昶㐸慢㠹ㄷ㈱改换㐹㜹捥搸㤴愷㉢搳愶敦㠵㕤ㄷㄲ挳昷㥦㌷ㄵ昴愹ㄶ㈳晣捡㌳昵攸摡〱搸㔶挸挵戳㔳㐹㕥〴愴昲㜴㝤攳戳ㄲㄱ愸㈲㑤㜹㡤㐹㠶戲昱㔳昵㡤㕦慤㌴㝥㍦㘸㑣㜲㤵㡤扦㔱摦昸㘱㌴づ愸搳ㅢ戹㤷愴改愳㤵㔴ㄴ㘱っ换攳㐱攸㐳㙤㥥扡㤳㍡ㄵ㙣愷敥ㄵ㔳戴捡㈸㜲㔱慡搸㉥摣ぢ戱昱愹昴㈴慥㌹攱㌶〸愴戰昷㍦㈶㑣攰晡搳㤸收㙡昸ㄲ㝡〹㜱㘷㕢㤵㙦散㥣搲愷㙣ㄴ戴敢ㄳづづ㕤㠵㜵㐵㉤戰ㄷㄲ扣慣攱ㄳ㑤扣㈹搵㐴搸㤶㔵㜸〴昱戲㌸慦㤳戴愶㕤㘴㡣㈵愱㍣㔹㐱昲㠵慡挷㕤晤㌲搶〹㌹㉡搷ぢ㉤昲〴㌲㕥㑣愶㥦㐵扤ㄴ㄰㤴㘱敡〵㈴㤹戶摥㐰㌴㈸㤴〶愴㠳搴㔷㤱昴〴晦㕦挵挰㤲㜴愸挴㤵㈷㠲挹晥戱㝢㥢㤴晥㌸㕣挵搴慦戱挳㤳㐸摡攰挹㔵㍣㈰㘱搲慦愳㈴㍣㈹㈵㡢㥣昴㈹㘴㌲㙤㐹慥㜱捤挰攲㔶㕡搴㘸㑦愳慢㐲〸㜰っ昵ㄹ㍦挳㤷攴〵㈴昷㌶户愱㜹㐴づ㍥敢㐷戰戳收晢晤㐳昸ㅥ㝦㤹㝢㙤挳㝦㐷㤲㤴〶㝦㈲晥搹搶挶㈲敤搳㔶㤷扦㈵挰昸㌲挶攱扥慡戶㈷㐷愴㘲㔲扦㠹㐴㈱愲〸㜵昵㔹扥ㄱ㍦ㄲ㈴摦昲㌳㝣㔱㠸㥣ぢ捣搸㔸〷搷㈲扢㍦挷ㄲ〹㐸㘴㙡㌵〹〱㉡搱晡㍣㌲㤹戶ㅥ捥㐴捤ㄴ㍦慦攴ㅦ㉤㍣晡攸㠷㍤㠹㠱敤㠹捦摦搷昵攲晢扦晦攰㠵㜷扦㜰攰敦ㅦ扤晣昲扢㝦㝤攱敤㡦摥㥡㍢昰摢㔷㕦晤捤晤㍦㜸晢㠳㑤晡㉢昱㕦㝣㌸昹捡攳㐳㘷ㅥ㍦慢㥦扣昳昰攳て㥤㍥㍥㌴㝤搵㘰㕢㕢㝢晢㙤㝤扦扢晡昶摥ぢ㘷㕦㔷㝥晤攷慤㤶㈲ㄷ㡦〹㙡㤷挱㑤挸㘵㝣ㅢㄹ㉣㠳㉢晥㔴㤷挱敤㕥挰㑦㈹晡㠰ㅡ挱㑢ㅡ㝥〸㉥㐰㔶㥣愹慤攸晣て㤴㤲㠷㥡</t>
  </si>
  <si>
    <t>CB_Block_7.4.0.0:1</t>
  </si>
  <si>
    <t>Decisioneering:7.4.0.0</t>
  </si>
  <si>
    <t>fa9bb0f5-b107-4856-95a6-bba00d9f6713</t>
  </si>
  <si>
    <t>㜸〱敤㕣㕢㙣ㅣ㔷ㄹ摥㔹敦慥㜷㙣㙦扣㡤㤳戴㐹㙦敥晤攲㘸ㅢ㌷つ㙤愹㐲敡㑢㤲愶捤挵㠹㥤㤴慡㤷敤㜸昷㡣㍤捤捥慣㍢㌳敢挴愵戴㐱ㄴ摡ち㔰㘹㤱㄰慤ち㔴ㄵ慡㠰〷㈴㜸㐰㉤ㄴ㈴㈴㈴㄰㙡ㄱてㄵㄲて㐸愵㐲昰〰㐲㤱㜸改㐳愵昲㝤攷捣散捥敥㝡挷捥愶〵ㄷ昹㈴㝢㜲收摣收㥣晦㝥晥晦㑣ㄲ㕡㈲㤱昸㄰㠹晦㌲愵㔸戸㘴㝡挹昳㠵㕤㤸愸㔶㉡愲攴㕢㔵挷㉢㡣戹慥戱㜴搰昲晣ㅥ㜴挸ㄴ㉤戴㝢改愲㘷㍤㈶戲挵㐵攱㝡攸㤴㑥㈴戲㔹㍤㠹㜶㑥挲㕦㍥㝣搰㌹㙡㈰㠵㙣㘶㘲晣挸散㈳㤸㜵摡慦扡㘲晢昰〹㌵㜶昷攸㘸㘱戴戰昳戶㥤㍢ぢ㍢戶て㑦搴㉡㝥捤ㄵ扢ㅤ㔱昳㕤愳戲㝤㜸慡㌶㕢戱㑡昷㠸愵㤹敡㐹攱散ㄶ戳㍢㜶捥ㅡ户摣㌶㝡换慥㕤收敤户摦㌶㠰㔷㈷づ㑦㡣㑦戹挲昴㍥愲㌹搳㕣昲㉤㤳愲㘴㜱㙦㐲戸㤶㌳㔷㤸ㄸ挷摦挸晡昱㜴㙢㘱㝡㕥〸㥦慦ㄶ慥㜰㑡挲搳㌱戰摦ㅥ昳扣㥡扤㐰攰改昶㍥㙣戵㘴㜸㝥摡㥥㄰㤵㡡㙥㠷戳㘶敤㈳㠰㕤挵㔸ㅡ戰愷㠵攳㔹扥戵㘸昹㑢ㄹ㝢〶ㄳ㤵㜳昶㜱㑦ㅣ㌳㥣㌹㜱搸戰㐵摡摥㕦戳捡㈹㤵ㄲ㍤搷㠵㔳㐴ㄷ㈶户㕦ㄸ昳散㠹㜹挳㤵㉢昲〸㤸㤸扥晢摣㔲㜳摦慢㍡捦换愵换㌷㜰捥㙢㍡昷㐳换〹挳慤昷ㅣ改摣㌳搸㝣昳ち㙥敡摣㍦〲愳收㌱㌷㜴ㅥ㈳㐱搹摣㕢敢て攸㕢㐲ㄴ㥢搱㌳捣㝡㤹㘵㤹ㄱ㠱㝡ㅦ戳㝥㘶〳挸戴搴扦挱㈵搱㠱㙣㑡ㄶ㡤㘴㜱㌶㔹㉣㈵㡢攵㘴㔱㈴㡢㘶戲㌸㤷㉣捥㈷㡢㔶戲昸㐸戲㜸ㄲ㝤挲㤴敤敤㑤〶改㥢扦㉣㍣㜰挳晢㑢ㄳ㙦㍥晦挳搹㠷挶㥥㥢ㄹ搸㠰㑥㐷㠳㐵㑤扡挶㈹㤰㕡㠳㡡㙦㉥散攰㥦㤵戹〲㑣㘱敥㌲㙦㌵㐷㐷换扢㜶ㄸ㍢㡤㌴户ㄵ㠳晣㈶㐲挹愳敦㠰㜹慦攵㤴慢愷㈴敥㉥ㄹ㌷㍣搱〰摣㐸搰㌶㕥慤㌹㘵敦攲攵ㅢ愷㝤挳ㄷ摢㕡摢ㅡ㤳戴つ㥢〶㕢〹㑦扥敦戲搶㘱㈷㡣㑡㑤㡣㥤戶㔴昳愵㉤捤昶㤴㕢㥤敤摣扡捦ㄵ㡦搶㕢摢㔶㌴〶愱戶㈸攷㙥摢愵㙡㔲敢ㅡ㥥㤸慦㝡挲㤱换ㅢ戱愷慣搲㐹攱㑥ぢ㡡㐴㔱㤶㕢摤捣愶㠰敢㐷㡥㌸搸㈸戸戵㝣㘵戴搶摣㝢摡〷㌳㡢㌲搶扢㈰㕣㝦㘹挶㤸慤㠸㉤㑤㕤搴㍢搱戰戵愹㝡㕦戵㔴昳㈶慡㡥敦㔶㉢捤㉤㘳攵㐵〳㤲愶㝣愸㕡ㄶ愹㔴㐲ち〵〸摣㥥ㅥ㑤㑢摣搸㤹ㄷ㈴㈲㈲㈸㈶㈳㕦搴㑣㜶㠵㘳搸ㅤ㜶㔱ㄱ愴挹攴搵㉢㑣挶昵㑡ㄹㄳ挳㠱㤱㍤㔱㝦昰愵搷慦㌰㙤ㅤ㜳ㅦ㙦攷㘴㜲㈸搸晤摥㐵攱昸㜷ㄹ㑥戹㈲摣㔸敤愷㜱㐵晡㈰戲昴㔹〸㠴㡥搰愳慡搳㑥㙢㑢改㔳㔶搹㥦捦捣ぢ㙢㙥摥㐷ㅤ㌴㘴㌶㑢搰戶㈵晤〲㔴改ㅢ㤹つ㈱敢敢㑢㘴㌶戱㔳愶て㈹㤱愶㜴㡡攱攵㈶㐱捥㜱㑤扣㍣㘰敥戳㉡扥㔰㐲㜹搰〴㐶㤴㔶㤳攸换㤱㐴㕤愳愴ㄴ挶㈶㜳〲㔴㙡㔸㡥扦搴攰摢㌶㉥㔱㐴戴㉥ぢ搶㥣㉣愰㈸㘸㤶〷㌱扣〶愲㘹㤱〶昱㥤㈳㐴㐴㌶㠸搱散㤸戹㤹挸搸㍦㐶㐶愰㝦㤴〸搹㝢㐷㘷ㄹ㐱㘲㙦㈷㔲づ敡挸㡦敢搲㙣㌹㕢㕥㐹戳捤〰㥣扥㠵搹㠵捣㉥㘲戶ㄵ㤹昶㌷㐸㌸㑡㌹㤴㥢㤳㝥㌱㥥昵㑢㤸㕤㡡っ昲㐹愷捣〹㐴ㄵ㙤愸搵搸㤱散㤷㠳㥤㉣㡤㘲㈵㡡㘸ㄹ搷敤捣㥣㉤ㄱㅤ㔸㥤㙢㐳搷愶愴㡥扤戶㌳㙤㐶户㐳㡡㡣改ㅡ摤敢ち㕤愳㠰㘰搷㉥昵搶攵ㄸ慡て㌳扢〲㤹㔲㉣㌴㜶㔷㘷捤搳㥣晣㐴㤸㐴捡㄰敡㔲戹〷㐴㑣昳㍦㐶挰戵ㅤ㕤搶敤㘷㥡㠲㈳收㈷摥㝥摥摥㤹户〳愴户攸捣㜵㥤㐳㕦搱㌹㕡搰㔷㠲扤戴㍦㜷搴㉦㔷愳㔹扦㠶搹戵挸㕡昴ぢ㑦摥攷敡㈵㤰㈶戱ㅤ挱摣㐶㝡㕣愴㠵㍢戳戴㈰愴昶ㄹ㌰㘷っ㜷㑥昸昰㕥ㅣ㤸㠴ㅤ㕣㜵㕤㔱挱㠱戶㉣㉢㜸㜶戹戰戹搲摢攷㔶㙤搶慦摢挷摥㈷㐲㌱愴㔲挹㥥㐴㡢㝤ㅣ㘳㘷㐶晣㑤ㄱ捡愱晥摤搹㔹㐸㐴〶㌵㤳ㄷ挷挵㥦㉤搷㈵㐹ㄷ㤲攴㝡㠰㔵扦〱ㄹ愴㠴昶挷㡥ㄲ㘵㠴摤戶换㙥捤搶㉡扤㝢㌱㈷㤳ㄶ晦㘱㥢ㅣ改㔷捥摡㜱昸づ扣㥣㍤㙤搹㜵㘱搱㙦㑦〹户〴扦㠲㔵ㄱ㝤捡㈵㑢㔱戳㉥㉢㍥㈱戲愲愷愷敤㉣ㅤ攳㕢㤳㜴搲㈲㈵㘲戹㍤戶㌱收ㅣ摥㈰㉡扡㈰㈹㔴㘲摣㐲㜵〹㐴捡㘳摦㜵ㄱ搳㠵㠸㈹〰㜰晡㑤捣㜶㌰ㅢ㐵㤶晥㍤㈴捤㙡〱捦㔰㔸敦㈲摤搹挵㘲㈲㑢㌴㐸昷攰摢ㅤ㠵搵㉤㝣捤㉥㘶㥦㐲搶㘲晥搰昹ㄸ㐳㠸ㄲ攵ㄱ㐲愴戵愴㥢㈷㉣㜱㡡㌴戰挱㐴㔰㘹愲收昹㔵㥢㔱愵㥣㌹㔹㍤㕣昵㈷㉤㙦〱㔱愸㈱㌳㈸摣㍢㉦ㅣ㔰㤷ぢ摢愷愵慥扡戰㈰捡扡㌹㕤慤㐱戴ㅤ㤸㕣ぢ㠷㜲散て戶愴㍣㤷㈷㌵愴敥捥挶㤸㐲㤳㈷㘲昸㕡改㠹㕤㤵攷㥢㠷扥挱〶㐴㘷㉣扦㈲晡㑤挵㜴㉣㘷㑤㐰ㄱ㔱㠳㜲慦㌹㌳敦ち㌱㤹㌳昷扢㔶戹㘲㌹㠲挸㠰㡤挹㐰摤㐱㌱㠷〸挱㔴㤵昱扦慡㤳㌳㘷㕣挳昱ㄶっ〶ㄳ㤷㌶㌶㍤挹㤰㐸摡ㅣ户ㅣて慦㤱㔸㘴㜹搰㥣㥥慦㥥㐲戴戶㘶㍢晢㡤〵㙦㑤㘰㠵㐴慦㤲㐴㡤㤶搴㤲㐹㉤㥢捣㜶㡢ㅦㅥ挸ㄳ㠹㥢昱㑢㌱㤳戸㑡愴改㉦㡦搱摥戴敢㠳昸っ敤㜴慥㘹〰㤱愳㝡㘵㑦慣ㄴ㈶愷敡户㜱捣敤挸敥摥㝦晣㐰㈳㉡㜷㕥昱敡㌴㍤晣㌱㌲㕥㤲㐵㍤〸㐲晦摣〶㐵㉡慣㈳攵㠰〳㠱㜱㍥戵㤲㕦㥦㈹晢㤰晡㌶㌴㡡晢㄰㐵ㅡ㌰てㅡ戳愲㠲㔸戴㙤昸ㅢ搴〳捤㔸摢愸㜸㐱摢㐴搵戶つ㤲ㄶ挹㜲扡㘴㤰㠲挷㙡㝥昵㤰攵攸㈶㌲㐹㝦㐱㤵㜱ㅡ㔵挶㘹㔹㌵㘰ㅥ㘳㔸㔰㤶㌹㔷㜵捥㜰㉤㝦摥戶㑡㔹㍥㌰㜴户㈶㘸ㄲ㑣㑥挹ㅢ愶㔰㘶っ户㔸昳挷㘱戲㜹〵愰扢〰㌹㑡搰ㄱ晤愰摣愴㤶挱ㅦ慤㑢挷ㄲ〴㡣昴㤲敡㜷㘰戶戴扣ㄹ〱㤱㈳搳搹昰晥挵搹㈷㔱愳晣㜲挴㝡っ㠹挰㈳ㄸㄱ昲㜴㙦㘷捣攳㡥攵〳㝢挴搸㍥换㥦昴㠰㜲㘴㈸捡攳敤㌶㠹搵挸愰㤱扡㔶戸扣扤愹㐹㑤㕣搶摥ㅥ搵ㅢ㔷㉦搳慣㌴㑡㐴㤱慣搴㐹㙡㤶㘵搶戸㤶㔴㡤㈶ㄵ㜷愸㙤戴㌸户㘹〳敥㤴㈲攷愱㤸㈴捤㈴昴摤㤲㔰㄰攴㈵㜵㐰㐷搱㕦ㅦ㑦ㅥ㤱㘸つ㙤㠰㍥敡㈹㔵㤷ぢ挲㠱〷㜰攵愴㉣晡㠲㈷昰昷㠶愰㜸愴收㌷戵ㄸ愷㠷㠲㤶戱㑡攵㠸〳㉢愱㘴戸攵㌵挲搲搸㥢搲㌰㤲㍢扢搵晥ち扣ㄱ㐶っ搸㤰㈱㤱ㄸ㍦㌰搸㄰捣ㄵ㠹愶搲㍡换ㄱ搴昵敡㉣㥦づ〹挳㤱ㄸ㤸昶换㤳㘲㔱㥡㘱つ㑢㝥㐸づ愸㥦ㄶ愵ㅣ搵捤戱㔹て㉡摤愷ㅣて㑡㤲挱㜵昳ㄸ摤㔲戸挰〰戱ㅢ㤴愶㑡㍥挲扡昵〹㜸㌲㔸㍢搸〱㐴㔴搸㠴搶ㄹ㈵㘸㈶㠶㜰㥢㌷㐱摥改ㄲ愳㄰愴愶㑣晦摡愳扤昴㈲搳て昶㈴挲㐲挰㐴っ㜵挵㔸て㐰㙥㌴㉡㐹㉥ㅡち㠳攵㑡戲㐹愱㌵㄰搶搱挴挸搱攴㜳㝤摣攰㘱ㅣ㙢㤰㙣㔳挱ㅤ㌷摦㠲㌶慤㉣㙤㌰て㌸愵㑡慤㉣愴㉡づ㘵戵搴挸㙢〲㕦昲晡㥦攲愶ㄸ戸〴㐰㌹㠰愳ㄴ户㑣㈴㜵㙦㜷敢㥦挱㜰㈹攴㌰㠷㤲㙤っ㍥挶戸攵㘴㌰慣敤㡥〲敤挳㡤㡤换ぢ昲攲ㅣ㐴㕡㕢ㄵ㘵搹㐱摣挵慢㐷㤰㈵户㐵扡ㅤ慣ㅥ慣搲㘶㡦㔴摤㘵愹慡㌵㠱㈳散㔳〹扣㑣〶挶㐸㤷摣挱㐹ㄲ㘷㠳挸敥搹㈷攵㘳攲散㥥挰昸搰ㄸ摦攵㈹㈸〱愸㠲㤱㘸㜰㈷ㅢ㔶户挶挸㉦㉤㙦晤㑥㘴ㅡ㐳挰㌴㘸搱㔳ㄹ㌸攳㈸慦㙣攰㌰ㄸㄹㄳㅤ㡤〶㔲ㄹ愳ㅣ㠲挳ㅥ㐸〳㌷昱㈰㍤㔳㠵ㄲ昲㌷挹㑢㘱攱扤挴ㄱㅢ㐷愰慡扢愵愵㜲捡昰㜱昵挵搹摡㔲㍤㔶㉥搳摣㠵㝦㙥㑤㘰ㄵ搷㌶㤴㌹扡愹攵㐲㤶摣ㄳ敤扢慢㕡ㅡ㠲㡢㠲㌷㑦ㄶ敥㌲晣搲晣戴扦愴㉥㙤㜵㑢ㄲ改㕦挰ㅦ戱散摢㘹㌳愷ㅣ㕥㐲㕤㈴散晢㑥㍡搵㔳㡥㕣㔷摡攳㡤㍦㕡戱㝡㙦㉦ㄷ搹㤷昸㄰㝦㘴㑡㈶搲㙦㘲挶搵㉣㥢ㄳ㌴ㅣ㈴㥣㐷㈶㈵つ㠶㔱㡥愱ㄳ搸敥昵ㅢ〳愴㤳㑤㉤㜴㈲〵挱㍡愱㌸㜳ㅦㄹ愱㘸㍦〷㕡㐹㉣敡㐸づ㤸扦〶搶搷㝥㠶ㅡ㈲ㅣ捦㠱ㄸ㐹㕦㠱㔲っ敡愴㈰て慥㜷昰㌲挸晦て㤶㐲㙥㕥㤶㥤晥ぢ捣慣扤搱㡡愲换㠸愲搷摢㔱挴㐰散㌹㠵扣戹晡昵愳收挷㝥慤昷㝦㜸搴扣ㅢㄸ㘶㤲搶ㄸ㠲㙡っ挶搷㡤㠱㘴㥢㌱㜰つ㥡愵㌱㜰て挷㌰㕥慦㡣㠱挰摢㜱〸ㄵ㉢ㅢ〳㡣攲挵㤸㝣㤱愰㙡挴㠱挱戳搶ㄶ㥢㥥戰扢㜰扤㔶㜸㠸摣㐳㍤㜹ㄳ昰㍤㕤搸㕥㍤㘵戸㠶扤㔵搶敦㜷〵搴㤶㍢㠳晢摡㜲〸㐷㙣㕢戶㐵づ㕡挶㉢ㄱ晡搳搷㍤㈷慢扢愵づ㑣愹愴ㅣ昵㕡㔶换㥣㠷㑦㐴攳〹㈱昱戹㑤㍦摡晦㤷挷㥥摡挳㝢㘹〱慤愶ㄹ〸敥㈶㌸㑦换〱攱摢挸㤵㤰捤晣晣收㄰㍥㐴戲ㄶ㉡㘲摣㜰愵扤攳改㜶㔸㔴㠴ㄷ㈱㑣㐵㝣㙢挱㤸挴つ〷㘵㑣ㄶ㕡ㅣ㥢昲昳㈵改っ㉣㐴ㄶ㉥扤㜷㘱㠰㔰敢愸戲扡戴㉢搳㍦㠱搲㌹挷㠵㌴摢㠳㍣㕦㌲㘹摡㡦㕢戵摡㉥㙡㌵㘹㈶㙡㈳攸ㄱ㑡㈹㐴ㅡ㐸㈱搱㈳ぢ㐳晦㔲㑡㑤愱㤰㉥㈰㡢㠹愱戵〶㜳㜹昲㕦ㄷ〲愲㝥扤慦换㑦㔵〰㐵㘰㌱昴扡㜷㝢㜶愵搵ㄹ慡㈶〶㘵攵改攳㈸ち昲㤸挲ち㐶㘹㘵敤㌱ㄴ挲㤴ㅥ㐵㘹搵㡥㈷扥㈴㘷慢㄰㥢㘲散戴㑤慦㕡㥦扤搷愹攱㡥〷昴㑣㐶㉡っ㘷㈳慢㜱昴㤴搱㌸搵戵㑦㔵㌱ㅦ㔴挵晡愰晥愰〹㍡换搹㡡昳㈷挲㝣晣ㅥ㠸敤㈳㡤愹㌷户戶㔰挷㌹扤搸㈰㝦戰扦㉥㡢㘱㙣扣㤵ㅣ〳〹扢慡㕥㔹㜵〹㝣ㅡ㐳愴㍤慦改㡤㈲摦愵㘹㡣㐶㠷㥣搵搳慥晦ㄹ愷㤶㥣㌵挳摥っ㔸㌷改晦ㄳ愸㔸㔱晦㙢㡣戲㐹㤴摤ㅢㄴ昸㤰㘶愴㘴挵攰っ㈱〲ㅦ㌶挲㌴昲〸慣换㈲㠳摢慡㌴㡤㑦㔴㔵戳㤴攰昰㜰愵㕡㉦㐱搴挷搲戶敤敦㈸〰ㄹ〵㑡㝦ㅦ㈲愸攳㜸㉥扡晤ㅣ㥢戹て搵㥢づ㔹㈵户敡㔵㑤㝦㜸ㅡ攱摤㘱㝥㘱㘶挲收ㄹ搳㕥㙢ㄵ㙡㔷〱ㄲ〳昷㘳捣攱㈳㄰搸㠷㠵晦㔱㐵ㅤㄹ㐳㔸㕤捣㠲㕦ㅢ攵㈳㠱㈴㙡〷敦〲昳㘸捤愸攰〳搵㈳昰㙡晡慣㕡ㄳ捡㑥昹㤶㕢敦㘲㄰㜴戸㡤㜵て㍣㍦愲㔲㐰ㄸ㑣㙥攱晥〷〹搷㔶ㄸ㌴昷つ昶收戱㘷㜷摥戵扥昴昷㠰搳搵扤愵㤹㘴昸㑥㝥㜷摣愷㍦挸ㅣ㜱ㅥ㝡㐷㔷敦㡡攵㙣㐳愰昳攰戳㙤扡扣㐶㉡㜰㤴慤㈲捥晤㄰㠶㙡㜷㌲挳㑦㉦〶〵㍥㘸昴攷摤挱挲㉢搸ㄶㄹ〰攵㐴挶㐰搶㤹慡扦戳ㅣ㔵㙢㍣㕡㤰ち晢戴㙦愳㥤㔰㔲扢㉤戳づ㐷つ㜹㠴㐰㔹ㄷ挸挲愴昱〸㈱摦晦ㄲ〶搴摦㍦㠷摡捥敦晦搶戲敦愷昲㤷晢戳挲挹昱㙦㍥㔴ㅥ晡㈳㜸搲㑦㌲慢㌰戳搹ㄸ敡㤰㐱㡡㐵捡㥡㡣ち㈲扣戱〷㘵愴㍦〴晦扥扢攷敤户㤸晥戹㐷㤳㠲㄰㑤扡㈳㝢愸㑣愳㈰㤴扢㜸㍥扡㡢〵搴㜶摥挵㜳换敤㈲㑦ㄹ㤹挷㑦㜷㤱攵〶㌵搲㡡摣㤵ㄷㄴ㈴搶㈴㐲搹换㐷ㄶ愶㍣ㄱ㉢挷搶㔰挰㔸㐲㕥㡥㕤っち㝣挸ㄳ晣散㤵换攷〹㈹㔵㑣ㄳ㍣㌱ㅦ昶㐸慢㠹ㄷ㈱改换挹㈸㘷㙣㐶改捡慣ㅤ㜸㘱搷㠴挴〸晣攷ㅤ〵㝤愶换〸扦昶㙣㉢扡慥〱㙣敢攴愲散㔴㤲ㄷ〱愹㍤搳摡昹㔱㠹〸㌴㤱愶㔴㘷㤲愱散晣㜴㙢攷㔷敢㥤摦つ㍢㤳㕣㘵攷㉦户㜶扥ㅦ㥤㐳敡㔴㌳攷㐹㥡〱㕡㐹㐵㌱挶戰㍣ㅥ㐴㍥搴收愹㍢㙤㔲挱昶㥢慡㥡愲㔵㐶㤱㉢㔲挵づ攰㕥㠸㡢㑦愵て攲㥡ㄳ㙥㠳㐰ち慢晦㌱攱〰慥㍦㑤ㅡ扥㠱㉦愱ㄷㄱ㜷㜶㜵昹挴挱ㄹ昳㠸㡢㡡㕥昳㠰㠷㐳㔷㜹㑤㔱ぢ散㠵ㄴ㉦㙢〴㐴㤳散㐸㌵㌱戶㘵〳ㅥ㘱扣㉣挹敢㈴摤㘹ㄷㄹ㘳㐹㘹㑦搵㤱㝣愶攱㜱搷㍦㡦㜵㐲㡥捡昵㐲㡢㍣㠱㠲㡡挹㙣㘲㔵㥥〲㠲㌲㑣㍦㠳㉣搷㤳愷㘸㔰㔴愰㔱ㅥ㤰ㄲ㌲㕦㐰㌶ㄸ晥㡦ㄵ挳㡢搲愵㤲搴㥥〸㕦昷㡦㥢户㑡昹㡦攳㔵㐲晦㈲〷㍣㠵慣〷扥㕣㑤㠱〹慦晤ㄲ㙡愲慦愵㙣㤱慦㝤ㅡ㠵㕣㑦㥡慢㕣㌵戸戸㤹㉥㜵摡㌳ㄸ慡ㄱ〶㥣㐳㝦㌶㈸昰㈱㝤〶搹ㅤ㥤慤㘸ㅥ㤲挳て晢ㄱ敥㙣晡㠲㝦㉦扥挸㕦攲㕥㝢昰ㅦ㤲愴愵挹㥦㑡㝥扡扢戹㐸晤戴搶攵㙦ㄱ㌰㍥㡦㜹戸慦㠶昵挹ㄹ愹㥡昴慦㈰搳㠸㈸㐲㕤晦㉡㥦㠸ㅦ〹㤲慦〵〵㍥㘸㐴捥ㄹㄶ㕣慣㠳㙢㤱挳㥦㘳㡤〴㈴ち晡搷㤱㠵㈹㑦㠰㑡戴㍥㡦㐲慥㘷㤰㙦愲㙥㑡㥥搶㑡て㤷ㅦ㝥昸晤挱搴昰戶搴㘷敦ㅣ㜸昱摤摦扤昷挲㍢て散晥晢〷㉦扦晣捥㕦㕦㜸敢㠳㌷㘷㜷晦收搵㔷㝦㝤昷㜷摦㝡㙦愳昹㑡昲愷敦ㅦ㝣攵昱搱㤳㡦㍦㙡ㅥ扦㜱晦攳昷㍤㜲㜴㜴敡㠲㤱㥥㥥摥摥敢㠶㝥㝢搱昵昹㌳㡦扥慥晤敡㑦ㄷ㍡㥡㕣㍣㕥愰扦㠰㉣㑣㜹㙥㐲㉥攳ㅢ㈸㘰ㄹ㕣昱挷戹㡣㍣㠱㄰㜰つ㜷㝥〶㍦慤ㄲ挰㙣ㅣて㔹㉤㤱攷ち㠳㍥㕣搶ㄹ晣戴㤳捤㝤晡晦〳愸㐹㡢㔶</t>
  </si>
  <si>
    <t>CB_Block_7.0.0.0:7</t>
  </si>
  <si>
    <t>CB_Block_7.0.0.0:6</t>
  </si>
  <si>
    <t>CB_Block_7.0.0.0:5</t>
  </si>
  <si>
    <t>CB_Block_7.0.0.0:4</t>
  </si>
  <si>
    <t>CB_Block_7.0.0.0:3</t>
  </si>
  <si>
    <t>CB_Block_7.0.0.0:2</t>
  </si>
  <si>
    <r>
      <t>Summary</t>
    </r>
    <r>
      <rPr>
        <sz val="11"/>
        <rFont val="Calibri"/>
        <family val="2"/>
        <scheme val="minor"/>
      </rPr>
      <t xml:space="preserve">
Deciding where to locate a new plant, warehouse, or other facility is an important and common management dilemma. On a purely logistical level (assuming minimal internal political considerations), the decision of where to locate a distribution facility must account for uncertainties in transportation costs from the location to the satellite stores, operating costs, and the required capital investment. This example model analyzes the costs associated with five potential distribution locations and enables you to select an optimal location with minimal investment and ongoing costs.</t>
    </r>
  </si>
  <si>
    <r>
      <t>Keywords:</t>
    </r>
    <r>
      <rPr>
        <sz val="11"/>
        <rFont val="Calibri"/>
        <family val="2"/>
        <scheme val="minor"/>
      </rPr>
      <t xml:space="preserve"> distribution center, facility location, simulation, optimization, transportation, Crystal Ball functions, decision variables, Precision Control</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</si>
  <si>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</si>
  <si>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</si>
  <si>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㜸〱捤㝤〷㜸ㅣ搵搵戶慥㙣慤㜷搶㙤挰愶㘳㘲ㅢ㡢㘶㘳㜶㔷扢慢㕤慡扢㌱戸〰㉥㐹㈸扦搸㌲㙢ぢ㑢㕡戳㤲㕣攸愱〶っ愱㈷㜴㡣改㠴ㅡ㝡〹㑥㘸㈱昴〰〱㤲㤰㘰摡ㄷ㙡〲愱㠶㔰扥昷㍤㌳㔷㥡㤹㥤㕤㔹昹昲㍦㑦挶搲昱摣㝢捥㝤敦㍤敦捣摣㈹攷捣愸㑥搵搵搵㝤㠷㠵晦㜳ㄹ挸㤵慤攷慦敡散戲摡㈷㑥㉤戵戵㔹昹慥搶㔲㐷攷挴挹攵㜲㜶搵散搶捥慥〱㌰〸戵戴㐲摦搹搰搲搹㝡㠴ㄵ㙥㔹㙥㤵㍢㘱搴㔰㔷ㄷづㅢ昵搰㙦攱晣㥡扡㘰戰㤵㌱㤰〲㔶㜵㐶㠸㘲㄰㐵㤸挲愰㠸㔰っ愶ㄸ㐲㌱㤴㘲ㄸ挵㜰ち㤳㘲㈳㡡㡤㈹㐶㔰㡣愴搸㠴㘲㔳㡡捤㈸㌶愷㘰晦挶㤶ㄴ㕢㐱っ搹ㅡ㘲挱搴㈹昳㜲㠷挱㥢昹㕤愵戲㌵㘱昴㈲㝢捣㝢挴㘲ㄳ㘳ㄳ㥢搲㑤㑤ㄳ愳ㄳ㐶㑦敤㙥敢敡㉥㕢㝢㜴㔸摤㕤攵㙣摢㠴搱晢㜵攷摡㕡昳晢㕡慢ㄶ㤴㤶㕡ㅤ㝢㔸戹㘸㔳㉥㥢㐸挷ㄲ挹㘴㌱㤳㐹てㄹ〵攴戹㔳愷散㔷戶㡡㥤晦㈹捣㙤㠸㌹㙦敡㤴㠹㜳慤慥晦ㄴ收昷㠰〹挸㘹愵昶㙣㙢挷㝦〸戴㠱摢㌴㌹捤捡户㜲攳㕢㔶戹戵㘳昱㐴っ摢㐳㌴㑡捤ㄳ㈷㜷㜶㜶户㉦攳㝥㌴搵㙡㙢㍢挰㉡捡㐶㙦㥦搶搹戵㕦戶摣摥㌹愴㥤晣㔹㘵慢㈳㙦㜵づ㙢㥦扥㌲㙦戵㌹㠶㥤攱昶㐵搹昲摣㙣扢㌵㤰㉢挳摢敤㙤㌸慢㘰㜵㜴戵㜶慤ㅡ摡扥戰搳㍡㈰摢戱搸愲㐹㐳晢捣敥搶㠲ㅡ㌸㄰㍦㜵〳戶てㅡ㤹㙣㈸㡣愷㝤敡㤲㙣戹㑢㑡摣㠴戱㈰㕢搷敥㈲㕥㜸挶挵㕤㙡戴慦ㄵ户搹晣搶昶㝤慤㜲㠷搵挶㑥戸㈵挷晢㡣㠴㈰㝢㍢昴㌰愵摤攱㔶㔲㠳㥤㠳㡦扥戰㤷搰㘸㠸ㄱぢ㍢㕡㡢愵㜲晢㠴㌹慤ㅤ㝢挴㈶捣挹慥摣㈳㙥㡣㠱挲ㄸ㑢㤳㙤㈱㠶敦㌱㙥搶戸收敤挶㡥ㅥ扢摤戸㈹攳㌲〹㘳ㅣ搵㡤㄰㙡攰ㅦ㜱㠴扢㜱㜹㤴搵户㘴敢㕢㜲昵㉤昹晡㤶㐲㝤㡢㔵摦㔲慣㙦㔹㕣摦戲愴扥愵戵扥攵戰晡㤶愵戰搱㑢㜸搰愰㝡㘷搹敡㔷㙤扦㉣摤㥤㥤戶敥挸敢扥搸㔲㡤㍢㐸昱愰㤶㌹㘱㝢慣〴㡥㜳〷㈸㡣ㅤ㈱㐲㍢㐱昸挶ㄹ㌷挶㔳㍤〱㐲愹ㄷ㌰㑥㡥昵戹ㄷ摦㍡敦晡㑤㔶㑥㕢搳搸㜸攵摡㍤户扥㔶㜱搲㤰㑥㈶㘲㈵戰㤳㕤㠸ㄲ㠵〸挵㈰扣㥤愴㘲㐶㥣敡㈶〸愵㥥㜲㍡搹㜵昵捤扢㡤㍥㝥换ㄹ㔷㝣㍣㘷晣㉦づ摥㙦愴攲愴㈴㥤㈴戱ㄲ搸㐹㡡㈸捤㄰愱㌴㠴改㘱㍣ㄶ㑢ㅡㄹ敡㜷㠵㔰敡㔱愷㤷㘷戳㡢㜶慥户捡㌳敥㍣㜷搵ㄱ慢愶㈴㕥㔳㥣昵愴㤷摤戱ㄲ搸换ㅥ㐴搹ㄳ㈲戴ㄷ㠴慦㤷㜸㤳㌱㠹晡挹㄰㑡㍤攸昴㔲㜷敦㠵ㄷ摤㝡昵愶搳㑥㕡㜰昱㥣扤㡥㑥㑦㔶㍣挲愴㤷愹㔸〹散㘵ㅡ㔱愶㐳㠴㘶㐰㜸〹㑢㈶㡣㤹㔴敦つ愱搴摤㑥㈷捤慦㥥戹昸昱㘱ㄷ㑦㍤改扢㡦扡摦ㅣ㜲晢㥦ㄴ愷㙤改㘴ㅦ慣〴㜶戲㉦㔱㘶㐳㠴收㐰昸㕤㐹ㄸ㜳愹㥦〷愱搴慤㑥㉦〷扥昹愷ㄷ摦㝢㈹㌲敦愶摤㌷㝦昲户敦㍤昷㘷挵昳㠲昴戲㍦㔶〲㝢㌹㠰㈸昳㈱㐲ぢ㈰㝣慥㈴㡤㠵㔴㉦㠲㔰敡㝡愷㤳㐳昶㝦愱㘱捡㌵搶愴攳㑡ㄷ愴㠷挷㈷㥣慤〶㐳㉤㥤晣〰㉢㠱㥤晣㤰㈸〷㐲㠴づ㠲昰㜶㤲㑥ㅢ〷㔳㝤〸㠴㔲㙢㥤㑥㍥㥥㜵昰〱㕦扥晤昴㤴敢て晢捤挸摦㜵㐵㕦㔴㍣慦㐹㈷㉤㔸〹散攴㔰㈸㡣㉣㐴㈸〷攱敤㈴㤹㌲昲㔴ㄷ㈰㤴扡搸改攴挱㕢㉦㝤愰愵慤㘵捥愹敦㥣搳ㅤ㑤攷搶㈹㥥㌷愵㤳㈲㔶〲㍢㔹㑣㤴㈵㄰愱㔶〸㙦㈷改愴㜱ㄸ搵㑢㈱㤴㍡捦改㘴攴ㄱ㠵㕦㕣㜲捡昴㔹㌷㍦昸攷挶慤て㝤㜷㤲攲㜹㔹㍡㘹挷㑡㘰㈷ㅤ㐴㈹㐱㠴㤶㐱昸㍡㐹ㄹ㠷㔳㕤㠶㔰敡っ愷㤳捦㠶ㄷ昷晤㘴㥢㘱㌳㙦㕣㌴㜹搷戶晢扦摣㔹昱扣㉦㥤㜴㘱㈵戰㤳㙥愲㉣㠷〸慤㠰昰㜶㤲㠹ㅡ㉢愹㕥〵愱搴挹㑥㈷㕢㉦㙣㝣㙢慢㈷慦㤹㜱昵〷て扣㍦晥搵昳换㡡搷ㄵ搲挹㤱㔸〹散攴㈸愲ㅣつㄱ㍡〶挲摢㐹㉡㙡ㅣ㑢昵㜱㄰㑡ㅤ敢㜴昲攲敤收挷つ㠹慤㈷㕤㝡挵挲慥〵户㐶扢ㄵ慦㕢愴㤳攳戱ㄲ搸挹〹㔰ㄸ㈷㐲㠴㑥㠲昰㜶ㄲ㑦ㄸ㈷㔳㝤ち㠴㔲㉢㥤㑥㙥扤昰摡㜳扦㤸搱㌲攳昴昵搶㤴㈷〷㥣扦㕡昱扡㐸㍡㌹ㄵ㉢㠱㥤㥣㐶㤴搵㄰愱搳㈱扣㥤㘴㥡㡣㌳愸晥〹㠴㔲㠷㍢㥤扣㜴㘷晤㉤晢㑥晢昹㡣〷㉥ㅡ㜵昰〳ぢ搶扤慢㜸摤㈵㥤㥣㠵㤵挰㑥捥㈶捡㌹㄰愱㜳㈱㝣㠷㝣㉣㘳㥣㐷晤昹㄰㑡ㅤ收昴㌲慡㘱㝥晢昲㘹摢敤㜳挷㝥敤愷晥晣戳㈳搷㈹㕥搸㐹㉦㍦挳㑡㘰㉦ㄷ㄰攵㐲㠸搰㐵㄰扥㕥攲㌱攳㘲敡㉦㠱㔰㉡敦昴㌲晥昸搴㈳㈳摦ㅤ㍡昵愴㈵㉦㥥㜲搴つ㙦㕤愸㌶㠱㕡㝡戹っ㉢㠱扤㕣㑥㤴㌵㄰愱㉢㈰晣扤㐴㡤戵搴㕦〹愱搴挱㑥㉦〳愶㥤㔰摡敥㤵て昷扤攱㠳户扢戶昹攵㤶㔳ㄴ㉦㑤愵㤷慢戱ㄲ搸换㌵㐴戹ㄶ㈲㜴ㅤ㠴㜷戳㈴搳挶昵㔴摦〰愱搴㐲愷㤳㐹㜷㥦戱晡摥㈷㡥摣晢攷敢づ㍢愱晥扢敥㐱㡡㤷扥搲挹㡤㔸〹散攴㈶愲摣っㄱ扡〵挲摢㐹㉡㙥摣㑡昵㙤㄰㑡捤㜵㍡昹晢ㅦ㥦晣晤昲㌱ㅦ敥昳愳扤㕥㕢㝣攰搷㍢慣㔱㥢㐳㉤㥤摣㡥㤵挰㑥敥㈰捡㥤㄰愱扢㈰㝣㝣挵㔲挶摤搴摦〳愱搴㑣愷㤷挳㍦㥢昶收改て㡥㥡扢㝡攵㐶〷ㅦ昳摡㠲㘷搵ㄶ㔰㑢㉦昷㘱㈵戰㤷晢㠹昲〰㐴攸㤷㄰㕥㔷搲ㄹ攳㐱慡搷㐱㈸㌵挹改攴ㄳ攳㔷㑤㜷扤㜵昶捣㡢捥㙡ㅤ㜳摦㍤ㅦ㕥愵戶㠴㕡㍡昹㌵㔶〲㍢㜹㠸㈸て㐳㠴ㅥ㠱昰㜶㤲捣ㄸ㡦㔲晤ㄸ㠴㔲ㄹ愷㤳㐱㘷扤昱敡㔰㙢捦㤹搷㕤戸敢捥ㄷ晣晣て摢愸慤愰㤶㑥ㅥ挷㑡㘰㈷扦㈵捡ㄳ㄰愱㈷㈱扣㥤愴㥢㡤愷愸㝥ㅡ㐲愹戸搳挹㈵㔷捣㙣慢㌳㙥㥦昱攰扡晢㥦晥挱愴挷摦ㅡ昲㉣搴晢㍢㤷㡣搳捡搹ㄵ戸〸敦扤扥㡦㑦㡣昲㕦摦㌷㌶戸慦㈹㈶㡢捤挵㔸慣㤰㡣㘶㥢戲つ㘳〰扢愱㔷搰㥣㐲㠷ㄴ扦摦摡㔱㈸慤㤰㑢敡慤愷㘴㍢慤摥㉢散昱㡥㙥㑡愹扢愳搰戹㔵戰㜲㝥㔷戶换摡搲慦敢〵愹㘸㌶ㅦ㌷ㅣ㔶愷昴户㡤扦搹愲㙣㕢户㌵㜹㘵慢慤ㅥ攵㔳攳㜶愳㤴慢慥㥤㔱戶づ敦搱㔶㡣㘸㌲敥㠷㤷ぢ㜶㠵㤷戶捡ㅥ搷攸愹㑢㑡㥤㔶㠷っ㙦㝣晢㝥慤昹愵㔶㜹扥挵扢㘹慢㈰慥㙥㐲㤵㜳捦㌳㝥㕥〷ㅣ挵㕤㑣㘱慣扢戶㌸㝤㘵㤷搵㔱戰ちㄸ敦㌲慢摣戵㙡㐱㌶搷㘶㙤敡㌱戱晢㠴㘲ぢ㑦昵㡣㔲扥扢㜳㙡愹愳慢㕣㙡昳㙡㈶ㄷ㤶㘷㜱㥦㔵㤸㔳㉡㔸戸㑤ㅡ挸愵㑥搵つㄸ愰㔴摤㑥㐱昷㉡挴敤㥣㈸ㅢ挲戵㠹㐷㘱㥢㙦敥摤敤㈶ㅥ〰敦攰㐵㥢挵㝤戲㝥㕣ㅦ㘰㠲㑢㤸ㅤ慢ㅢ扡㝣攲愳〷㕡敦㔰摤㕡挶搸戳攵晥晦ㅡ搷搷㡦㜰扣㥦扥ㅣ昷愲㝢㘷㍢ち㙤㔶戹收㠳ㄳ挵ㄱㄹ捦㐱㌴散㠲愳戹㉡㝢〳㘱愱㔶慡㔵つ㉢㕡ぢ㕤㑢㐲㑢慣搶挵㑢㜸〵㠴㠷㉢攱㌰愹慤㔸㡣攷㔱㘵扣㐰昱㈲㐴㈴㔲ㄷ晡㍤㡤㐲ㄱ㉣㜵つ㘳戱摡晦㍢摣㝡戴㌲攴㡥ㅡ㡦㍦㍡ㅢ摡㘷㤴捡㥤〳〶〴㜹戸㜷戶㜳㐹ㄷ㜷捤摡㑡攲扤㐴昱㌲㐴挳㌸㠸㍥㙦愰㠷挳㘸㈰㥦ㄳっ㙤㥦㘶ㄵ戳㜸㍡㈳㐷戶捡㌶戴摢㌷晣搳慣捥扣挱㈷〳戳㜰㥣慣っ㘱つ〷晥㤰㜶敥昹搶捡慥㘹搹慥散愰㜶㍣㘳挰ㄶ㌲㘰㌴㕥㕡搹㙢㙣㌹㔴敡㜴敢㠸㔳〲㠲㈹慢㉥㤴挱㔲㘱㈳攱愰挱戱㔲㌷挰㤱戵㥤挰搸户㠱ㄳ㈱晦㑥敥㝤㔶㠰㐷ㄸ㠵㤹㔶挷㠲㔵换慣㑥㥡㠷㐳㌵愹昴ㅦ㕡〴㥢㤷捦㉤散㙡㙤敢㥣㠸㤱捥㉣㤷扡㤷晤㈷㜱㠸㘵扣〲愱㤷㠶敤戱〷㙦戸㑦愰慢㙥搰㜲㙥㥢㤶㤶扡㌰搱㔸㘳㙣㑢挱㍤ㄵ㘰摦攱㍦㔹㡣㔷昱㕦愴㤶慥愱ㄱㄶ晤㜹慥搲〰晢㈱敤㘰㘸㐱搹㤲㈷㐵㘱㈹㠰敤愱敤摦㉦㤵㤷收㑡愵愵摣㥦㠶㐹愹㜳㠹㘵㜵昱改换㘰攷㘹㤳㍣㔵㔲㙡挰〰捦㈳ㄴ搷㘳㥡敦〱㍦戴ㅥ㘲攸攴戶戶搱ㅡ戱㌳昴㍡慡〶攰㌹㔰攸つ慣挴㘶㤷昲㔹㍥〳ㅢ㕤㉡㡥㥥㤱捤户戶戵㜶攱〴㌶㝡攷搱搳㌰戵㤵㕢㜳摤愲㥣㡡㝤搵㉡㑦㕣搹搶戹㔲㡤〲㉤㝣ㅣ昲搹慤ㄷ㝦㌵攸戶㐵㝢㥦㝦捤晤㙢㠶㕥扥㜸㠴摡摡㔱㔴㍣㡣搹〱ㅤ㡤挱慦昱㌶㠴摡ㄲ㘶㥣㙡戰敥㕤㡣扦愲㙣扣㐳昱㉥〴㈶〹搹っ昶㝣愱㜶㐴ㄵ攷っ攳㝤㡡て㈰搴㜸〸ㅥ戱挶㠷㄰㝡㔱ㅢ〳㥢㍢㠲㙣捣㥤㔰㕤戹㌱㍦㐶㙤挴愸愱㔳ㄳ㘰挱つ㙡慣愷㈰㘵〶改㔲㘱〰〷㍡㍦挸㔱㔴㍣㈴摡〵捤挴昹慦搸扥〱㘶挱捥㝦捤㍥扥愱昸ㄶ挲攷㝣ㄴ㔵攲㍣㜷㔱㠳〷扡㡡愳㑡㥣慦㐷㐹㉦敡㥢㙦㕤捥挷㔰㕤改㝣〸昶ㄱ愳㠶㑥㌵愱㕤㤰昳㥦〰㍣搰昹㝦㌸㡡㡡㠷㔷㈹㈰㡤攱㈸㠶㜳挸ㅦ挱㉣搸昹㡤愰㌶㌶愶ㄸ〱攱㜳扥ㄹ〰攲晣㈶㌴搸ㄴ㐲㘵㔰㈵捥㙦㠶㤲㕥搴㍢㙥攷搳愸慥㜴㝥㉢挲ㅢ㌵㜴㙡㔷戴ぢ㜲晥㉦搵㥣晦戳愳愸㜸愶戶〷㤰挶㜰ㄴ攳㌸攴㍦㔵㜵㝥㍢愸㡤敤㈹㜶㠰昰㌹扦㈷〰挴昹㥤㘸㌰ㅥ㐲㑤㐲㤵㌸㍦〱㈵扤愸ㄷ摣捥敦㠵敡㑡攷愳㠴㌷㙡攸搴㘴戴ぢ㜲晥户搵㥣㝦摣㔱㔴㍣敡㥢〶愴㌱ㅣ㐵〶㥤慡挷慡㍡扦ㅢ搴挶敥ㄴ㝢㐰昸㥣㥦づ〰㜱㝥㉦ㅡ㑣㠲㔰㌳㔱㈵捥㑦㐶㐹㉦敡㐱户昳㌳㔰㕤改晣㜴挲ㅢ㌵㜴㙡㙦戴ぢ㜲晥㡥㙡捥摦敥㈸㉡ㅥ㐱敥ぢ愴㌱ㅣ挵㕣づ昹戶慡捥敦〷戵戱㍦挵〱㄰㍥攷㘷〳㐰㥣㕦㐰㠳㠵㄰㙡㉥慡挴昹㐵㈸改㐵㕤敦㜶㝥づ慡㉢㥤㍦㤰昰㐶つ㥤㥡㠷㜶㐱捥㕦㕥捤昹换ㅣ㐵挵㤳搱〳㠰㌴㠶愳挸㜳挸㤷㔴㜵摥㠲摡㈸㔲㉣㠶昰㌹㍦ㅦ〰攲㝣㉢つづ㠳㔰ぢ㔱㈵捥㉦㐵㐹㉦敡㍣户昳ぢ㔰㕤改㝣㠹昰㐶つ㥤㕡㠴㜶㐱捥㥦㔶捤昹㔳ㅤ㐵挵ㄳ摢ㅦ〲㘹っ㐷戱㤲㐳㍥愵慡昳㐷㐰㙤ㅣ㐹㜱ㄴ㠴捦昹〳〱㈰捥ㅦ㐳㠳㘳㈱搴挱愸ㄲ攷㡦㐳㐹㉦敡㔸户昳〷愱扡搲昹ㄳ〹㙦搴搰愹㐳搰㉥挸昹敥㙡捥㜷㌹㡡㡡㈷挹㠷〲㘹っ㐷㜱〶㠷㕣慥敡晣㤹㔰ㅢ㘷㔱㥣つ攱㜳㍥ぢ〰㜱晥㕣ㅡ㥣〷愱昲愸ㄲ攷捦㐷㐹㉦敡㌰户昳㌹㔴㔷㍡㝦㈱散㈳㐶つ㥤㉡愰㕤㤰昳㠷㔶㜳扥挵㔱㔴㍣攱㕥っ愴㌱ㅣ挵㕡づ昹㤰慡捥㕦〵戵㜱㌵挵㌵㄰㍥攷㤷〰㐰㥣扦㡥〶搷㐳愸挳㔰㈵捥摦㠰㤲㕥搴㐲户昳慤愸慥㜴晥㘶挲ㅢ㌵㜴㙡㈹摡〵㌹扦㙦㌵攷昷㜱ㄴㄵ㑦摥㍢㠰㌴㠶愳戸㥢㐳摥扢慡昳昷㐲㙤摣㐷㜱㍦㠴捦昹ㄲ〰挴昹㕦搲攰㐱〸㜵㌸慡挴昹㜵㈸改㐵㑤㜲㍢扦っ搵㤵捥㍦㑣㜸愳㠶㑥㤵搱㉥挸昹㔴㌵攷㤳㕡攱㡦〸㜴〳㘹っ㐷昱ㄴ㠷摣㔴搵昹㘷愰㌶㥥愵㜸づ挲攷晣㜲〰㠸昳捦搳攰〵〸戵ㄲ㔵攲晣㡢㈸改㐵㡤㜷㍢扦〲搵㤵捥扦㐲㜸愳㠶㑥慤㐲扢㈰攷挷㘸ㅦ晤搷昶愳ㅤ㐵㐵愴攲㈸㈰㡤攱㈸㕥攷㤰户愹敡晣㥢㔰ㅢ㙦㔱扣つ攱㜳晥㘸〰㠸昳㝦愵挱㍢㄰敡㔸㔴㠹昳敦愲愴ㄷ戵愹摢昹㘳㔰㕤改晣㠷㠴㌷㙡攸搴㜱㘸ㄷ攴晣㤰㙡捥て㜶ㄴㄵㄱ㤴ㄳ㠰㌴㠶愳昸㥣㐳㌶慡㍡晦㈵搴挶㍦㈹扥㠲昰㌹㝦㈲〰挴昹慦㘹昰つ㠴㍡ㄹ㔵攲晣户㈸改㐵㈹户昳㈷愱扡搲昹晡㝡㍡㕦㐳愷㑥㐱扢㈰攷扦昸愶捡戵晤攷㡥愲㈲戲㜳ㅡ㤰挶㜰ㄴ㠳搱愹晡ㄴ㘶挱搷昶㐳愱㌶㠶㔱っ攷攸扣㜷㜵慢〱㌰㤶㈰ㅢ搱㘰㘳〸㜵〶㡡攲晣〸㤴昴愲㍥〰㝥捦㕤摤改愸慥㜴㝥㌳搸㐷㡣ㅡ㍡昵ㄳ戴ぢ㜲晥㡤㙡捥扦敥㈸㉡㈲㑥㘷〳㐹㥣ㅦ捤㈱扦㔶搵昹戱㔰ㅢ摢㔲㡣攳攸扣捥㥦〳㤰戱㜴㘵㍢ㅡ㙣て愱捥㐳㔱㥣摦〱㈵扤愸㤷摤捥㥦㡢敡㑡攷㈷挰㍥㘲搴搰愹昳搱㉥挸昹愷慢㌹晦㤴愳愸〸㠴㕤〰㈴㜱㍥挹㈱㍦㔱搵昹㘶愸㡤㌴㐵㠶愳昳㍡㝦㈱㐰挶搲㤵摤㘸戰㍢㠴扡ㄸ㐵㜱㝥て㤴昴愲ㅥ㜲㍢㝦ㄱ慡㉢㥤㥦っ晢㠸㔱㐳愷㉥㐱扢㈰攷敦愹收晣摤㡥愲㈲㍥㜷㌹㤰挴昹㝤㌸攴㍢慢㍡㍦ㅢ㙡㘳づ挵㕣㡥捥敢晣ㅡ㠰㡣挵慦戱ㅦつ昶㠷㔰㙢㔱ㄴ攷て㐰㐹㉦敡㈶户昳㔷愰扡搲昹㐵戰㡦ㄸ㌵㜴敡㑡戴ぢ㜲晥捡㙡捥慦㜵ㄴㄵ㘱挳㙢㠰㈴捥户㜰挸㙢慡㍡㥦㠵摡挸㔱攴㌹㍡慦昳搷〲㘴㉣㕤戱㘸㔰㠴㔰搷愳㈸捥㉦㐶㐹㉦敡〲户昳搷愱扡搲昹愵戰㡦ㄸ㌵㜴敡〶戴ぢ㜲晥㈷搵㥣㍦挳㔱㔴㠴㌳㙦〲㤲㌸摦挵㈱慦慥敡晣㜲愸㡤ㄵㄴ㉢㌹㍡慦昳㌷〳㘴㉣㕤㌹㠲〶㐷㐲愸㕢㔱ㄴ攷㡦㐲㐹㉦敡〴户昳户愰扡搲昹攳㘰ㅦ㌱㙡攸搴㙤㘸ㄷ攴晣慡㙡捥慦㜴ㄴㄵ㘱搶㍢㠰㈴捥㥦捡㈱㉦慦敡晣㙡愸㡤搳㈹捥攰攸扣捥摦〹㤰戱㜴攵㑣ㅡ㥣〵愱敥㐶㔱㥣㍦ㅢ㈵扤愸づ户昳㜷愱扡搲昹昳㘱ㅦ㌱㙡攸搴㍤㘸ㄷ攴㝣愱㥡昳㜹㐷㔱ㄱ晤扤ㅦ㐸攲晣㘵ㅣ㜲戶慡昳㙢愰㌶慥愰㔸换搱㜹㥤㝦〰㈰㘳改捡㔵㌴戸ㅡ㐲㍤㠸愲㌸㝦つ㑡㝡㔱㍦㜴㍢晦㑢㔴㔷㍡㝦〳散㈳㐶つ㥤㕡㠷㜶㐱捥捦慢收晣㕣㐷㔱ㄱ㤵㝥〸㐸攲晣敤ㅣ昲散慡捥摦〹戵㜱ㄷ挵摤㄰㍥攷ㅦ〶挸㔸扡㜲㉦つ敥㠳㔰㡦愲㈸捥摦㡦㤲㕥搴㌴户昳㡦愰扡搲昹㜵戰㡦ㄸ㌵㜴敡㌱戴ぢ㜲㝥搷㙡捥㘷ㅣ㐵㐵戴晣户㐰ㄲ攷ㅦ攷㤰㥢慢㍡晦〴搴挶㤳ㄴ㑦㜱㜴摥㉤晦〴㐰挶搲㤵㘷㘸昰㉣㠴㝡ち㐵㜱晥㌹㤴昴愲㜶㜱㍢晦㈴慡㉢㥤㝦ㄱ昶ㄱ愳㠶㑥㍤㡤㜶㐱捥㌷㔶㜳㝥㥣愳昰㐷昱ㅢ㥥〳㔲㍦愲慦㠳㌹攰攲愲㔶㙢〵㐳㐶挳㡡挸㠲㥤摡摤搹㔵㤲昸搶搰攲戴搲摣㔲ㄷ愲ち换摡戲慢㐶ㄴ㥤㤵敦㉦戱㍡㄰㜹㉥㈳〰敤慢㉢㉤㕢㘶ㄵ㡣攲晣㔲㜷㌹㙦捤㥡昶摦㄰㤹㠶㝦搸㜴ㄲ㤴慥㔷㔸晥扤㘰㙢ㅤ㕡㘲て㤱㈰攸昳〰昴挷捤㈴ㄷ搷ㄵ摦㤶㔵ㄳ㠶挳㝢ㄹ㕤搰摡搵㘶つ㉥㑡㙣㔹搶挳㐵戰㠸㜰㝥㘱㔰㜱挱ㄲ挴㤳愶つ㉤捥㉣户ㄶ摡㕡㍢㉣㙥㡣㤱戶改㙣㙢㌱㐲昷晢㤵㍡ㄱ攴㈹㜵っ㉤㉥㈸㘷㍢㍡㤷㌱ㄲ㤹㕦戵戱愷㈴㈱换㠶攲㤴搶㡥㑥㜴㈳㕢㤱敢挳㡢昳㤷㤴㔶㈰〳扦扢扤㘳㘶㜶㔹攷㝦挵㔶㔱摣㉣戲挸愶㔱昵慡扥㕥㠵敢挳晦敥昶㠹〸㔶ㅣ㜲㈰㠵㙣慢扡㠶ㄷ戰收㡦㉤扡㌶㤵㉦㈹㠰㘳昲㘴㤰〷挶愸㝢㕥㕦ㄸ〵㜳攳捦㌸戴㠷晣〵㘲㥦㤹ぢ㘷昵愶换晣㥦摥〵㘸㜸ㄱ挸ㅢ㥣㥤戰〹㡣㠷搹扢ち㌳ㄶ戸攷攰〸挴ㄶ㘷挹扦晢㐵㡡㘲挳㍤㜱㔸敦敡っ〴戹㠷ㄴ㘷㘷㜳㔶ㅢ㘲昳敤搹慥㘱㜶㠱〹ㄲ敤搹戶㑥㐷㌷戵搴摥㥥攵慥挵㡣昷昹昹㙣㥢ㄵ㉥㑥敥敥㉡㈱㤳摣㈸㐲挸晥攷㔴㘵㔷愲㉡扢搲㡥愲ㄷて㘰扥㡥慣ㄳ慢戴㌸㕢㙥敤㕡搲摥㥡て戳挰㥣㥡晦㡡㝤ㄲ昳挴㐰㤰愹ㄷ㍤㘷昸挳昲㜶㜰ㅣ㥢㝢㈲戲㔸㐸ㅤ㌷㍦昶摣㝡ㄵ挲㍦昵㙦愶㜳㘰㠶㤱ㄳ㠷戱ㅥ㘸つ昸㤵㈹㐷挶昲㤱㠴㐵戱晡ㄱㅦ㉢换㈴㌴昰㈵ㄴ㙢㐶昶〷挱㈰㌲扢㤴㉤㈰㐰㡣昷㔴〶㌹㙦愹㠴戱ㄱ㌹㜹㤴㑤收㕡㑣㐵敡づ㔲㠲㤶户ㄶ慣㜲㤸ㄵ昳昱ㄶ捥㐰㘶㘹㠴散慤㠵愸昳㠰扡㠶㠶挱攱愰扥㘶㘹慣㜱㑥〴摢晤㤶捦慣ち晣て昶㑦敦挵㐳㉣ㄲ㤱㤳捥敢昰搱㜸〳㐲扤㡣㑡晡攳㌳㜸㤳〶㙦㐱㌴扣〲愵㝦㉢㜸搳ㅥ㤰ㅣ㘱挰㘸愰扣摦挱㠴㡣㌰㤲ㄷ㈴㤳愳㐱ㅣㄹ散捡挰〸搹挹ㄷ㘱晤搲㐸㘸㍥昶㘷慢㄰戱㘷㑣㘶㝡㘰慥慦慢慦ㅦ㠸㡤ㅡ昲㘷慥㔵㜴ぢ戰昶昹㤶愴㘶愸㙤㌰㠴搰摢ㄸ昱㌰ㅥㄶ挰㙦ㄹ㍤㍢摢㥥㉤㔷㕣ㄱ㐴㈲挶㕦㘱㔶ㄷ㔱慦㐲㙡摦㌷㘵㡤㑤捥㍢昴晤㕤〸昵㌶㉡㜹㑥㜷㥤㠱搴㕦㔱攴㔹愸㉥㜰搶㔳敦㐰挳㤹捦㜸㡦〰敦㘲㡤ㄳ㑡捦づ昶〱㙡晢摣挱搴晢㘸愱〷收摡㙡ㅦ㜲㘰㝦㈳敥〷挱〶㝦愷挱㐷㌴昸㄰〶摣㜲愱㡦㔱摡搸挵㐸㌱扢捡敡敡戲㠲㔸昹〴愶㘰攵㘳ㄷ戶㡢㤵㑦㠹晤ㄹ戱扦㠲㠱㥦㤵慦㔱㔷㠳㤵㙦愰ㄶ㔶㍥㈷挰户㈸㜹㔸昹ㄲ戵㝤戳挲㔰㝥〰㉢晦攴挰扥㈲㉥㜷㥤〰㠳㝦搱攰㙢ㅡ㌰昲㉦慣㝣㠳㔲㉦㉢搳㤹敤戶愲㔴㉡〴戱昲ㅤ㑣挱ち㤳〰㌴戶㡢ㄵ㘶㠶ㅡち㐲㌱㘰敦㘷㠵㔱晡ㅡ慣㌰㝥㉦慣搴ㄳ㠰㠱㝣て㉢〳㔱摢㌷㉢㡣昱敢㠱㘱㔵敦挴㝣慤换〸ㄱ㤷昱晦〰㠳㐱㌴〸搳㠰㈹〱挲ち㕦敦摢愸㘷㕦㤹搳摤戹戴戴搸ち摣㔵〶挳ㄲ愴㌰㌹㐰㐳扢㐸ㄹ㐲攸愱㠴㘶㈰摦㑦ち愳昷㌵㐸㘱㕣㕦㐸ㄹ㐶〰〶昸㍤愴㤸愸敤㥢ㄴ挶晥昵挰戰慡㐹搹㠸〳摢㤸戸捣ぢ〸㌰ㄸ㐱㠳㤱㌴㘰慡㠰㤰戲〹㑡挳㝢㐸㤹搷搵㤵㕤㤱つ摡㑦㌶㠳ㅤ㈸㘱捡㠰〶㜶㔱戲㌹㠱户㈰㌰挳晢㝥㑡ㄸ搳慦㐱〹愳晤㐲挹㤶〴㘰搸摦㐳挹搶愸敤㥢ㄲ㑥晦㝡㘰㔸搵㤴㡣攲挰戶㈱㉥戳〵〲っ扥㐷㠳搱㌴㤸っ〳愱㘴っ㑡㘶て㈵搳扡㜱㔱扣戸ㄴ挴挹戶㌰〴㈷捣㈴搰挸㉥㑥挶ㄱ戹㤱挸㡣晡晢㌹㘱愸扦〶㈷㑣〲㄰㑥戶㈳〰戳〱㍣㥣散㠰摡扥㌹㘱愲㠰ㅥㄸ㔶㌵㈷㍢㜲㘰㍢ㄱ㤷㐹〴〱〶攳㘹㌰㠱〶捣㉢㄰㑥㜶㐶㘹戳ㅥ㑥收攱㕤摡㌶㘴〳㍥戴〶愷愸愵㐱搴散〲㝢㔰挳㍣〳摤㠱㡢㥡㈸㍢㠸戱〳收〴昸愹㘱㈲㐰つ㙡㤸㈲㈰搴挴〹挰㕣〱て㌵〹搴昶㑤つ搳〸昴挰戰慡愹㐹㜲㘰㈹攲㌲挵㈰挰愰㤹〶㘹ㅡ㌰敢㐰愸挹愰搴㝢〴挹敥搲ㄵ㐴挹㙥戰〳㈵捣㍥搰挰㉥㑡㜶㈷昰ㅥ〴㘶愶㠰㥦ㄲ愶〷搴愰㠴㠹〳㐲挹㥥〴㘰〶㠱㠷㤲㐹愸敤㥢ㄲ㈶ㄷ攸㠱㘱㔵㔳㌲㤹〳㥢㐲㕣㕥㈱〶ㄸ㑣愵挱㌴ㅡ㌰ㄷ㐱㈸㤹㡥㔲敦㜵捡㍥㔶挷搲捥㈰㐶㘶挲っ㡣㌰㈵㐱攳扡ㄸ搹㥢戸戳㠸换昴〱㍦㈳捣ㄹ愸挱〸戳〹㠴㤱㝤〸挰戴〲て㈳戳㔱摢㌷㈳捣㌸搰〳挳慡㘶㘴づ〷㌶㤷戸捣㐶〸㌰㤸㐷㠳晤㘸挰〴〵㘱㘴㝦㤴㝡㜷㤲改㠵昶㔲㐷攰改㜸㍥散㐰〹ㄳㄵ㌴戰㡢㤲〵〴㕥㐸㘰㈶ㄵ昸㈹㘱㈶㐱つ㑡㤸㘳㈰㤴㉣㈲〰㤳つ㍣㤴晣〰戵㝤㔳挲㍣〴㍤㌰慣㙡㑡㝥挸㠱ㅤ㐸㕣收㈸〴ㄸㅣ㐴㠳㠳㘹挰戴〵愱攴㄰㤴戶攸㤹㔲昶㐶晥㌸愷㤴捥㠷搶㈰捦㌸扦㈴㘸㝦㘹㐱ぢ㤰挳㐴〶摤㠵㡢㥣㐳搹㐵㤶㕤㌰改挰㑦づ㌳つ㙡㤰挳ㅣ〴㈱㈷㐷〰㈶㈳㜸挸㈹愰戶㙦㜲㤸愷愰〷㠶㔵㑤㡥挵㠱ㄵ㠹换ㅣ㠶〰㠳挵㌴㔸㐲㠳㜵㌰㄰㜲㕡㔱ㅡ搱㑢㑥㜷㔷㝥〹ㅥ户㤴㍡㠲㘸㔹ち㕢搰挲ㄴ〷つ敥愲愵㡤攰敤〴㘷㍡㠲㥦ㄶ收㈰搴愰㠵搹〹㐲㑢〷〱㤸愶攰愱㘵ㄹ㙡晢愶㠵ㄹっ㝡㘰㔸搵戴ㅣ捥㠱㤵㠹换散㠶〰㠳㑥ㅡ昰㑢づ㡡〹て㐲㑢㌷㑡㥢昴搰戲㉦㥥㔶㘵戱挳㑣挵㑢昶㐱挴慣㠰㌵㠸㘱晡㠳㠶㜷ㄱ戳㤲昰慢〸晦㍡っ晣挴㌰㍦愱〶㌱捣㕣㄰㘲㡥㈰〰㔳ㄸ㍣挴ㅣ㠵摡扥㠹㘱㜶㠳ㅥㄸ㔶㌵㌱㐷㜳㘰挷㄰㤷㤹て〱〶挷搲攰㌸ㅡ㌰ㄹ㐲㠸昹ㄱ㑡扤搷㉣搳摢㤷㤵捡慤㠱搷㜱㈷挰㄰㥣㌰㉢㐲㈳扢㌸㌹㤱挸㈷ㄱ㤹ㄹっ㝥㑥㤸戶㔰㠳ㄳ㈶㌴〸㈷㈷ㄳ㠰㤹つㅥ㑥㝥㡣摡扥㌹㘱搲㠳ㅥㄸ㔶㌵㈷愷㜲㘰愷ㄱ㤷〹ㄱ〱〶慢㘹㜰㍡つ㤸㈳㈱㥣㥣㠱㔲敦捥㌲〵て㤶摡慣捥攵慤昸㕡㐸搰捥㜲㈶慣㐱㑣㍤敥㠷㌴扣㡢㤸戳〸㝦㌶攱㤹摤攰㈷㠶㈹つ㌵㠸㘱戲㠳㄰㜳づ〱㤸昵攰㈱收㍣搴昶㑤っㄳ㈲昴挰㕣挴㥣捦㠱晤㤴戸㑣㤶〸㌰昸ㄹつ㉥愰〱昳㈷㠴㤸ぢ㔱敡扤ㄱ㥡㥤㕤㕡昵敥昰㘲㔸㠲ㄴ㘶㔲㘸㘸ㄷ㈹㤷㄰晡㔲㐲㌳敢挱㑦捡㔸搴搵㈰㠵㐹㄰㐲捡㘵〴㘰㌶㠴㠷㤴㌵愸敤㥢ㄴ㈶㑡攸㠱戹㐸戹㠲〳㕢㑢㕣㈶㔱〴ㄸ㕣㐹㠳慢㘸挰扣ち㈱攵㙡㤴㝡㘷摣戹愵㜲搷ㄲ摣㌶㜷〴捥戸搷挲ㄶ戴㑣㜰㠱扢㘸戹㡥攰搷ㄳ㥣昹㄰㝥㕡㤸〴㔱㠳ㄶ愶㐷〸㉤㌷㄰㠰㜹ㄲㅥ㕡㙥㐴㙤摦戴㌰㠵㈲挰敢㥢㌸戰㥢㠹换昴㡡〰㠳㕢㘸㜰㉢つ㤸㜱㈱戴摣㠶㔲敦扥㌲㙦㘹㝢㜷㕢㤵㥢收摢㘱〹㔲㈶扢愰㕤愴摣㐱攸㍢〹捤㍣〹㍦㈹戳㔱㔷㠳ㄴ愶㑤〸㈹㜷ㄱ㠰昹ㄳㅥ㔲敥㐱㙤摦愴㌰戵㈲挰攷㝢㌹戰晢㠸换戴㡢〰㠳晢㘹昰〰つ㤸㠹㈱愴晣ㄲ㈵搷摤搰搲戶散ㄲ㝣戳愶晡㠹㘸ㅤ散㐱つ㌳㌳㜴〷㉥㙡㝥挵づ㝥捤づ㤸㐵攱愷㈶㡢扡ㅡ搴攴愰ㄶ㙡ㅥ㈲〰戳㉢㍣搴㍣㠲摡扥愹戱搰㑣て捣㜵ㄸ㍤捡㠱㍤㐶㕣㈶㘵〴ㄸ晣㠶〶㡦搳㠰㜹ㅡ㐲捤㙦㔱敡摤㕦愶户攱㜲捥敡〸扣㝢㝥ㄲ㤶㈰㠵ㄹㅢㅡ摡㐵捡㔳㠴㝥㥡搰捣慥昰㤳挲㤴㡡ㅡ愴㌰搹㐲㐸㜹㠶〰捣扡昰㤰昲ㅣ㙡晢㈶㠵〹ㄹ㝡㘰㉥㔲㝥挷㠱㍤㑦㕣㈶㙢〴ㄸ扣㐰㠳ㄷ㘹挰晣つ㈱攵昷㈸つ敤戹㙣㤹摥搱ㅡ㜸敤晦㌲慣㐰〸戳㌸㌴慣㡢㤰㔷〸晢〷挲㌲攳挲㑦〸搳㉣㙡㄰㜲㍡搴㐲挸ㅦ〹挰㑣って㈱慦愲戶㙦㐲㤸愴愱〷收㈲攴捦ㅣ搸㕦㠸换〴㡥〰㠳搷㘸戰㥥〶捣改㄰㐲㕥㐷愹昷㜲〵㡦攲昸㑡㙥搰㔹昹㑤ㄸ㠲ㄳ㈶㜷㘸㘴ㄷ㈷㙦ㄱ昹㙤㈲㌳ㄱ挳捦〹戳㉦㙡㜰㜲〵搴挲挹晦㄰㘰㉤㑡ㅥ㑥摥㐱㙤摦㥣㌰㜷㐳て捣挵挹扢ㅣ搸㝢挴扤㍡搸攰㝤ㅡ㝣㐰〳愶㝡〸㈷ㅦ愲搴㍢愹散搳摤㈱摦㌴慢㍥愹晣ㅤ昶愰㠶愹ㅦ㝡〴㉥㙡㍥㘲〷ㅦ戳〳愶㘹昸愹㘱㙥㐶つ㙡㤸戵㈱搴晣㠳〰㑣摦昰㔰昳㈹㙡晢愶㠶㤹ㅤ㝡㘰㉥㙡㍥攳挰㍥㈷㉥戳㍥〲っ扥愰挱㤷㌴㘰㈲㠸㔰昳㑦㤴㕣捦戳摢㤶㔶㘷攵㕦㌰〵㉢捣〹搱搸㉥㔶扥㈶昶㌷挴㘶晥㠶㥦ㄵ㈶㙤搴㘰㠵改ㅣ挲捡户〴㜸ち㈵て㉢㜵〸昰昵捤ち㔳㍥昴挰㕣慣㌰㍡㘸㈰㉣㔴愷㤸づㄲ㘰㌰㠰〶㜸〹ㅥ㜷㘱㌰㄰㔶ㅡ㔰敡扤扥㘵㐴㙡ㄹ㕦挴挷㝢昳㐱㐷搲㈰㔸㠳ㄸ收㡢㘸㜸ㄷ㌱㘱挲昳搳㜷㡡㔱㘷づ捣㠸戰㠴ㄵㄲ摡戰ㅥ戵晥㌰㔹㐵戰㔲㝡㈸㌲㙣㌹扦㙢ㄵ慥戲㘵㤵㘱㌳㝢㡤〱挰㠸搴㈱㤸㔷㉡て㔴㜵〳晤慦㤷昷戴㝤ㄶ㥤づㅥ改㝢㜵㕦㥡㔱挳愸㘸挳㘷晦慡㝣㍤扤愷㍤〷摥晢㉥㉦摢㜰〹つ挱㄰㐷捥㘹捤㤷㑢㥤愵㘲搷攸昹戸㠱ㅣ捤㑦㈱ㄴ敢敡愲㤳ㅢ㍥〱㘲㘰㥦㜴㙣㘰〷㍦摥戶㥣慦〷㐷㤶㜶㤴㔶㜴挸㘸ㅡ㌰㜳㜵昱㠱㈵㍥ㄴ㌸㠸摤搸㘱㌳慣㙣ぢ昲㑣〶㈲愹っつ〳㐴攳搴㈹㔳て㘸挹愶㤳戱㘴㜳扣㈹ㄹ㡦挷ㄲ挵㜴㈶㥤㐸愶㘲挵愶㜴㉣ㅢ捤挵㥢㥢攳收ㅢ㝡〳っ㐷ㅢ㤳㤱㑡㠱㌷㔹㘲挸㔲㑡搴㌵㌰捥户愱㐱㐴搸搷愹ㅣ㥥户ㄶ㤴㌵㜰搰㈰搵攸晢㐲㐱㐵昰戱攷㌵敦㔰㠸戱挷㠶扦㠱㥣つ㙢挴〱昶㜲捦挶㌲攴ㄱㄸ㠲㌱ㄲ㈲㘲㌲〴挹〱㠵㌶㠱摣㘸敡㤴ㄶ敦〷昳㐲㥢愲㝡㘳㔴攳慤㘴晤㥥㌲㜷愳搰㘶愸ㅦ㠲㝡㠹扢攲ぢ㝤㥤愱捤㔱㌳っ㌵慥㜴ぢ㤳戱㑤㔴㈳㈰〱㘹扣挱戵戱ㄴ㘳㈰㤴挴㉤㔹ㅡ〵㈵挷挵摤㕢㝤㠰㈶摣挵搵ㅢ昰㤲㍢ㄶ㉡昱㠵㐷愲㘰挷㔰敢㔱挳㥤挳扢㜱ㄹ慦㈴㐲㘸っ散散㡤ㅢ㙦㙡捥攵昲㔱慢㌹㥢㡢㈵㥡㘳㠹㙣㉥㥦㉣挶㔲挹㍣扥㘵㤱㈸ㄴ㉣昳㙦㑥ㅢ㘳㉣摡㤸っ㘸ち㌷摢戲㈴㤱㑤昶㑢㥤㘲戸㤲ㅢ㔸晤〹ㅤ㤳㝣㌱摣づ㉡㘳㝢㠸㠸挹㠸㈵㔶昰㙤㐹搶㤱㌲㠳晣ㄸ愴挴㘴㈴ㄳ晦攳㌱㍥慢摥攰摡㡥ㄴ㍢㐰㈸㠹㔲戲ㄴ㠵戲㠷〳㐶㈹㠵㠳㘷搱㔹㈵〷㑦愳戶㤲〳㐶㈷㠵㠳〴愰㙣づ㔲戹㐲㈶㥦戱ㄲ愹㔸㌴㤵挸㈶愲㔹搰㤱戳㥡㘲昱㔸㌱㤶㡦㌶ㄷ㑤〹㘶戲晢㈴摡㤸っ㕦㡡㙢㈹㤶㈴㡥愹㜵㡡挱㐹攱攰㜱㌷〷ㄹㄸㅡ扢㐲㐴㑣㙥㍤慣〴㜳愰戴㜲㉦㌶㜸㐳ㅣ愶搸〵㐲搵㐳㈹摤㑥㠵戲㠷㠳㠱愸ㄵづㅥ〸攴攰扥㐰づㅡㅣ愸搰㑣㐰搹ㅣ㌴ㄷ搳捤昱〲晤㡤攵ㄳ戱㜸㈱㥢捥㘵㜳㜱慢㌹ㅡ㡦㘷昱愹㤴扣ㄹ搲摤敦㡤㌶收㈰㕤㥡挵㔲㔸㤷愸㔳㠳㔱ㄲづ敥㜴㜳㌰ㅢ㉡㘳づ㐴挴ㅣ〲〳慣〴㜳㌰㔴㉢て㘰〳攱愰㤹戶㈹㜲㌰㑣㜷戴〸捡ㅥづ㑣搴ち〷搷〷㜲㜰㙤㈰〷ㅢ㌹㔰愱〳〱㘵㜳㤰㑣㘷㥡戰㈷攴戲昱㜴㔳㈲㥤㙥㑥㌷挷昰㔱搲㘲捡㡡攵ㄲ昱㐲愱㘸㙥慣扢㍦〸㙤捣ㄱ扡㜴㌰㑢㈳㜵㠹㍡戵ㄹ㑡挲挱㕡㌷〷㉤㔰ㄹ㠷㐲㐴捣捤㘱㠰㤵㘰づ戶搰㑡㡢つ㠴㠳㍤㘹扢〷㌹搸㔲㜷搴ち㘵て〷㕢愳㔶㌸昸㘹㈰〷攷〵㜲㌰捡㠱ち戵〳捡收㈰ㅤ戳㤲㔹㝣慣〸㤳㝣㌲㔱㐸挶㌲㠹㕣㔳㍣ㅥ挵㕣㥦挴搱㤰戶捣㙤㜴昷ㅤ㘸㘳㝥㑦㤷㑡㉣㡤搶㈵敡搴戶㈸〹〷㘷扡㌹㈸㐳㘵㜴㐲㐴捣㜱㌰挰㑡㌰〷㡤㕡戹㤲つ㠴㠳改戴㥤㐶づ戶搳ㅤㅤ〵㘵て〷㍢愰㔶㌸㌸㈱㤰㠳ㅦ〵㜲戰愳〳ㄵ㍡づ㔰捥㝥㤰㙡捥愶愳捤㠵㔴㌶ㅡ㑦㘴戳挹㙣㌴㥤捣挷㤲㑤昱慣㤵挸㐷㥢ㄲ收㑥扡晢ㅦ愱㡤㌹㕥㤷㡥㘷㘹㠲㉥㔱愷㜶㐱㐹㌸㌸捡捤挱㐹㔰ㄹ㈷㐳㐴捣㈸っ戰ㄲ捣㐱㑣㉢㔷戳㠱㜰㌰㥢戶晢㤲㠳戸敥攸㑣㈸㝢㌸㐸愰㔶㌸㔸ㄶ挸㐱㐷㈰〷㐹〷㉡㜴㉥愰㙣づㄲ戱㘲㈶ㅡ挵㔹ㅥ㌴㈴㥡㥡㔳戹愶㜴搴戲搲挹㙣慣戹㌹㥢戴㘲㘶㑡㜷㝦ㅥ摡㤸捤扡㜴㍥㑢㘹㕤愲㑥敤㠶㤲㜰搰敡收攰〲愸㡣ぢ㈱㈲收敥㌰挰㑡㌰〷㝢㘸攵㘵㙣㈰ㅣ捣愷敤〱攴㘰㑦摤搱㕡㈸㝢㌸㤸㠴㕡攱攰㤰㐰づづち攴㘰戲〳ㄵ扡〶㔰㌶〷搹㝣愶搰㡣敢㥤㔴扥㈹㤵㠸愵㔳改㘲㍥㥡㑣挶愳愹㘸㔳㈱㥤㈸挴捣㈹扡晢㙢搱挶㥣慡㑢搷戱㌴㑤㤷愸㔳㌳㔱ㄲづㄶ戹㌹昸㌹㔴挶㡤㄰ㄱ㜳㙦ㄸ㘰㈵㤸㠳㔹㕡㜹ㅢㅢ〸〷㝣挳摡攰扢摡㙡ㅦ摤搱㥤㔰昶㜰㌰ㅢ戵挲挱㍥㠱ㅣ散ㅤ挸挱ㅣ〷㉡㜴㉦愰㙣づち戸㈲㠸挶㤲搱㘴㉡ㄵ㑤㈴挱㐱㍣㔶㈸㌴㕢昱㙣扡㤰㙡挲㍥㘲捥搵摤摦㠷㌶收㍣㕤扡㥦愵晤㜴㠹㍡㌵ㅦ㈵攱㘰慡㥢㠳〷愱㌲搶㐱㐴捣〵㌰挰㑡㌰〷ぢ戵昲ㄱ㌶㄰づ戲戴㍤㤴ㅣ㉣搲ㅤ㍤づ㘵て〷㍦㐰慤㜰搰ㅣ挸㐱㌲㤰㠳ㅦ㍡㔰愱愷〰㘵㜳㤰㈹攴攳㜰㍤㥦㑢ㄵ戳〹㉢㥦捡㈵挱㐸㔳戶愹㈹㤳㠸㘷㡡㔶摥㍣㔰㜷晦㌴摡㤸〷改搲㌳㉣ㅤ慣㑢搴愹ㄶ㤴㠴㠳愸㥢㠳摦㐱㘵㍣てㄱ㌱て㠵〱㔶㠲㌹挸㙡攵换㙣㈰ㅣ㉣愱敤㘲㜲㤰搳ㅤ晤〹捡ㅥづち愸ㄵづ挶〵㜲㌰㌶㤰〳换㠱ち扤〶㈸㥢㠳㔴㉥搳㤴捡愶搳㤹㘲㉡㤷㈸挶㜱㝡捣ㄶぢ挵㘸㍣㤶换挵搲昹㜸搱㉣敡敥搷愳㡤戹㔸㤷㕥㘷㘹㠹㉥㔱愷㤶愲㈴ㅣ㡣㜲㜳昰ㄶ㔴挶摢㄰ㄱ戳つ〶㔸〹收愰㕤㉢摦㘳〳攱愰㐴㕢扥挰慤㍡㜴㐷㝦㠳戲㠷㠳㘵愸ㄵづ㌶ち攴㘰㜸㈰〷㠷㍢㔰愱㝦〰捡收愰ㄸ户㔲挹㘸㍥㘹愵ㄲ昱㐴㜳㉥㥡㉥攲ㅥ愸㤸戶愲昹㐲㜳㜳㌲㤳㌳换扡晢㑦搰挶散搴愵㑦㔹敡搲㈵敡搴ち㤴㠴㠳㠸㥢㠳㉦愰㌲扥㠴㠸㤸㉢㘱㠰㤵㘰づ㔶㘹攵㌷㙣㈰ㅣ㉣愷㉤摦攳㔶㐷攸㡥㔴㠳㡢㠳愳㔰㉢ㅣ㝣晢㔵搰戵昲搷愸慤扣㔶㍥摡㠱ち㌵〰捡收㈰㙤挵㥡㔳ㄹ㙣晤㙣愶㠸㙢攵㔸捥㡡愷㌲昸㘸㝢㔳㍥㥡㑦ㄷ昲㐹昳ㄸ摤㝤〸㙤捣㘳㜵㘹㄰㑢挷改ㄲ㜵敡〴㤴㠴㠳㉦搰㜹捦晤㐲〴㉡㘳㌰㐴挴㍣ㄱ〶㔵㌹㌸㐹㉢㑤㌶㄰づ㡥㈶〷㐷㤱㠳㤳㜵㐷㈳搹ㄱ㙡㔰慥㔳㍦㠶ㄴづ摥て攴攰摤㐰づ㑥㜵愰㐲㥢〳捡收㈰㤷㡤㔹戸㌴㉥攲㔰㠸㈵㉣㕣㈷收ぢ㠹㔸㍥㕥挸㌴攳戲愹㈹㥡㌳㑦搳摤㙦㠱㌶收㙡㕤摡㤲愵搳㜵㠹㍡㜵㈶㑡挲挱㕢㙥づ㐶㐱㘵㙣〳ㄱ㌱捦㠲㐱㔵づ捥搶捡㙤搹㐰㌸㌸㤱ㅣ㥣㐰㙦捦㠱㤲慥ㅢ摢戳㈳慣愰㡣〴㄰㐸攱攰㤵㐰づ㕥ち攴攰㝣〷㉡㌴ㅥ㔰㌶〷昱㑣㍣ㄶ㉤㌴ㄷ㡡㔶㌱㥦㘸㡡㘵搳愹愶㜸慡㈹㤵㑦攷㘲戱㙣㉣㤵㌱㝦慡扢㥦㠰㌶收捦㜴㘹㘷㤶㉥搰㈵敡搴挵㈸〹〷扦㜳㜳㄰㠵捡㠸㐱㐴捣㑢㘰㔰㤵㠳㑢戵㌲挵〶挲挱㙡㝡㝤ㅡ扤扤㑣㜷戴㉢㍢搲ㅣ慣㐱慤㜰昰㘸㈰〷て〷㜲㜰㠵〳ㄵ摡ㄳ㔰捥戱㤰捡㌷愷㘳㈹ぢ㔷㠶捤〹换㑡㘵㡢搸ㄱ愲昹っ捥ㄱ挵㐴㈱ㅦ㌵搷敡敥昷㐲ㅢ昳㑡㕤㥡挴搲㔵扡㐴㥤扡ㄶ㈵攱攰㐱㌷〷㔳愱㌲愶㐱㐴捣敢㘰㔰㤵㠳敢戵㜲ㄶㅢ〸〷攷㤰〳扥攳慤㙥搰ㅤ捤㘱㐷㥡㠳ㅢ㔱㉢ㅣ晣㈲㤰㠳㕢〳㌹戸挹㠱ち敤て㈸㥢㠳㘴㜳㍡ㅢ捤挶㥢愳〹㕥㈳㌵㐷戳㤹㔸㔳㌴㤱㉡㕡㤶㤵换愴搲捤收捤扡晢〳搰挶扣㐵㤷收戳㜴慢㉥㔱愷㙥㐷㐹㌸昸戹㥢㠳㐵㔰ㄹ摦㠷㠸㤸㜷挰愰㉡〷㜷㙡攵挱㙣㈰ㅣ昰〵㙤攳〲㜲㜰㤷敥攸㔰㜶愴㌹戸〷戵挲挱攵㠱ㅣ㕣ㅡ挸挱扤づ㔴愸〰㈸捤㐱〶㤷〸挹㙣㈶㥥挵㥣㔸捣㘷㌲挵㈲㙦愳㥢昳㠹㝣㍣㥢挸㥡昷改敥㉤戴㌱敦搷愵㈲㑢て攸ㄲ㜵㙡ㅤ㑡挲挱〵㙥づ㕡愱㌲づ㠳㠸㤸扦㠲㐱㔵づ㝥慤㤵㈵㌶㄰づ搶㤰〳扥昱慤ㅥ搲ㅤ㜵戲㈳捤挱㈳愸ㄵづ㑥て攴攰戴㐰づㅥ㜵愰㐲㉢〰攵ㅣぢ㔶って〷昳㐵㕣㉤㘶㜸㤳㤴㡢㘷ち戱㜴㌶㤳㠹攲晡㌹㥤㡤㤹㡦改敥㔷愲㡤昹ㅢ㕤㕡挵搲攳扡㐴㥤㝡ㄲ㈵攱攰㈴㌷〷㐷㐱㘵ㅣつㄱ㌱㥦㠲㐱㔵づ㥥搶捡攳搹㐰㌸攰敢摡〶㕦晣㔶捦攸㡥㑥㘶㐷㥡㠳攷㔰㉢ㅣ慣ち攴㘰㐵㈰〷扦㜳愰㐲愷〱捡收㈰ㅡ挵敤㔲㍡㔹挸㈴戳昱㐴㌴ㄹ挵戹㌱㤶㑥ㄷ愳愹㔸㍡㡥㙢㠷愴昹扣敥㝥㌵摡㤸㉦攸搲改㉣扤愸㑢搴愹㤷㔱ㄲづ捡㙥づ捥㠴捡㌸ぢ㈲㘲扥〲㠳慡ㅣ晣㐱㉢捦㘷〳攱㠰㙦㙤ㅢ㝣晦㕢晤㔱㜷㜴㈱㍢搲ㅣ扣㡡㕡攱愰ㄸ挸㐱㈱㤰㠳㍦㍢㔰愱㑢〱㘵㜳㤰捦㌴挵昰㘸㌸㔹挸攵㘳㠹㑣㌲㠶㕢收㘲㍣づ㍡㜲㔶慣〹㙢收㕦㜴昷㤷愱㡤昹㥡㉥㕤捥搲㝡㕤愲㑥扤㠹㤲㜰搰攲收㘰㉤㔴挶㤵㄰ㄱ昳㉤ㄸ㔴攵攰㙤慤扣㡥つ㠴〳扥扣㙤摣㐱づ晥㐷㜷㜴㈳㍢搲ㅣ扣㠳㕡攱㘰㝥㈰〷晢〷㜲昰慥〳ㄵ扡ㄵ㔰㌶〷㑤㤸晤ぢ捤㌹摣㈸挷攲㠹㑣愶㈹㤳㙥捡㘵慣㘲慡㈹㥡㡥收㜳挵戴昹㥥敥晥㌶戴㌱摦搷愵㕦戰昴㠱㉥㔱愷晥㡥㤲㜰㌰摢捤挱㥤㔰ㄹ㜷㐱㐴捣㡦㘰㔰㤵㠳㡦戵昲㝥㌶㄰づ昸づ户挱户挱搵㍦㜴㐷敢搸㤱收攰㔳搴ち〷㤳〲㌹搸㌳㤰㠳捦ㅣ愸搰挳㠰戲㌹攰㐵〰㙥ㅤ搳㠹っ㌶㝥㈶㠳㙢挴㤴㤵㐸㘴㜲〹㕣㍣攷攲愹㥣昹戹敥晥ㄱ戴㌱扦搰愵㐷㔹晡㔲㤷愸㔳晦㐲㐹㌸挸戸㌹㜸ㅣ㉡攳户㄰ㄱ昳㙢ㄸ㔴攵攰ㅢ慤㝣㠶つ㠴㠳㠷挹挱㐳攴攰㕢㈸改扡昱㍣㍢搲ㅣ㄰㑣㌸搸㌹㤰㠳昱㠱ㅣ㈸㌴㈲㐲攸㈵㐰㌹昳㠱㤵挲攵㐱㈱㡥ㅢ攸㑣㈲㤶捡ぢ〷㑤搹㍣㥥户攳㜱㑡戲㘰搶㍢㙤㡣㤷搱挶㘴挰㑣〶昳ち㑢ㄲ㌹攳搰愸㔳㠳愰ㄳづ戶㜳㜳昰㈷愸㡣㔷㈱㈲㘶ㄸ〶昸〹扥㕦㘰㤸㑣㤴慦戳㠱㜰昰〴㙤昹㙥戸挹愸㤹挹搲摢㔰づㅤ摥挰㐰㑤搴ㄷ㙢㤱搷㐴㙢晤攱㥥㄰〰㌶㘹㥦搵㠹㄰〷晥〰搴㠲搲㘴愴挴摡㝦㍤㘸㈳ㅤ晡ㄸ慦㍦㝡摣搸㕢㌳㌹搷㠹㌷㜱扢㉣摤㙣㕥戹愷ㅤ㍥㈲㡣挰ㄵㄴ攳昹㠹攴㑤㝡㑢慥㤷搷戶敡慤㥤搵搱㠹㑦㜹㕢〵㡤搸㠹户㡦〶搶て㔰㠱㙦㝦㍢㝦㈷〸挱ㅡつ㌰扤愳扢晤㝢昰㘱慢㠰㤷昷愶戴㜶挹㙢慥㕢㐳慦㡣㘱愰㈷昴㔷㔰攵晤慣㝣㈶搱戰㌹㌶㑤㍦扡攳愶敥つ㍡戱㜳㉥ㄱ攳㕤㘰㉢挶捥㠸挷慡攱㈳㔰㐰㘵ㅤ㐹㜶㉤ㅦ敤攵ㄴ㈶搹晦㠷㥤晦捤㐹挳㐷敡ㄶ㠷愸㌱攷㑣㙥㔸㝦散攵ㅦ摦戰㕢攳愵户㝣攷晣㝦慣摤愲ㄷ㐱㌱昲搴㠸㕡㘳㍤挵敢ㄴ摣㑦搴〸っ攲㡦昸攴㙢挵户㜲㌷㜶ㄴ晥㙦攵㥡っ㔳挹晥昴㜷㡣㜹攸㜰挵搸㄰昷㈹㘵㡣㠱っ㝤㡣㕡ㅦ㜵㜱㌵っ㘰摡摤㠸昱〹㑣ㄴ〳㑣扡㙡㌸㠳㐸愸散〷〳摢敢ㄶㅢ捣〰攳㑥㡤昴㝢㍤㐵㉦〳㐶㌵〶挲㡥挲晦挱㕣㤳㐱㉡㘱攰㥦ㄸ㌳ㄸ㘰搴挸㘶㈰㠱戵搰扦㔰敢㘵㈰ㄵ㔳〳㍤っ㝣〳ㄳ挵昰㔲て〳っ㈱愱戲ㅦっ㌰摥㈴㉤㌶㤸〱㐶㥤ㅡ〳ㄸ昸敥㥦㔵昶㠱㙦ㅤ㠵晦慢戹㈶㐳㔴挲挰〰散戳㘰㠰㜱㈱㥢㠱㤹㔸ぢ㌵愰搶晦㔷㉣㤲敡㉢愰㘹㝦㈳挶㈰搸㈸㐶㤷㜴搵㜰㐶㤰晡㐷〱挳㑤晤愳㠰㐱愷㈰ち㍥慢㐶挱愷㡥挲晦敤㕣㤳ㄱ㉡愱㘰愸㑤〱挳㐲㌶〵っ㌸㠵㠶㔷㔲㄰㙦㔲ㅦ㜹㈸搸㠸ㄴ㌰戸搴㐳〱〳㐸晤愳攰㔰摤㘲㠳昷〲挶㥣㠲㈸㜸扦ㅡ〵敦㌹ち晦ㄷ㜴㑤〶愸㠴㠲捤㙣ちㄸㄵ戲㈹㘰扣㈹戴〵㙡扤挷㐱㌲愱晥挷挳挰㔶㘴愰〴攳ㅥ〶ㄸ㍥敡ㅦ〳㥤扡挵〶㌳挰㠸㔳㄰〳慦㔷㘳㘰扤愳昰㝦㐶搷㘴㜸㑡ㄸㄸ㘳㌳挰㤸㤰捤挰㜱㔸ぢ㙤㡢㕡摦㜱㄰㑦愸㔷㍤ㄴ㌴㤲〲㐶㤶㝡㈸㘰昴愸㝦ㄴ㌰搴㈴㉤㌶㤸〲〶㥣㠲㈸㜸戹ㅡ〵㉦㌹ち晦挷㜴捤㌳㠱㈴ㄴ㡣户㈹㘰㐸挸愶攰㕣慣㠵㜶㐶慤㙦㈷㐸慡攷㍤っ散㐲〶ㄸ㔷敡㘱㠰戱愳晥㌱挰㐰㔳晦ㄸ㘰戸㈹㠸㠱愷慢㌱昰㤴愳昰㝦㔱搷㘴㙣㑡ㄸ㐸摡っ㌰㈰㘴㌳挰㔰㔳愸戹㠲㠱㜴㕡㍤敥㘱㈰㐳〶ㄸ㔵敡㘱㠰㤱愳晥㌱挰㌰㔳晦ㄸ㘰戰㈹㠸㠱㠷慢㌱昰㤰愳昰㝦㔶搷㘴㘴㑡ㄸ搸换㘶㠰攱㈰㥢〱〶㥡㐲㤳㉢ㄸ㐸愶搴㠳ㅥ〶愶㤲〱挶㤴㝡ㄸ㘰摣愸㝦っ㌰挸搴㍦〶ㄸ㙡ち㘲攰摥㙡っ摣攳㈸晣摦搶㌵ㄹ㤷ㄲ〶㘶搹っ㌰ㄸ㘴㌳挰㌰㔳㘸摦ち〶搲㐹㜵㠷㠷㠱㌹㘴㠰ㄱ愵ㅥ〶ㄸ㌵敡ㅦ〳っ㌱昵㡦〱〶㥡㠲ㄸ戸愵ㅡ〳㌷㍢ち晦〷㜶㑤㐶愵㠴㠱昹㌶〳敢㔱戶ㄹ㘰㤰㈹戴戰㤲㠱㤴扡挱挳挰昷挹〰攳㐹㍤っ㌰㘶搴㍦〶ㄸ㘰敡ㅦ〳っ㌳〵㌱㜰㜵㌵〶慥搲ち摦㔷㜶㑤挶愴㠴㠱㐳㙣〶ㄸ〸戲ㄹ㘰㠸㈹搴㔲挱㐰㈶慡搶㜸ㄸ挸㤲〱㐶㤳㝡ㄸ㘰挴愸㝦っ㌰扣搴㍦〶ㄸ㘴ち㘲攰㘲敤愸晦㔳扢ㄷ㌹ち晦愷㜶㑤㠵㡥㠵㠱挵㌶〳っ〳搹っ㌴㘰㉤搴㕡挱㐰㉡慡㝥敡㘱㘰㈹ㄹ㘰㉣愹㠷〱挶㡢昰搳㡦ぢ㘳〶㤷愴挵〶㥦つㄹ㘲㙡っ戸㌰㍥扢ㅡ〳㘷㌹ち晦昷㜶㑤挶愳㠴㠱挳㙤〶ㄸ〴戲ㄹ㘰㜸㈹搴㔹挱〰慥〷㑥昷㌰搰㑤〶ㄸ㐹敡㘱㠰搱㈲晣昴㠳〱㠶㤶愴挵〶㌳挰〰㔳㘳〰〳愷㔴㘳攰㘴㐷攱晦攸慥挹㘸㤴㌰㜰愴捤〰㐳㐰㌶〳っ㉥㠵㡥慥㘰㈰搳愴㡥昷㌰㜰㉣ㄹ㘰ㅣ愹㠷〱挶㡡昰搳て〶㘲扡挵〶㌳挰昰㔲㘳〰〳㐷㔷㘳攰㈸㐷攱晦昲慥挹㔸㤴㌰㜰㤲捤〰〳㐰㌶〳っ㉤㠵㑥㐱慤敦愲㌰㤶㔱㉢㍤ㄴ㥣㑡ち㈶挱扡㠷〲㠶㡡昰搳てちㄸ㔷㤲ㄶㅢ㑣〱愳㑢㡤〱ㄴ㜴㔶愳愰散㈸晣摦摦㌵ㄹ㡡ㄲち捥戴㈹㘰晣挷愶㘰㝦慣㠵捥慥愴㈰ㅥ㔳ㅤㅥち捥㈵〵㡣㈲昵㔰挰㐸ㄱ㝥晡㐱〱挳㑡搲㘲㠳㈹㘰㜰愹㌱㠰㠲搶㙡ㄴ㉣㜱ㄴ晥慦昰㥡㠷〲㐹㈸戸搰愶㠰攱ㅦ㥢〲〶㤶㐲ㄷ〷㔰㄰㔵〵て〵㤷㤲〲〶㤱㝡㈸㘰愰〸㍦晤愰㠰㔱㈵㘹戱挱ㄴ㌰戶搴ㄸ㐰㐱㑢㌵ち晥㥦愳昰㝦㡢搷㘴㈰㑡㈸戸搲愶㠰搱ㅦ㥢〲挶㤵㐲㔷愳搶㜷㙢㤰㔶〷㝡ㄸ戸㤶っ㌰㠴搴挳〰挳㐴昸改〷〳㡣㈹㐹㡢つ㘶㠰㤱愵挶〰〶ㄶ㔶㘳㘰㠱愳昰㝦㤰搷㘴ㄸ㑡ㄸ戸挹㘶㠰戱ㅦ㥢〱㐶㤵㐲户㔴㌰㤰㡡慢晤㍣っ摣㐶〶ㄸ㐰敡㘱㠰㐱㈲晣昴㠳〱㐶㤴愴挵〶㌳挰戸㔲㘳〰〳晢㔶㘳㘰ㅦ㐷攱晦㉡慦挹㈰㤴㌰㜰户捤〰㈳㍦㌶〳㡣㈹㠵敥㐵慤㝦㌲㑣愹ㄹㅥち敥㈷〵㡣ㅦ昵㔰挰ㄸㄱ㝥晡㐱〱〳㑡搲㘲㠳㈹㘰㔸愹㌱㠰㠲挹搵㈸㤸攴㈸晣摦收㌵ㄹ㠳ㄲち㝥㙤㔳挰挰㡦㑤〱㐳㑡愱㠷㔱敢㍤っ搲ㄹ戵扢㠷㠱㐷挹〰愳㐷㍤っ㌰㐲㠴㥦㝥㌰挰㜰㤲戴搸㘰〶ㄸ㔴㙡っ㘰愰戹ㅡ〳㈹㐷攱晦㐰慦挹〸㤴㌰昰愴捤〰挳㍥㌶〳っ㈸㠵㥥慥㘰㈰㤹㔱㜱て〳捦㤲〱挶㡥㝡ㄸ㘰㝣〸㍦晤㘰㠰挱㈴㘹戱挱っ㌰愴搴ㄸ挰挰捥搵ㄸ㤸攰㈸晣㕦改㌵ㄹ㝦ㄲ〶㝥㙦㌳挰愰㡦捤〰挳㐹愱㤷㉢ㄸ㐸㌷慢ㅤ㍣っ晣㠱っ㌰㜲搴挳〰愳㐳昸改〷〳っ㈵㐹㡢つ㘶攰㜵㤸㌷〶㌰戰㙤㌵〶挶㍡㡡㡡㑦昵㌲晡ㄴㄸ㍤㜱㝤㐸搶昵户㘹㠷愳搳㠶㈲摦戱ㄹ㕣戴慢昹晡て㕥搶挲搷ㄲ攴㍤愷㈱昸攲㘶ㄹ㝦ㅤ㜶㌶㍥㈰㡢敦㙣捥㙦㜵晥敡攰㉣㝣㔸㤶㥦㌵搴㕦㝡㌴愴挴挶愱攲扣㌲㍥晤㌸愸㌸慢ㄳㅦ晥㉤㠴昱ㄷ㉥昱㘱扥㜲挷㝦挳攷㌸昱收搹挰㝡戸㡣㉣㉥晥㐵搹晡挰㤷扥昸㌶㔷㡤㉦愵昶昲愱晦攸㙢㍤㍦搴昹敦㝤〳㔸㕥搸ㅢ愸㐶㘳㜳摡㜹㠳挷搵㐹戰ち摦㡡㐴昰〴晢㘲㐴㘲㤹ㄸ㔱挴㜸〳㐵戱ㄷ㔱㌷㤰ㄱ慥㕡㠱㌶〴㘵敢〶戵户㘴换攵散慡㜰㝢ぢ扥㘹戰戸㙢㐹戸〵㥦昰敡挴㐷㝦昱㉤㑦晣挱㔶攳㉤㠰敡㐵㌱搴挴ㅤ挸ㄹ搵㤶㠱愳晡慢㜷㔴敦㜸㐷愵ㄸ㜵攲挸㡣昷摣挸っ攱戸㤰㐷〶㈲㝦攸㐵晥㥢て㤹搱ㅣ㐱晥挸㡤㍣〰〵ㄷ昲戰㐰攴㑦扣挸㥦晡㤰〷愱㉣挸㥦㘳㐵㉦㙡㈸ち㉥攴㜰㈰昲㍦㘱攴摡㐶㕦愱攸摡㐶㡡戱〷㐱晥ㅡ㉢㝡㔱㥢愱攰㐲慥て㐴晥づ㐶㉥攴㍡㙣㌰㌷㌲㥦改ぢ㜲㍤ㄴ㝡㔱㘳扣挸㕦㝦ㄹ戴㕦㌵愰㠵ぢ㌹攴㐳收愳㜲㐱づ扢㤱昹摣搹㌵收捦〳㤱〷㝢㤱㠷昸㤰昹〸㕡㤰㠷戹㤱昹㍣搷㠵晣㔱㈰昲㐶㕥攴㡤㝤挸ㄹ㡤㍣搲㡤捣攷愴㉥攴昷〲㤱㌷昳㈲㙦敥㐳收㈳㔳ㄹ昳㤶㙥㘴㍥㝦㜴㈱扦ㄵ㠸㍣捡㡢扣㡤て㜹㡥㐶ㅥ敤㐶收㜳㍤ㄷ昲㕦〲㤱户昵㈲㡦昳㈱昳ㄱ㥦㡣㜹㍢㌷㌲㥦㤷戹㤰㕦〹㐴摥搱㡢扣㤳て㤹㡦捥〴㜹㠲ㅢ㜹戱ㄷ昹昹㐰攴㕤扣挸㔱ㅦ㌲ㅦ㐹〹㜲摣㡤捣攷㍢慥㌱㍦ㄵ㠸㥣昴㈲愷㝣挸㝣搴㈳挸㘹㌷㌲㥦㥢戸㤰ㅦぢ㐴摥捤㡢扣扢て㤹㡦㔰〴㜹㑦㌷㌲㥦㐷戸㤰㝦ㄵ㠸㍣搹㡢㍣挵㠷捣㈷ㄳ㠲㍣捤㡤捣摢㝣ㄷ昲㝤㠱挸㌳扤挸㝢晢㤰㜹挳㉦挸晢戸㤱㉦昴㈲摦ㄱ㠸㍣挷㡢㍣搷㠷捣晢㘸㐱摥捦㡤捣㥢㔲搷㤸㙦づ㐴㥥敦㐵㕥攰㐳收晤愹㈰㉦㜲㈳摦攴㐵扥㉥㄰昹㠷㕥攴〳㝤挸扣敦ㄳ攴㠳摤挸扣㠹㜲㡤㜹㙤㈰㜲㡢ㄷ昹㔰ㅦ㌲㙦愷〴㌹攷㐶收扤㠹ぢ昹㤲㐰㘴换㡢㕣昴㈱昳㌶㐵㤰㤷戸㤱㜹捤敦㐲晥㘹㈰昲㔲㉦㜲㥢て㤹㤷晦㠲捣慢〳扤㈸㕥㑢扢㤰捦ち㐴㍥摣㡢㕣昶㈱昳戲㕡㤰扢㕣挸つ扣挰搹攰㉢㉤㈶晡㡣挰㌵㘹㥢㈵摦挷攰ㄷ摥挷户攱㙦㔳㙦挰〷昵扢搱愹攲攵ㄳ㌱㡣攵㉣㘱㠵扦挳昵昵㑦㔸昱扡㠶〳㌲㔶㔰捦换ㅡ戱㕥改戶搶搷㌴㘱挵㙢ㄵ戱㕥㐵㍤㉦㔵挴晡〸户戵扥㑥〹㉢㕥㝦㠸昵㤱搴昳昲㐳慣㡦㜲㕢敢㙢㡦戰攲㌵㠵㔸ㅦ㑤㍤㉦㈹挴晡ㄸ户戵扥㥥〸㉢㕥㈷㠸昵戱愲㜷㡣㡣攳摣搶晡ㅡ㈱慣㜸敥ㄷ敢ㅦ㔱捦㔳扦㘰ㅦ敦戶搶攷晤戰攲昹㕣慣㑦愰㥥愷㜳戱㍥搱㙤慤捦攵㘱挵㜳戴㔸㥦㐴㍤㑦搱㘲㝤戲摢㕡㥦㥦挳㡡攷㕤戱㍥㠵㝡㥥㜶挵晡挷㙥㙢㝤捥つ㉢㥥㑢挵晡㔴敡㜹㉡ㄵ敢搳摣搶晡㍣ㅡ㔶㍣㍦㡡昵㙡敡㜹㝡ㄴ敢搳摤搶晡摣ㄸ㔶㍣攷㠹昵ㄹ搴昳㤴㈷搶㍦㜱㕢敢昳㕤㔸昱㍣㈶搶㘷㔲捦搳㤸㔸㥦攵戶搶攷戰戰攲戹㐹慣捦愶㥥愷㈶戱㍥挷㙤慤捦㑢㘱挵昳㡤㔸㥦㑢㍤㑦㌷㘲㝤㥥摢㕡㥦㙢挲㡡攷㄰戱㍥㥦㝡㥥㐲挴晡愷㙥㙢㝤晥〸㉢㥥ㄷ挴晡㘷搴昳戴㈰搶ㄷ戸慤昵㌹㈱慣㌸搷㡢昵㠵搴㜳慡ㄷ敢㡢摣搶㝡㥥て㉢捥摦㘲㝤㌱昵㥣扥挵晡ㄲ户戵㥥扢挳㡡㜳戲㔸㕦㑡㍤愷㘴戱扥捣㙤慤攷攳戰攲㍣㉢搶㤷㔳捦㘹㔶慣搷戸慤昵ㅣㅢ㔶㥣㍢挵晡ち敡㌹㜵㡡昵㕡户戵㥥㌷挳㡡昳愱㔸㕦㐹㍤愷㐳戱扥捡㙤慤攷挲戰攲ㅣ㈷搶㔷㔳捦㈹㑥慣慦㜱㕢敢昹㉤慣㘴搲攱㝣㜳㉤昴㝡㌱㌹昹㈰㄰㔸㘷㕣㠷㤵愱〳㤴㑣㌶㉣㝢慣㌸改㠸搵つ戶㤵㑣㌲ㄵ㔶㥣㙣挴敡㐶摢㑡㈶㤷ち㉢㑥㌲㘲㜵戳㙤㈵㤳㑡㠵ㄵ㈷ㄷ戱扡搵戶戲㈷ㄳ晦戸㌸愹㠸搵㉦㙣㉢㤹㐴㉡戰㌸㤹㠸搵ㅤ戶㤵㑣ㅥㄵ㔶㥣㐴挴敡㉥摢㑡㈶㡤ち㉢㑥ㅥ㘲㜵㡦㙤㈵㤳㐵㠵ㄵ㈷つ戱扡捦戶㤲㐹愲挲㡡㤳㠵㔸㍤㘰㕢挹攴㔰㘱挵㐹㐲慣ㅥ戴慤㘴㔲愸戰攲攴㈰㔶扦戲慤㘴㌲愸戰攲愴㈰㔶て搹㔶㌲〹㔴㔸㜱㌲㄰慢㐷㙣㉢㌹昸㉢慣㌸〹㠸搵㘳戶㤵ㅣ昴ㄵ㔶㍣昸挵敡㜱摢㑡づ昶ち㉢ㅥ昴㘲昵㠴㙤㈵〷㜹㠵ㄵて㜶戱㝡捡戶㤲㠳扢挲㡡〷戹㔸㍤㘳㕢挹㐱㕤㘱挵㠳㕢慣㥥戳慤攴㘰慥戰攲㐱㉤㔶捦摢㔶㜲㄰㔷㔸昱㘰ㄶ慢ㄷ㙤㉢㌹㜸㉢慣㜸㄰㡢搵㑢戶㤵ㅣ戴ㄵ㔶㍣㜸挵敡ㄵ戱㌲昵㘱搸挰攳㜳户愰晣㙤晢㐱㥡敢扢㌳攳愷慦散攲昷㤷ち㜸ㄶ戶っ搹搳慢愶㜷㜴㤵㔷昱㌱搳〰晣搵ㄳ晢㙦㠵っ慣摦昵摦挳攲ㄳ㌵晥㔱㈰晥㌶㙣㡦㑢慦晦〳づ㘷慢摥㔴㘹㈲㑥挱㙦㔸攱攵㌶㌸㑢㠷搵㜶攸㠱扤㘸〵㘷ㄶ㔱㌴晡ㄴ㥣㑣㐴㌱捥愷攰晣㈱㡡㙤㝤ち㑥ㄹ愲ㄸ敢㔳㜰㤶㄰挵ㄸ㥦㠲ㄳ㠳㈸㐶晢ㄴ㥣ぢ㐴昱㍤㥦㠲㠷扦㈸戶昱㈹㜸挴㡢㘲㤴㑦挱㠳㕣ㄴ㕢晢ㄴ㍣慥㐵戱㤵㑦挱㐳㔹ㄴ㕢晡ㄴ㍣㝡㐵戱㠵㑦挱〳㔶ㄴ㥢晢ㄴ㡦㙢挵㘶㍥〵て㑢㘹戱愹㑦挱㈳㔱ㄴ㥢昸ㄴ㍣昸㐴㌱搲愷攰昱㈶㡡ㄱ㍥〵て㌱㔱㙣散㔳昰愸ㄲ挵㐶㍥〵て㈴㔱㤸㍥〵㡦ㅤ㔱っ昷㉡〶晦㉦㝦收捤昸</t>
  </si>
  <si>
    <t>㜸〱捤㝤〷㜸ㅣ搵搵戶慥㉣慤㜷搶㙤挰ㄴ搳㕤㘹㜶捣敥㙡愵㕤〱〶摢戲戱つ戶㈹㌶㈶戴㑦㙣㤹戵㠵㔵捣㑡㙥㤴〰愱㠵摥㕢㘸挶㜴㐲て扤㠷ㄶ〲㠶搰扥㐰ㄲ㐲㑣㉦愱〶㐲〲〱昲扦敦㤹戹昲捣散摤戵㤵㉦晦昳㘴㤰て㜳敦㌹昷扤昷扣㌳㜳愷㥣㌳戳㌵慡愶愶收㕦㔸昸㝦㉥㜵㕣搹㝣捥昲敥ㅥ愷㘳㝣㑢㔷㝢扢㤳敦㘹敢敡散ㅥ㍦愹㔴捡㉥㥦搹搶摤搳て〶㤱搶㌶攸扢敢㕢扢摢づ㜷愲慤㑢㥣㔲㌷㡣敡㙢㙡愲㔱慢ㄶ晡㑤扣㝦戶㉥㔸㙣㘵搵㔱挰慡挶㡡㔰昴愷㠸㔲㔸ㄴ㌱㡡〱ㄴ〳㈹〶㔱っ愶ㄸ㐲㘱㔳慣㐷戱㍥挵㔰㡡つ㈸㌶愴搸㠸㘲㘳㡡㘱ㄴ散摦摡㤴㘲㌳㠸㠱㥢㐳捣㙤㤹扣㘷敥㔰㜸㌳愷愷慢攴㡣ㅢ㍥捦ㅤ昳㠴㐴㘲㝣㘲㝣㐳愶愱㘱㝣㝣摣昰㤶挵敤㍤㡢㑢捥㠴㑥㘷㜱㑦㈹摢㍥㙥昸㕥㡢㜳敤㙤昹㍤㥣攵㜳扢ㄶ㍡㥤ㄳ㥣㕣扣㈱㤷㑤㘵ㄲ愹挶挶㘲㜳㜳㘶攰ㄶ㐰㥥摤㌲㜹慦㤲㔳散晥㑦㘱㙥㐹捣㍤㕢㈶㡦㥦敤昴晣愷㌰户〲㈶㈰愷㜴㜵㘴摢㍡晦㐳愰昵摣愶㡤㔳㥣㝣ㅢ㌷扥攳㤴摡㍡攷㡦挷戰〳㐴愳㤴ㅥ㍦愹扢㝢㜱挷㈲敥㐷㉤㑥㝢晢㍥㑥㔱㌶㝡挷㤴敥㥥扤戲愵㡥敥㠱ㅤ攴捦㈹㌹㥤㜹愷㝢㜰挷搴㘵㜹愷摤㌳散㡥㜶捣换㤶㘶㘷㍢㥣㍡慥っ改㜰户攱㡣㠲搳搹搳搶戳㝣㔰挷扥摤捥㍥搹捥昹づ㑤敡㍢愶㉤㙥㉢愸扡㍡晣搵昴摢挶㌴㌲搹㔰ㄸ㑦㐷换㠲㙣愹㐷㑡摣㠴〹㤳慤㙦㜷ㄱ㉦〲攳攲㉥㌵㍣搴㡡摢㙣㑥㕢挷ㅥ㑥愹搳㘹㘷㈷摣㤲㘳㐳㐶㐲㤰扢ㅤ㝡㤹搲敥㜰㉢愹〱摥挱㐷㕦搸㑢㘴㌸挴搰㝤㍢摢㡡㕤愵㡥㜱戳摡㍡㈷㈴挶捤捡㉥㥢㤰戴㐶㐰㘱㡤愴挹㈸〸㝢挲攸ㄹ愳搳㕢㡦ㅣ㍥㜲敢搱㤳㐷㈷ㅡ搳搶㘸敡挷㐰愸扡㍦攰㄰昷〳昳㌰慢㙤捤搶戶收㙡㕢昳戵慤㠵摡㔶愷戶戵㔸摢㍡扦戶㜵㐱㙤㙢㕢㙤敢愱戵慤ぢ㘱愳㤷㘸晦晥戵摥㜲昷㈹㌷㉥慣晢㌴戲晢扤㑢〶㍣㜸晡挳捦㉥㔷㍣慡㘵㔲搸〶㉢挶㠱㙥ぢ㠵戵ㅤ㐴㘴㝢㠸搰㐰攳㡤搶㔸敡挷㐱㈸昵㌲〶捡挱㑥㤸戶昹㠶敡愷㍢捣扥㜶昲挵㙦㝦㝤搹㠳㌳ㄵ愷つ改㘵㍣㔶㡣扤散㐰㤴㌸㐴㈴〱㌱㈴㐰㐷㈶㘱㈵愹㙥㠰㔰㙡㤵搷挹挰攱㐷慣㙡敦㌷㜵敡捦ㅢ㉥扡昵昴㤳㕥㙦㔳㥣㤶愴㤳㐶慣ㄸ㍢㘹㈲㑡ㅡ㈲㤲㠱〸㜶㤲㙥戶㥡愹摥ㄱ㐲愹㈷扤㑥㕥ㅣ㜷㐴摤㔱挳ち搳慦扤敦挵晢捥晤晡摢つㄵ愷㍤改㘴㘷慣ㄸ㍢㤹㐰㤴㕤㈰㈲扢㐲㠴昹捡㔸ㄳ愹㥦〴愱搴挳㕥㉦㍢㕣搰晦㑦昹㠳㉥㥤㝣昱愱挷㕣昳搵㠶㌳敥㔵㍣挴愴㤷ㄶ慣ㄸ㝢㤹㐲㤴愹㄰㤱摤㈰挲扤㌴㔹搳愸㥦づ愱搴㍤㕥㉦㡦搶晦收戳搸㌹て捦㍣戱攵昱㍦㤵敥戸昲㘴挵㠹㕢㝡搹ㅤ㉢挶㕥昶㈰捡㑣㠸挸㉣㠸㔰㉦㠹㠴㌵㥢晡㍤㈱㤴扡捤敢攵㥣㍢㍢㤲ㄷ㥤㌵㘶昶扤㉤㙦㡦㍡昲戳㍤捦㔴㍣㌳㐸㉦㝢㘳挵搸换㍥㐴㤹〳ㄱ㤹ぢㄱ摣㉣㤹㤴戵㉦搵昳㈰㤴扡挱敢愴攳戲㤳㥣㙤㜷㥤㌰攵晥敤慥㍢敢㡥挳づ搹㔵つ㠰㕡㍡昹㌱㔶㡣㥤散㑦㤴〳㈰㈲〷㐲〴㍢㐹㌷㔹〷㔱㝤㌰㠴㔲㉢扤㑥ㅥ㌹㘳摢㘳㤷㥥㌱㘲昶ㄵ挷扤戹扣敥㠵昷㙤挵㌳㥢㜴搲㡡ㄵ㘳㈷㠷㐰㘱㘵㈱㈲㌹㠸㔰㈷ㄹ㉢㑦㜵〱㐲愹㑢扣㑥戶㝡昶戶昳摦ㅡ戳搱㡣㡢㝦㌶愷晦㘹扢て㝥㐵昱捣㈹㥤ㄴ戱㘲散㘴㍥㔱ㄶ㐰㐴摡㈰挲ㅢ㈵㘹ㅤ㑡晤㐲〸愵捥昳㝡㘹㝣晢搰攱ㅦ㕥扦㜴昲挵㡦㕥㤳晤㜶挷晦戹㐳昱搴㉣扤㜴㘰挵搸㑢㈷㔱扡㈰㈲㡢㈰㐲扤㌴挵慤挳愸㉦㐱㈸㜵扡搷换ㅢ慦㝥昳捦㑢搲晢户摣昱晢攵㝦愸㥤㔴㍢㔶昱摣㉦扤昴㘰挵搸换㘲愲㉣㠱㠸㉣㠵〸ㄲ㤶㘹戰㤶㔱扤ㅣ㐲愹ㄳ扤㑥搲㥦㥣㝤散ㄱ㥢晦㜱收㤹ㄷ㜴㥤昱敢㤳慥㍥㑦昱摡㐲㍡㌹〲㉢挶㑥㡥㈴捡㔱㄰㤱㥦㐰㠴㕣㐹㌴㔸㐷㔳㝦っ㠴㔲㐷㝢扤㥣㝦散愳昵攷摤㤵㙣戹敢晢昷㌶㝢昴搲㤳㥦㔲扣㜸㤱㕥㝥㡡ㄵ㘳㉦挷㐱㘱ㅤてㄱ㌹〱㈲搴㑢㍣㙤㥤㐸晤㐹㄰㑡㉤昳㝡㘹㔴换㝥㝣挳扢㠷敦㜶摤ㅢて㍤晦昷搵㤷扣愷㜸㜵㈴扤㥣㡣ㄵ㘳㉦愷㄰攵㔴㠸挸㘹㄰攱㕥㥡慤搳愹㍦〳㐲愹挳扣㕥慥㕢戴㈲晢收㐵户㑦扤散㠵㉦摥换散㘱㍤慢㜸昹㈵扤㥣㠵ㄵ㘳㉦㘷ㄳ攵ㅣ㠸挸戹㄰挱捤搲㤴戲捥愳晡㝣〸愵づ昵㍡改摣收㤳㍦摣昴摣〷㔳㉥㍣㙡收㘶㕢捥㝦㘷慣攲攵㥤㜴㜲㈱㔶㡣㥤㕣㐴㤴㡢㈱㈲㍦㠷〸戹搲搸㘸㕤㐲晤愵㄰㑡攵扤㕥㑥昸攲散㠳㥦㘹扡㝦搶㠵㍦㍦攸攱㤵扢ㅥ昸㥣摡㄰㙡改攵㜲慣ㄸ㝢戹㠲㈸㉢㈰㈲㔷㐲〴㕤㐹㌷㕡㉢愹扥ち㐲愹㠳扣㑥㥥戹敥晡〹改ㄳ㥦㥤㜵攱挸捤摦摢晤戶搳㕥㔳扣㍥㤵㑥慥挱㡡戱㤳㙢㠹㜲ㅤ㐴攴㝡㠸㤰㉢㠹㤴㜵〳昵㌷㐲㈸戵慦搷换㌹㍢扥昱挳ㄷ慦㙥㌶攳攱搹愷㝣昳敢ㄳ㍥㉢㉡㕥〰㑢㉦㌷㘱挵搸换捤㐴戹〵㈲㜲㉢㐴搰㤵愶〶敢㌶慡㙦㠷㔰㙡戶搷挹晦晣㜸晦㙢ㅥㅡ昶改昴㡢㙡晦㜱摥㈵㜵㍦㝥㕡つ㠳㕡㍡昹㈵㔶㡣㥤摣㐹㤴扢㈰㈲㜷㐳〴㍢㐹愷慤㝢愸扥ㄷ㐲愹㘹㕥㈷敦摥搷晦㠰ㄷ㐷捤㥢㜲㐹晣扤搷㥥戸㘵搵ㅦ搵㈶㔰㑢㈷昷㘳挵搸挹〳㐴㜹㄰㈲昲㄰㐴戰ㄳ㕣晢㍣㑣昵㈳㄰㑡㑤昴㍡搹晡摥昱ㅦ敦㌱㝡捦㤹攷づ㡢㙤戲攸敢慤戶㔵㥢㐲㉤㥤晣ち㉢挶㑥ㅥ㈳捡攳㄰㤱㈷㈰㠲㥤㘴㤲搶㤳㔴㍦〵愱㔴戳搷挹捦捥㝦㙡昰づ㌷ㅣ㍥昱捣戳敡㡦搹㘳昲㠳㡤㙡㌳愸愵㤳愷戱㘲散攴㌷㐴㜹〶㈲昲㉣㐴愸㤳戸戵㡡敡攷㈰㤴㑡㝡㥤戴㍣㜴晡㈳扦戸敢捥改攷㉥戹㙦晤㉦㔳扢㍡〳㝦ぢ昵摥摥㜵攳㤴㔲㜶㈹慥挴搷㕣攴㈷挷挷昹摦摡敦㙥㜰㜳㔳㙣㉣愶㡢㠹㐴愱㌱㥥㙤挸搶㡦〰散扡㕥㐶㜳づㅤ㔸摣慦慤戳搰戵㔴慥慢㌷㥦㥣敤㜶搶㕣㘶㡦昵㜴㤳扢ㄶ㜷ㄶ扡㌷㌳㉢攷昴㘴㝢㥣㑤挳扡㌵㈰㘵捤收攰慥挳改㤶晥戶っ㌷㥢㤷㙤㕦散㑣㕡搶收慡户〸愹㜱捦搱㤵慢慣摤慤攴ㅣ搶慢㉤ㅢ搱㈴摣ㄴ㉦ㄱ散㌲㉦㕤㤵㍢慥攱㉤ぢ扡扡㥤㑥ㄹ摥搸㡥扤摡昲ぢ㥤搲ㅣ㠷户搴㑥㐱㕣摤㤰㉡敦挶㘷散㥥㥤㜰ㄴ户㌲㠵㤱晥摡攲搴㘵㍤㑥㘷挱㈹㘰扣㡢㥣㔲捦昲戹搹㕣扢戳㔱挰挴敤ㄳ㡡㑤〲搵扢㜵攵ㄷ㜷户㜴㜵昶㤴扡摡㠳㥡㐹㠵㈵㔹摣㙣ㄵ㘶㜵ㄵㅣ摣㉢搵㜱愹㔱㌵晤晡㈹㔵戳扤改㠶㠵戸摤攳㘵㐳昸㌶昱ㄶ搸收挳㠲扢摤昸㝤攰ㅤ扣㘸㜷戸㑦搶㡥㕥ぢ㤸攰ㄲ㘶扢捡㠶㍥㥦昸晣㠱搶摢㔶戶㤶㌱昶㙥戹晦扦挶戵戵㐳㍤敦愷㉥挱つ改昴㙣㘷愱摤㈹㔵㝤㝡愲㌸㈲敢〵㠸晡ㅤ㜰㌴㔷㘴慦づㄶ㙡㤹㕡㕥扦戴慤搰戳㈰戲挰㘹㥢扦㠰㤷㐰㜸挲ㄲ㡤㤲摡戲挵㝡〹㔵搶换ㄴ慦㐰挴㘲㌵㤱晦愵㔱㈴㠶愵愶㝥㈴㔶晢㝥㥢㕢㡢㔶㤶摣㔶攳ㄹ㐸㜷㝤挷㙥㕤愵敥㝥晤㑣ㅥ㑥捦㜶㉦攸攱慥㔹㕤㐹扣摦㔱扣ち㔱㍦ㅡ㘲慤㜷搱㐳㘰㔴挷㠷〵㠳㍡愶㌸挵㉣ㅥ搱挸㤱慤戲昵ㅤ敥㕤晦ㄴ愷㍢㙦昱昱挰っㅣ㈷换㈲㔸挳㠱㍦戰㠳㝢扥戳慣㘷㑡戶㈷摢扦〳てㅡ戰㠵㉣ㄸ㡤㤵㔶敥ㅡ㕢づ㤲㍡摤㍡收㤵㠰㘰换慡て㘵㠰㔴戸㐸㌸㘸㜰慣搴昴昳㘴㜵㈷㌰昶㉤攱㐴㈴扣㤳〷ㅦㄸ攰㌹㐶㘱㥡搳㌹㜷昹㈲愷㥢收搱㐸㔵㉡挳㠷ㄶ挱昶捣攷昶敤㘹㙢敦ㅥ㡦㤱㑥㉢㜵㉤㕥昴㥦挴㈱㤶昵ㅡ㠴㕥敡户挱ㅥ扣敥㍥㠱慥㥡晥㑢戸㙤㕡㕢㙢愲㐴㘳㡤㌵㡡㠲㝢㉡挰晥㠵晦挹㘲扤㡥晦挵慡改敡挷挰愲㉦て㔷敡㘱㍦戰〳っ捤㉤㌹昲戸㈸㉡〵戰㍤愸㘳扦慥搲挲㕣㔷搷㐲敥㑦㠳愵搴扤挰㜱㝡昸〸㘶㠰昷挸㐹ㅥ㉤㈹搵慦㕦攰㌱㡡敦㔹捤㔶挰㡦慣㠶ㄸ㌴愹扤㝤戸㐶散㡥扣㠹慡㝥㜸ㄸㄴ㜹ぢ㉢㠹㤹㕤昹㉣ㅦ㠴つ敦㉡づ摦㉤㥢㙦㙢㙦敢挱〹㙣昸㡦㠶㑦挱搴㔶㙡换㉤ㄶ㘵ぢ昶㔵愷㌴㝥㔹㝢昷㌲戵〵㘸攱ㄳ㤱扦摤㜶挹户晤㙦㥦㌷晤晣㙢ㅦ㔸㌱攸㡡昹㐳搵收㥥愲散㠱捣戶攸㘸〴晥㔹敦㐲愸㑤㘱挶愹〶敢挱挵㝡ㅦ㘵敢〳㡡て㈱㌰㐹挸㘶㜰攷ぢ戵ㅤ慡㌸㘷㔸㝦愱昸ㄸ㐲㡤㠵攰ㄱ㙢㝤〲愱ㄷ戵㍥戰戹㈳挸挶摣ㅥ搵攵ㅢ昳ぢ搴挶慣㉡㍡㌵づㄶ摣愰搶㙡ち㔲㘶㤱㉥ㄵ〵戰搱昹晥㥥愲散㌹搱づ㘸㈶捥㝦换昶昵㌰㌳㍢晦ㅤ晢昸㥥攲〷㠸㤰昳㜱㔴㠹昳摣㐵㉤ㅥ攸㉡㠹㉡㜱扥ㄶ㈵扤愸敦㝦昰㌹㥦㐰㜵戹昳ㄱ搸挷慣㉡㍡搵㠰㜶㈶攷扦〴戸搱昹扦㝡㡡戲攷㔷㑤㐰ㅡ挱㔱っ攱㤰㍦㠷㤹搹昹昵愰戶搶愷ㄸちㄱ㜲㍥つ〰㜱㝥㐳ㅡ㙣〴愱㥡㔱㈵捥㙦㡣㤲㕥搴〷㝥攷㌳愸㉥㜷㝥㌳挲㕢㔵㜴㙡㐷戴㌳㌹晦㐶㈵攷晦攴㈹捡㥥慢㑤〰搲〸㡥㘲㌴㠷晣挷㡡捥㙦つ戵戵つ挵戶㄰㈱攷㜷〱㠰㌸扦㍤つ挶㐲愸㠹愸ㄲ攷挷愱愴ㄷ昵戲摦昹㕤㔱㕤敥㝣㥣昰㔶ㄵ㥤㥡㠴㜶㈶攷㝦㔳挹昹愷㍤㐵搹攳扥㈹㐰ㅡ挱㔱㌴愳㔳昵㔴㐵攷㜷㠲摡摡㤹㘲〲㐴挸昹愹〰㄰攷㜷愵挱㐴〸㌵つ㔵攲晣㈴㤴昴愲ㅥ昶㍢扦ㅢ慡换㥤㥦㑡㜸慢㡡㑥㑤㐷㍢㤳昳㜷㔶㜲晥㤷㥥愲散㈹攴ㅥ㐰ㅡ挱㔱捣收㤰㙦慦攸晣㕥㔰㕢㝢㔳散〳ㄱ㜲㝥㈶〰挴昹戹㌴搸ㄷ㐲捤㐶㤵㌸㍦て㈵扤愸ㅢ晣捥捦㐲㜵戹昳〷㄰摥慡愲㔳㝢愲㥤挹昹㉢㉡㌹㝦戹愷㈸㝢㌸扡て㤰㐶㜰ㄴ㜹づ昹搲㡡捥㍢㔰㕢㐵㡡昹㄰㈱攷攷〰㐰㥣㙦愳挱愱㄰㙡㕦㔴㠹昳ぢ㔱搲㡢㍡捦敦晣㕣㔴㤷㍢摦㐵㜸慢㡡㑥捤㐳㍢㤳昳愷㔴㜲晥㘴㑦㔱昶搰㜶㝦㈰㡤攰㈸㤶㜱挸㈷㔵㜴晥㜰愸慤㈳㈸㡥㠴〸㌹㝦〰〰挴昹㥦搰攰㘸〸㜵㄰慡挴昹㘳㔰搲㡢㍡摡敦晣㠱愸㉥㜷晥㜸挲㕢㔵㜴敡㘰戴㌳㌹扦戸㤲昳㍤㥥愲散㘱昲㈱㐰ㅡ挱㔱㥣捥㈱㤷㉡㍡㝦㈶搴搶㔹ㄴ㘷㐳㠴㥣捦〲㐰㥣㍦㤷〶攷㐱愸㍣慡挴昹昳㔱搲㡢㍡搴敦㝣づ搵攵捥㕦っ晢㤸㔵㐵愷ち㘸㘷㜲晥㤰㑡捥户㝡㡡戲㠷摣昳㠱㌴㠲愳㔸挹㈱ㅦ㕣搱昹慢愱戶慥愱戸ㄶ㈲攴晣〲〰㠸昳搷搳攰〶〸㜵㈸慡挴昹ㅢ㔱搲㡢摡搷敦㝣ㅢ慡换㥤扦㠵昰㔶ㄵ㥤㕡㠸㜶㈶攷昷愸攴晣敥㥥愲散搹㝢㈷㤰㐶㜰ㄴ昷㜰挸搳㉢㍡㝦ㅦ搴搶晤ㄴて㐰㠴㥣敦〲㠰㌸晦㄰つㅥ㠶㔰㠷愱㑡㥣㝦〴㈵扤愸㠹㝥攷ㄷ愱扡摣昹挷〹㙦㔵搱愹ㄲ摡㤹㥣㙦慡攴㝣愳愷㈸ぢ〹㉣〶搲〸㡥㘲ㄵ㠷摣㔰搱昹攷愱戶㝥㑢昱〲㐴挸昹㈵〰㄰攷㕦愲挱换㄰㙡ㄹ慡挴昹㔷㔰搲㡢ㅡ敢㜷㝥㈹慡换㥤㝦㡤昰㔶ㄵ㥤㕡㡥㜶㈶攷㐷㔴㜲㝥戸愷㈸ぢ㔵ㅣ〹愴ㄱㅣ挵㥢ㅣ昲㤶ㄵ㥤㝦ㅢ㙡敢ㅤ㡡㜷㈱㐲捥ㅦ〵〰㜱晥㝤ㅡ㝣〰愱㡥㐶㤵㌸晦㈱㑡㝡㔱ㅢ昹㥤晦〹慡换㥤晦㠴昰㔶ㄵ㥤㍡〶敤㑣捥て慣攴晣〰㑦㔱ㄶ㐱㌹づ㐸㈳㌸㡡慦㌹㘴慢愲昳晦㠰摡晡㠶攲㕢㠸㤰昳挷〳㐰㥣晦㡥〶摦㐳愸ㄳ㔱㈵捥晦㠰㤲㕥㤴昲㍢㝦〲慡换㥤慦慤愵昳㔵㜴敡㈴戴㌳㌹晦昷敦㉢㕣摢㝦敤㈹捡〲㍢愷〰㘹〴㐷㌱〰㥤慡慦㘰㘶扥戶ㅦ〴戵㌵㤸㘲〸㐷ㄷ扣慢㍢ㄵ〰㈳〹戲ㅥつ搶㠷㔰愷愳㈸捥て㐵㐹㉦敡㘳攰昷摥搵㥤㠶敡㜲攷㌷㠶㝤捣慡愲㔳㘷愰㥤挹昹户㉡㌹晦愶愷㈸㡢㌷㥤つ㈴㜱㝥㌸㠷晣攷㡡捥㡦㠴摡ㅡ㐵㌱㥡愳ぢ㍡㝦づ㐰㐶搲㤵慤㘹戰つ㠴㍡て㐵㜱㝥㕢㤴昴愲㕥昵㍢㝦㉥慡换㥤ㅦ〷晢㤸㔵㐵愷捥㐷㍢㤳昳捦㔵㜲㝥㤵愷㈸㡢㠳㕤〴㈴㜱扥㤱㐳㝥愶愲昳㘹愸慤っ㐵㌳㐷ㄷ㜴晥㘲㠰㡣愴㉢㍢搱㘰㘷〸㜵〹㡡攲晣〴㤴昴愲ㅥ昳㍢晦㜳㔴㤷㍢㍦〹昶㌱慢㡡㑥㕤㡡㜶㈶攷敦慤攴晣㍤㥥愲㉣㍣㜷〵㤰挴昹摤㌹攴扢㉡㍡㍦ㄳ㙡㙢ㄶ挵㙣㡥㉥攸晣ち㠰㡣挴㍦㙢㉦ㅡ散つ愱㔶愲㈸捥敦㠳㤲㕥搴捤㝥攷慦㐴㜵戹昳昳㘰ㅦ戳慡攸搴㔵㘸㘷㜲晥慡㑡捥慦昴ㄴ㘵㘱挳㙢㠱㈴捥户㜲挸㉢㉡㍡㥦㠵摡捡㔱攴㌹扡愰昳搷〱㘴㈴㕤㜱㘸㔰㠴㔰㌷愰㈸捥捦㐷㐹㉦敡㈲扦昳搷愳扡摣昹㠵戰㡦㔹㔵㜴敡㐶戴㌳㌹㝦㐶㈵攷㑦昷ㄴ㘵搱捣㥢㠱㈴捥昷㜰挸愷㔶㜴㝥〹搴搶㔲㡡㘵ㅣ㕤搰昹㕢〰㌲㤲慥ㅣ㑥㠳㈳㈰搴㙤㈸㡡昳㐷愲愴ㄷ㜵㥣摦昹㕢㔱㕤敥晣㌱戰㡦㔹㔵㜴敡㜶戴㌳㌹扦扣㤲昳换㍣㐵㔹㤴昵㑥㈰㠹昳㈷㜳挸㑢㉡㍡㝦㉡搴搶㘹ㄴ愷㜳㜴㐱攷敦〲挸㐸扡㜲㈶つ捥㠲㔰昷愰㈸捥㥦㡤㤲㕥㔴愷摦昹扢㔱㕤敥晣昹戰㡦㔹㔵㜴敡㕥戴㌳㌹㕦愸攴㝣摥㔳㤴㐵㝦ㅦ〰㤲㌸㝦㌹㠷㥣慤攸晣ち愸慤㉢㈹㔶㜲㜴㐱攷ㅦ〴挸㐸扡㜲㌵つ慥㠱㔰て愳㈸捥㕦㡢㤲㕥搴晥㝥攷ㅦ㐲㜵戹昳㌷挲㍥㘶㔵搱愹㐷搰捥攴晣㥥㤵㥣㥦敤㈹捡愲搲㡦〱㐹㥣晦㈵㠷㍣戳愲昳㜷㐱㙤摤㑤㜱て㐴挸昹挷〱㌲㤲慥摣㐷㠳晢㈱搴㤳㈸㡡昳て愰愴ㄷ㌵挵敦晣ㄳ愸㉥㜷晥ㄱ搸挷慣㉡㍡昵ㄴ摡㤹㥣摦戱㤲昳捤㥥愲㉣㕡晥ㅢ㈰㠹昳㑦㜳挸改㡡捥㍦〳戵昵㉣挵㉡㡥㉥戸攵㥦〱挸㐸扡昲㍣つ㝥ぢ愱㔶愱㈸捥扦㠰㤲㕥搴づ㝥攷㥦㐵㜵戹昳慦挰㍥㘶㔵搱愹攷搰捥攴晣㤸㑡捥㡦昶ㄴ攱㈸㝥晤ぢ㐰敡㐳昴㜵〰〷㕣㥣搷收㉣㘵挸㘸㜰ㄱ愹戰㉤㡢扢㝢扡㈴扥㌵愸㌸愵㙢㜶㔷て愲ち㡢摡戳换㠷ㄶ扤㤵晤ㄶ㌸㥤㠸㍣㤷㄰㠰づ搵㜵㉤㕡攴ㄴ慣攲㥣慥挵愵扣㌳㘳捡㝦㐳㘴ㅡ晥㘱搳㐹㔰扡㔶㘱昹昷㠲慤㌵㘸㠹㍤㐴㠲愰㉦〱㌰ㅣ㌷㤳㠴㕣㕦㝣㕢㔶㙤ㄸづ㔹挳攸摣戶㥥㜶㘷㐰㔱㘲换戲ㅥ㉤㠲㐵㠴昳ぢ晤㡢㜳ㄷ㈰㥥㌴㘵㔰㜱㕡愹慤搰摥搶改㜰㘳㙣攰㥡捥㜴收㈳㜴扦㔷㔷㌷㠲㍣㕤㥤㠳㡡㜳㑢搹捥敥㐵㡣㐴收㤷慦ㅦ㈸㐹挸戲扥㌸戹慤戳ㅢ摤挸㔶攴晡㤰攲㥣〵㕤㑢㤱㠶扦戸愳㜳㕡㜶㔱昷㝦挵㔶㔱摣㉣戲挸愶㔱戵慡戶㔶㐵㙢愳晦敥昶㠹〹㔶ㄲ戲㡥㐲戶㔵㑤晤换㔸ぢ挷ㄶ㝤㥢㉡㤴ㄴ挰㌱〵搲挸㡤㌱敡摥㜷ㄸ戶㠰戹昵㈷ㅣ摡〳摦㠰搸㝤摡扥㌳搶愴换晣㥦㕥〸愸㝦〵挸敢㥣㥤戰㈱㡣〷扢扢ち㌳ㄶ戸攷攰〸挴ㄶ㘷㈹扣晢挵㡡㘲挳㍤㜱昰㥡搵摤㄰攴ㅥ㔸㥣㤹捤㌹敤㠸捤㜷㘴㝢〶扢〵㈶㐸㜴㘴摢扢㍤㕤㑢㔷㐷㐷㤶扢ㄶ搳摥攷攴戳敤㑥戴㌸㘹㜱㑦ㄷ搲挹慤㈲㠴散㝦㕥㔵㜶ㄹ慡戲换摣㈸㝡㜱ㅦ收敢挸㍡戱扡收㘷㑢㙤㍤ぢ㍡摡昲㔱ㄶ㤸㔳昳㕦戱㑦㘲㥥愸〳㤹㝡搱㜳㐶㌸㉣敦〶挷戱戹挷㈳㡢㠵搴㜱昳㘳捦慤㔵ㄱ晣愷晥捤㜴づ捣㌰㜲攲戰㔶〳慤ㅥ晦㘴捡㤱戱㝣㉥㘱㔱慣㝥捥挷捡㌲〹搵晤づ挵慡㤱晤晥㌰㠸捤散捡ㄶ㄰㈰挶换㉡晤扤㔷㔵愲搸㠸㥣㍣㑡㌶㜳㉤㕡㤰扡㠳㤴愰㈵㙤〵愷ㄴ㘵挵ㅣ扣㡡㔳挷㉣㡤㠸扢戵㄰㜵敥㔷㔳㕦㍦㈰㙡敡㙢㠶挶ㅡ敤㐵戰晤慦晡捣㈸挳晦㜸敦捣慥㍣挴㘲㌱㌹改扣〹ㅦ慤户㈰搴慢愸愴㍦㈱㠳户㘹昰づ㐴晤㙢㔰㠶户㐲㌰敤〱挹ㄱㄶ㡣敡攴㈵て㈶㘴㐴㤱扣㈰㤹ㅣ昵攲挸〰㕦〶㐶挴㑤扥㠸敡㌷㐷㈲㜳戰㍦㍢㠵㤸㍢㘳㌲搳〳㜳㝤㑤㙤㙤ㅤ㌶㙡㈴㥣戹㔶搶㉤挰㍡收㌸㤲㥡愱戶挴㄰㈲敦㘲挴㌶てぢ攰户づ摦慦㉤扦愰慤㈷㕢㜶㑤㄰㡢㔹敦挳戰㈶愶㕥㠷搴摥㙦挴ㅡ㤷㥥て攸晤㠷㄰敡㕤㔴昲慣敥㍢〷愹昷㔱攴㜹愸挶㌸敦愹て愰攱摣㘷㝤㐴㠰て戱挶㈹愵㜷ㄷ晢ㄸ戵㙢摤挵搴㕦搰㐲て捣户摤㍥攱挰㍥㈵敥挷㘶㠳捦㘸昰㌹つ㍥㠱〱户㕤攴ぢ㤴搶敢攵㘴㘶搷ㄲ愷ㅤ㜹㉡㈶㔲扥㠴㈵㐸昹挲〷敤㈳攵㉢㐲晦㡤搰摦挲㈰㑣捡㜷愸慢㐲捡昷㔰ぢ㈹㕦ㄳ攰〷㤴〲愴晣〳戵㙢㈷㠵戱㝣〳㈹摦㜰㘰摦ㄲ㤷晢㡥挱攰㥦㌴昸㡥〶っ晤ぢ㈹摦愳戴㘶㐷㤹戶戸㘷〱搲㄰㑤㥣晣ぢ㠶攰㠴㌹〰ㅡ搹挷〹ㄳ㐳㉤〵愱ㄸ慦て㜳挲㈰㝤ㄵ㑥ㄸ扥ㄷ㑥㙡〹挰㌸㝥㠰㤳㍡搴慥㥤ㄳ㠶昸昵挰戰慡昷㘰扥摡㘵㐵㠸换昰扦挱愰㍦つ愲㌴㘰㐶㠰㜰挲㔷晣㌶敢摤㔱愶攱愲愸㜳㘹㔷㔷攱戱ㄵ昳摡摡摢戳昳㡤昴っ㐰ㅢ搰挳㉣〱摤㠹㡦㥥㠱散㘴㄰㍢㘱㐴㍦㑣て挳昸㔵攸㘱㠰㕦攸ㄹ㑣〰㐶晡〳昴搸愸㕤㍢㍤㑣〲搰〳挳慡愶㘷㍤づ㙣㝤攲㌲㐱挰㘰㌰㤴〶ㅢ搰㠰㌹〳㐲捦㠶㈸慤摦㑢捦慣㙣攷㠲㙣てㄲ㈵㑤㍢捤挶㌰〵㉢㑣ㅦ搰搸㍥㔶㠶ㄱ㝢ㄳ㘲㌳搴ㅦ㘶㠵昱晤㉡慣㌰昲㉦慣㙣㑡〰愶〰〴㔸搹ㅣ戵㙢㘷㠵愷〲㍤㌰慣㙡㔶戶攰挰戶㈴㉥㌳〷っ〶㕢搱㘰㌸つ㈶挱㐰㔸ㄹ㠱搲㔰ㅦ㉢昹㐹敤づ㕥㍤㉤㤹㘸ㄹ〵㕢搰挲挴〲つ敥愳㘵㌴挱挷㄰㥣㐹〰㘱㕡ㄸ昹慦㐲ぢ㜳〲㠴㤶慤〹挰攴㠰〰㉤摢愲㜶敤戴㌰㙦㐰てっ慢㥡㤶敤㌸戰敤㠹换㥣〲㠳挱㔸ㅡ㡣愳〱搳っ㠴㤶ㅦ愱戴搱ㅡ㕡摡ち㑢挱捡㘳㉢㕡昰捡愳㠹㤹ㅤ㘰づ㘶㤸㜵愰昱㝤捣挴㠹㥦㈰㍥㌳〴挲捣㌰㉤愰ち㌳㑣ㄸ㄰㘶㤲〴㘰收㐰㠰㤹ㄴ㙡搷捥っ㤳ち昴挰戰慡㤹㘹攴挰㥡㠸换㠴〳㠳㐱㥡〶ㄹㅡ㌰〷㐱㤸㘹㐶㘹捤㘱㌴㍤扢扣㝢〹愶ㄷ攳攴戲ㄳ㑣挱ち搳ㄱ㌴戶㡦㤵㥤㠹㍤㠱搸㑣ㅤ〸戳挲㝣㠱㉡慣㌰㤳㐰㔸搹㠵〰㑣㈹〸戰㌲ㄱ戵㙢㘷㠵搹〶㝡㘰㔸搵慣㑣攲挰㈶ㄳ㤷㤷㡣〶㠳ㄶㅡ㑣愱〱㤳ㄳ㠴㤵愹㈸つ敢摤㕦愶攱㌶ㄳ昳敥敥㡢㍢攵摤㙤搳ㅥ㌳つつ挰つ戳ㄵ㜴て㍥㙥愶戳㠷ㄹ散㠱㤹〵㘱㙥㤸㑥㔰㠵ㅢ㈶ㅡ〸㌷扢ㄳ㠰ㄹ〷〱㙥㘶愲㜶敤摣㌰ㄹ㐱てっ慢㥡㥢㔹ㅣ搸㙣攲㌲㔱挱㘰戰㈷つ昶愲〱㜳ㄷ㠴㥢扤㔱昲㥤慢㜱㕥㙡㜷㡣㐷搱ㅣㄸ㠲ㄳ㈶㌱㘸㘴ㅦ㈷㜳㠹扣㉦㤱㤹㜰㄰收㠴㔹〶㔵㌸㘱晥㠱㜰㌲㡦〰㑣㐴〸㜰昲㘳搴慥㥤ㄳ收㈸攸㠱㘱㔵㜳戲㍦〷㜶〰㜱㤹扦㘰㌰㌸㤰〶〷搱㠰㈹つ挲挹挱㈸慤攱㘴㔶㕢㌷摦攰㌶敤㈷慤㌰〴㈷捣㙤搰挸㍥㑥づ㈱㜲㤶挸捣㐳〸㜳挲攴㠳㉡㥣㌰㉤㐱㌸挹ㄱ㠰昹〹〱㑥ち愸㕤㍢㈷㑣㕤搰〳挳慡收挴攱挰㡡挴㘵㕡㠳挱㘰㍥つㄶ搰攰ㄱㄸ〸㈷㙤㈸慤戹搰摤て㤷㉥㑢戳㈵攳㠵敥㐲㔸㠲ㄴ收㍣㘸㘸ㅦ㈹敤㠴敥㈰㌴昳ㄳ挲愴㌰㈹愱ち㈹㑣㔷㄰㔲㍡〹挰扣㠵〰㈹㡢㔰扢㜶㔲㤸搲愰〷㠶㔵㑤捡㘱ㅣ㔸㠹戸㑣㜷㌰ㄸ㜴搳㠰摦㜷㔰捣㠰㄰㔲ㄶ愳㌴愸㜷㘲攱㜴㙢摡㑢㤶挲ち㠴㌰て㐲挳晡〸㔹㐶搸攵㠴㝤ㄳ〶㘱㐲㤸愸㔰㠵㄰愶㌰〸㈱㠷ㄳ㠰戹っ〱㐲㡥㐴敤摡〹㘱㥡㠳ㅥㄸ㔶㌵㈱㐷㜱㘰㍦㈱㉥㔳㈰っ〶㐷搳攰ㄸㅡ㌰㉢㐲〸㌹ㄶ愵㌵㝢挹㉣㜹戹愶摢㜸晡㌹づ㤶㈰㠵昹ㄱㅡ摡㐷捡昱㠴㍥㠱搰捣㘵〸㤳挲〴㠶㉡愴㌰戵㐱㐸㌹㤱〰捣㜱〸㤰昲㌳搴慥㥤ㄴ愶㍦攸㠱㘱㔵㤳㜲㌲〷㜶ち㜱㤹ㅡ㘱㌰㌸㤵〶愷搱㠰搹ㄲ㐲捡改㈸〵慥攲昶㕡㠰慦㙢㤸㘷㤴㌳㘱ぢ㕡㙡㜱㘳愴挱㝤戴㥣㐵昰戳〹捥㉣㠷㌰㉤㑣㙤愸㐲ぢ㤳ㅥ㠴㤶㜳〸挰散㠷〰㉤攷愱㜶敤戴㌰㌱㐲て捣㐷换昹ㅣ搸〵挴㘵搲㠴挱攰㐲ㅡ㕣㐴〳收㔱〸㉤ㄷ愳攴㥢㘵㥤㔲愹㉤摢㘱㍡㝥㉥㠱㈱㌸㘱㐲㠵㐶昶㜱㜲㈹㤱㉦㈳㌲㤳ㅦ挲㥣㡣㐴㕤ㄵ㑥㤸ぢ㈱㥣㕣㑥〰㈶㐵〴㌸㔹㠱摡戵㜳挲㝣〹㍤㌰ㅦ㈷㔷㜲㘰㉢㠹换㕣ち㠳挱㔵㌴戸㥡〶㑣慦㄰㑥慥㐱㘹㜰敦㠴㌲ㄵ慦愱ㄹ㘷㤴敢㘰〶㐶挶昹㜰㝤㡣㕣㑦摣ㅢ㠸换㡣㠸㌰㈳㑣㠳愸挲〸ㄳ㈴㠴㤱ㅢ〹挰㑣㠹〰㈳㌷愱㜶敤㡣㌰㠹挲攰昰捤ㅣ搸㉤挴㘵㠲㠵挱攰㔶ㅡ摣㐶〳收㕣〸㈳户愳戴㐱㉦㈳晢攱㐲扦〳㑦晥㉢摣〳晤ㄲ挶攰㘵㤲て摤挷换㥤㐴扦㡢攸㑣㤶〸昳㌲ㄳ㜵㔵㜸㘱敥㠴昰㜲㌷〱㤸㐴ㄱ攰攵㕥搴慥㥤ㄷ收㔷ㄸ摣扥㡦〳扢㥦戸捣扤㌰ㄸ㍣㐰㠳〷㘹挰㜴っ攱攵㈱㤴㠶昴昲㌲慤慢ㅤ摦㝣㌱ㅤ㍣㡦挰づ㤴㌰㉤㐳〳晢㈸㜹㤴挰扦㈲㌰㔳㈸挲㤴㘴㔱㔷㠵㤲ㅣ搴㐲挹㘳〴㘰㙡㐵㠰㤲㈷㔰扢㜶㑡ㅣ㌴搳〳昳ㅤ㍣㑦㜲㘰㑦ㄱ㤷ㄹㄹ〶㠳㕦搳攰㘹ㅡ㌰㐹㐳㈸昹つ㑡㙢づ㥥㔹㕤昸㤰㤱㠹㤱㘷㘱〶㐶㤸慢愱㜱㝤㡣慣㈲敥㜳挴㘵㕥㐵㤸ㄱ㈶㔳㔴㘱㠴㘹ㄶ挲挸昳〴㘰扥㐵㠰㤱ㄷ㔰扢㜶㐶㤸㡡愱〷收㘳攴㐵づ散㈵攲㌲㑤挳㘰昰㌲つ㕥愱〱㌳㌷㠴㤱晦㐵㘹捤昵挹搴ち㑦攱㕥㠵ㄵ〸㘱晥㠶㠶昵ㄱ昲ㅡ㘱㝦㑦㔸收㕡㠴〹㘱㠲㐵ㄵ㐲㑥㠳㕡〸昹〳〱㤸㠳ㄱ㈰攴㜵搴慥㥤㄰愶㘷攸㠱昹〸昹ㄳ〷昶〶㜱㤹扡㘱㌰昸㌳つ㔶搳㠰搹ㅣ㐲挸㥢㈸慤㤹㑤昰ㄴ㉥㡢攷〶㤳ㄱ㠵㌴敤㈸㙦挳ㄸ扣㌰戵㐳愳晢㜸㜹㠷攸敦ㄲ㥤㘹ㄸ㘱㕥㤸㝢㔱㠵㤷㉢愱ㄶ㕥摥㈳挰㑡㤴〲扣㝣㠰摡戵昳挲捣つ㍤㌰ㅦ㉦ㅦ㜲㘰ㅦㄱ昷ㅡ戳挱㕦㘸昰㌱つ㤸攸㈱扣㝣㠲搲㥡㑢㤴愹敤㡦慤㤸搲㔵捡ㄶ扡㑣戴㝣〶㕢搰挲愴て摤扢㡦㤶捦〹晥〵挱㤹愰ㄱ愶㠵㔹ㄹ㔵㘸㘱扥㠶搰昲㔷〲㌰㜱㈳㐰换㔷愸㕤㍢㉤捣改搰〳昳搱昲㌷づ散㙢攲㌲摦挳㘰昰㜷ㅡ晣㠳〶㑣〱ㄱ㕡扥㐱挹㌷挹㉥㕥摥㘱扥㙡晢㈷散㐰〹㔳㐱㌴戰㡦㤲敦〸晣㍤㠱㤹戶ㄱ愶㠴戹ㅡ㔵㈸㘱ㄶ㠷㔰昲〳〱㔶愱ㄴ愰愴〶㜱扤戵㔳挲㑣て㍤㌰ㅦ㈵っち㕡㠸〶搵㈸㘶㠱ㄸっ晡搱〰敦扥攳㕥ぢ〶㐲㐹㍤㑡㙢㥥㌰㑤㕢摣㤹换㤶㑡㑥扢㘹㐷改て㔳戰挲ㅣㄱ㡤敤㘳㈵㑡㙣㝥昳㑥㌱搲捣㔱㔹㌱㤶戰㐲㌶敢㔷愳㌶ㅣㅡ㉢ぢ㔰㑡て㐵㠶㉡攷昴㉣挷㜳㉥㔹㘵愸捣㕤㘳搰㉦㈶㜵〸攰㜵㤵敡㔴㑤㕤昸㤵昲摥戶扦㐵愷〳㌶〸扤慥㉦捤愸㘱㈴戴晥㙦晦㉣㝦㈵扤户㍤〷扥收晤㕤戶攱ㄲㄹ㠸㈱㙥㌰慢㉤㕦敡敡敥㉡昶っ㥦㠳㉢扡攱晣晣㐱戱愶㈶㍥愹晥㑢㈰ㅡ晢愴㘳㜵㥤晣㙡摢ㄲ扥ㄲㅣ㕢搸搹戵戴㔳㐶㔳摦捤慦㐰〸㕦晤晢戳ㅢ㌷㔰㠶㤵㔱㈰捦㘶昰㤱捡挸㘰㐰㡣㘹㤹摣戲㑦㙢戱㌹㤵捡㍢搹㕣㘳㈱㤳㐹愵ㅢ戳㤹㔴愶搰㤸捡㌵㈵ㅢ攲㑤㜹㈷㤳戳摦搲ㅢ㘰〸摡搸㡣㑥ち扣捤ㄲ挳㤴㔲愲慥㥥㤱扤㜵つㅣ挲扥㐶攵昰㔴戵愰㥣扡晥晤搵㤸搰㔷〹捡〲㡥扤慦㜶㐷㈲㡣㌷搶㝦ち㜲搶慤ㄱ〷戸㠶㝢㌶㤶㈱て挵㄰慣つ㈰㘲㌶㠳㡥ㅣ㔰㘴㐳挸昵㕡㈶户〶扦㤴ㄷ搹〸搵敢愳ㅡ㙦㈲敢㜷㤳戹ㅢ㐵㌶㐶晤㐰搴㑢慣ㄵ㥦收敢㡥っ㐳捤㘰搴昸㔲㉣㙣㐶㌳㔱㡤挰〳愴昵ㄶ搷㐶㔲㡣㠰㔰ㄲ愹㘴㘹ぢ㈸㌹㉥敥摥敡㘳㌴攱㉥慥摥㠲㤷摣戱㔰㠹㑦㍢ㄲ〵㍢㠶㕡㡤ㅡ敥ㅣ挱㡤换〸㈵ㄱ㈲㈳㘰攷㙥摣慣㔳㑣㘴戱ㅤ搳〵㙣搷挶㐴㌱搳ㄴ㙦㉥㍡㠹㘲㈲搵㤴㡤攷ㅢ戳昶愷㕥ㅢ㙢㈴摡搸っ㘱ち㌷愳㔸㤲㔸㈶晢愵㑥㌱㐲挹つ慣晥㠸㡥㐹扥ㄸ㙥つ㤵戵つ㐴捣㘶㤰ㄲ㉢昸愸㈴敢㐸㤹㐵㝥㉣㔲㘲㌳㜸㠹晦攳㔹㍤慢摥攲摡㜶ㄴ摢㐲㈸〹㑣戲ㄴ㠷戲㤷〳〶㈶㠵㠳摦愲戳㜲づ㥥㐳㙤㌹〷っ㐸ち〷㈹㐰戹ㅣ愴㔲改㘲㉥摦搴㤰㑡㌴㘴㔳昹㘴㈱ㄳ㙦捡㌴愵搲㠵㠶挶㐲㈲㤱换挷㙤㠹㕦戲晢㐶戴戱ㄹ戱ㄴ搷㥡㔸㤲搰愵搶㈹㐶㈴㠵㠳愷晤ㅣ㌴挳搰摡ㄱ㈲㘶㜳敢㘱挵捣㠱搲捡㕤搹攰㉤㜱㤸㘲〷〸㔵ぢ愵㜴摢〲㘵㉦〷㜵愸ㄵづㅥ㌴㜲㜰扦㤱㠳㝡て㉡㌲つ㔰ㅥ〷搹挶㐲扥攰愴ㅢ戲昹收㔴㔳㌲㤵㑤愵㤲㌹〷敢挵㠶愴㔳㙣捡搸ㄱ摤晤㜴戴戱晢敢搲っ㤶愲扡㐴㥤ㅡ㠰㤲㜰㜰㤷㥦㠳㤹㔰㔹戳㈰㘲昶㐰ㄸ㘰挵捣挱㈰慤摣㠷つ㠴㠳㌴㙤㥢挸挱㘰摤搱㍣㈸㝢㌹戰㔱㉢ㅣ摣㘰攴攰㍡㈳〷敢㜹㔰㤱〳〰攵㜲搰搴摣㔰㜴㌰慢ㄵ㔳挹㜸慡㔰㙣挸愴㔲㑤搸ㅦㅡ昱昹搲㝣㤳㤳㉤摡敢敢敥て㐴ㅢ㝢愸㉥ㅤ挴搲〶扡㐴㥤摡ㄸ㈵攱㘰愵㥦㠳㔶愸慣㐳㈰㘲昶㌰ㄸ㘰挵捣挱㈶㕡改戰㠱㜰戰ぢ㙤㈷㤰㠳㑤㜵㐷㙤㔰昶㜲戰㌹㙡㠵㠳ぢ㡣ㅣ㥣㘷攴㘰ぢて㉡搲〱㈸㤷㠳㐲㉡搱㔴捣㌴ㄴㄲ昹㑣㌱攵㈴ㅢ戳捤挵㘲㌱㤵㘹㙡㠸㌷挶ぢ戹㝣挱摥㔲㜷摦㠹㌶昶㔶扡搴挵搲㜰㕤愲㑥㡤㐲㐹㌸㌸搳捦㐱〹㉡慢ㅢ㈲㘶㡦㠶〱㔶捣ㅣ㡣搱捡㘵㙣㈰ㅣ㑣愵敤ㄴ㜲戰戵敥攸㐸㈸㝢㌹搸ㄶ戵挲挱㜱㐶づ㡥㌵㜲戰㥤〷ㄵ㌹〶㔰㉥〷㡤昱㜸挱㐹㍡つ㑥㈲㕦㑣挵㜳戹㑣㜳㜳㈲搳㤸㉢㈶㌳改㐲ㄱ搳㠴扤扤敥晥㔸戴戱挷敡搲㑦㔹ㅡ愷㑢搴愹ㅤ㔰ㄲづ㡥昴㜳㜰〲㔴搶㠹㄰㌱㍢づ〳慣㤸㌹㐸㘸攵愹㙣㈰ㅣ捣愴敤ㅥ攴㈰愹㍢㍡ㄳ捡㕥づ㔲愸ㄵづㄶㄹ㌹攸㌴㜲搰攸㐱㐵捥〵㤴换㠱㤳㈹㌴ㄷ搳㑤戹㝣㉥攳愴攲㠵收㕣慡㈹㔳㙣捡㌵昱戸挸收搲㜹扢㐹㜷㝦ㅥ摡搸㘹㕤㍡㥦愵㡣㉥㔱愷㜶㐲㐹㌸㘸昳㜳㜰ㄱ㔴搶挵㄰㌱㝢㘷ㄸ㘰挵捣挱〴慤扣㥣つ㠴㠳㌹戴摤㠷ㅣ散愲㍢㕡〹㘵㉦〷ㄳ㔱㉢ㅣㅣ㙣攴攰㐰㈳〷㤳㍣愸挸戵㠰昲昶㠳㜴㍣㥤㑣愵㤳戹㕣扣㤰㉡愴昰㙤攲㜸㉡㥤㘹㉥㘴戲ㄹ㈷㠹㈳挲㥥慣扢扦づ㙤散ㄶ㕤扡㥥愵㈹扡㐴㥤㥡㠶㤲㜰㌰捦捦挱㉦愰戲㙥㠲㠸搹搳㘱㠰ㄵ㌳〷㌳戴昲㜶㌶㄰づ昸㔶戵挵昷戳搵敥扡愳扢愰散攵㘰㈶㙡㠵㠳摤㡤ㅣ㑣㌷㜲㌰换㠳㡡摣〷㈸㙦㍥㘸㑥ㄷ㔲㡤捤昹㐴㌲㤷㐹㌹㑥㈱搷㤰捦㘶攳㘹㑣ㄱ改㔴㐳㐳㜳戳㍤㕢㜷㝦㍦摡搸㝢敡搲〳㉣敤愵㑢搴愹㌹㈸〹〷㉤㝥づㅥ㠶捡㝡〴㈲㘶捦㠵〱㔶捣ㅣ散慢㤵㑦戰㠱㜰㤰愵敤㈱攴㘰㥥敥攸㘹㈸㝢㌹昸㌱㙡㠵㠳戴㤱㠳㐶㈳〷晢㝢㔰㤱㔵㠰搲晢〱㌶㜶㌲㤱挳戴攸愴昲昱㘴㜳扥㔸㜰ㅡㄲ挹㙣㐳㐳㍣搱㤴㐸搸〷攸敥㥦㐳ㅢ晢㐰㕤㝡㥥愵㠳㜴㠹㍡搵㡡㤲㜰㄰昷㜳昰㈲㔴搶㑢㄰㌱晢㄰ㄸ㘰挵捣㐱㔶㉢㕦㘵〳攱㘰〱㙤攷㤳㠳㥣敥攸㡦㔰昶㜲㔰㐰慤㜰㌰摡挸挱㐸㈳〷㡥〷ㄵ昹㌳愰㕣づ㡡㑥㜳㌲㥥㠹愷ㅢ㤲捤㑥㉡㥤㜵戲㤹㕣㐳㐳愲戱愱㈱㤳挹㍡つ戹㠴㕤搴摤慦㐶ㅢ㝢扥㉥扤挹搲〲㕤愲㑥㉤㐴㐹㌸搸挲捦挱㍢㔰㔹敦㐲挴散㜶ㄸ㘰挵捣㐱㠷㔶㝥挴〶挲㐱ㄷ㙤昹搲戶敡搴ㅤ㝤ち㘵㉦〷㡢㔰㉢ㅣ慣㘷攴㘰㠸㤱㠳挳㍣愸挸㕦〱攵㜲搰㥣㙤㙥捣㈶㔳捤改㑣㍣㤵㙡㉣㍡㌹㕣㍡㈷㌳㤸ㄷ㥣愶㐴㐳㍡㥢戱㑢扡晢㉦搱挶敥搶愵慦㔸敡搱㈵敡搴㔲㤴㠴㠳㤸㥦㠳扦㐳㘵晤〳㈲㘶㉦㠳〱㔶捣ㅣ㉣搷捡敦搹㐰㌸㔸㐲㕢扥扢慤づ搷ㅤ愹㝡ㅦ〷㐷愲㔶㌸昸攱㕢搳戵昲㜷愸㉤扦㔶㍥捡㠳㡡搴〳捡攵㈰摦搰っ愷搳昱㘴㈳收㠵愶戴㤳换㈶ㅢ㜰戵㥣㜰昰愵扤㜴㜳㍡㘵晦㐴㜷ㅦ㐱ㅢ晢㘸㕤敡捦搲㌱扡㐴㥤㍡づ㈵攱攰敦攸扣昷㝥㈱〶㤵㌵〰㈲㘶ㅦて㠳㡡ㅣ㥣愰㤵㌶ㅢ〸〷㐷㤱㠳㈳挹挱㠹扡愳つ搸ㄱ㙡㔰慥㔱㍦㠳ㄴづ晥㘲攴攰㐳㈳〷㈷㝢㔰㤱㘱㠰㜲㌹挸攰昳摦㜱㈷㥤捣㘴㜲㠵㔴㍣搹㠴㉢〳摣㈵㌸㠵㜸㍡摦㥣捤㘷㌲昶㈹扡晢㑤搰挶㍥㔵㤷㌶㘵改㌴㕤愲㑥㥤㠹㤲㜰昰㡥㥦㠳㉤愰戲戶㠴㠸搹㘷挱愰㈲〷㘷㙢攵㈸㌶㄰づ㡥㈷〷挷搱摢㜳愰愴敢搶㌶散〸㉢㈸㈳戳〳㔲㌸㜸捤挸挱敦㡣ㅣ㥣敦㐱㐵挶〲捡攳〰摦㌷挴〵㔲㌶㠹㜳㘱㉡㥥㐸㘷ㅢ搲㠹㐴㜳ㅣ㡦〷㡡挵㐴㍣㤳户㉦搰摤㡦㐳ㅢ晢㐲㕤晡ㄱ㑢ㄷ改ㄲ㜵敡ㄲ㤴㠴㠳ㄷ晤ㅣ挴愱戲ㄲ㄰㌱晢㔲ㄸ㔴攴攰㌲慤㙣㘲〳攱攰㔴㝡㝤ち扤扤㕣㜷戴㈳㍢搲ㅣ慣㐰慤㜰昰愴㤱㠳挷㡤ㅣ㕣改㐱㐵㜶〱㤴㜷㉣愴㌳挹㘴㌲㔵㜰ㄲ愹㑣慡戹ㄹ㔴攰〲愹攰㌴㌶㘵ㅢち㘹摣㍡摡㉢㜵昷扢愲㡤㝤㤵㉥㑤㘴改㙡㕤愲㑥㕤㠷㤲㜰昰戰㥦㠳ㄶ愸慣㈹㄰㌱晢㝡ㄸ㔴攴攰〶慤㥣挱〶挲挱㌹攴㠰敦㜵慢ㅢ㜵㐷戳搸㤱收攰㈶搴ち〷㜷ㄸ㌹戸捤挸挱捤ㅥ㔴㘴㙦㐰戹ㅣ愴㜲挵㠶ㅣ慥て㜰搳㤴㑤㘵㥤㐶㕣㉢愷ち挹挶㐲㍡㤱捡愵ㄲ搸て㙥搱摤敦㠳㌶昶慤扡㌴㠷愵摢㜴㠹㍡昵㑢㤴㠴㠳㕦昸㌹㤸〷㤵戵ㅦ㐴捣扥ㄳ〶ㄵ㌹戸㑢㉢て㘲〳攱㠰㉦㘵㕢ㄷ㤱㠳扢㜵㐷㠷戰㈳捤挱扤愸ㄵづ慥㌰㜲㜰㤹㤱㠳晢㍣愸㐸〱㔰㉥〷㑤㜰㌸㤷捣ㄷ㥢㜰ㅣ愴㜲㤸ㅦ攳㤹㜴㍡㤹捥㘶㥤㑣扡㌹㤱㜴散晢㜵昷づ摡搸て攸㔲㤱愵〷㜵㠹㍡昵〸㑡挲挱㐵㝥づ摡愰戲づ㠵㠸搹㡦挲愰㈲〷扦搲捡㉥㌶㄰づ㔶㤰〳扥攵慤ㅥ搳ㅤ㜵戳㈳捤挱ㄳ愸ㄵづ㑥㌳㜲㜰㡡㤱㠳㈷㍤愸挸㔲㐰戹ㅣ㌴愶ち搹愶㘲ㄶ㤷㡡改㜸㉡㡢㡢㠲㐴〱㔷㠸愹〶㕣㌶挷昱㘳ㅥ㡥晤㤴敥㝥ㄹ摡搸扦搶愵攵㉣㍤慤㑢搴愹㘷㔱ㄲづ㑥昰㜳㜰㈴㔴搶㔱㄰㌱㝢ㄵっ㉡㜲昰㥣㔶晥㤴つ㠴〳扥愲㙤昱㘵㙦昵扣敥攸㐴㜶愴㌹㜸〱戵挲挱㜲㈳〷㑢㡤ㅣ扣攸㐱㐵㑥〱㤴换㐱㐳㌱攷愴搳㑤㘹㑣〸㌹㕣㈷㌶㌶㘷ぢ戹愶㈶㥣㄰ㄲ戹㠴㔳捣㘷散㤷㜴昷愷愲㡤晤戲㉥㥤挶搲㉢扡㐴㥤㝡ㄵ㈵攱愰攴攷攰㑣愸慣戳㈰㘲昶㙢㌰愸挸挱敦戵昲㝣㌶㄰づ昸愶戶挵㜷扥搵ㅦ㜴㐷ㄷ戳㈳捤挱敢愸ㄵづ㡡㐶づち㐶づ晥攴㐱㐵㉥〳㤴换㠱㔳㘸挶捦扤攰㌴㤸㑦攱㍡㌱㤳挹㈴搳㜸㥣㔸㐸㌶㈵㡡㡤つ㤹㘴摣㝥㐳㜷㝦㌹摡搸㝦搶愵㉢㔸㕡慤㑢搴愹户㔱ㄲづ㕡晤ㅣ慣㠴捡扡ち㈲㘶扦〳㠳㡡ㅣ扣慢㤵搷戳㠱㜰挰ㄷ戶慤㍢挹挱㝢扡愳㥢搸㤱收攰〳搴ち〷㜳㡣ㅣ散㙤攴攰㐳て㉡㜲ㅢ愰㕣づ㥡㤳搸〵戲戹㈴㥥愳攵㔳㤹㠶〴敥㥥㌲挵㠶㍣〸挸攳慡〹昳挱㐷扡晢摢搱挶晥㡢㉥摤挱搲挷扡㐴㥤晡っ㈵攱㘰愶㥦㠳扢愰戲敥㠶㠸搹㥦挳愰㈲〷㕦㘸攵〳㙣㈰ㅣ昰扤㙤㡢㙦㠰慢扦敡㡥ㅥ㘱㐷㥡㠳慦㔰㉢ㅣ㑣㌴㜲戰㡢㤱㠳扦㜹㔰㤱挷〱攵敤〷㡤づ㥥ㄴ㈴㥡㤳昹〶昰㤰㑡㘵㜲㌹㠴て㥡昲愹㈴㌸㠸攳摥昹㙢摤晤ㄳ㘸㘳晦㕤㤷㥥㘴改ㅦ扡㐴㥤晡㈷㑡挲㐱戳㥦㠳愷愱戲㝥〳ㄱ戳扦㠳㐱㐵づ扥搷捡攷搹㐰㌸㜸㥣ㅣ㍣㐶づ㝥㠰㤲慥㕢㉦戱㈳捤〱挱㠴㠳ㅦㄹ㌹ㄸ㙢攴㐰愱ㄱㄱ㈲扦〳㤴㌷ㅦ愴㤲㠹㑣愶㌱ㅢ捦攵昱ㄸ愱搸㤴攵ㄹ愱㌹㥦捤ㄴ㡢㑤㡥攳愴敤㕡慦㡤昵㉡摡搸㡣㤶挹㘰㕥㘳㐹挲㘶ㅣㅡ㜵慡㍦㜴挲挱搶㝥づ晥〸㤵昵㍡㐴捣㡥挲〰㝦收晢〵㠶挹㐴昹㈶ㅢ〸〷捦搰㤶敦㠳摢㡣㥡搹㉣扤ぢ攵愰㈱昵っ搴挴㐳戱ㄶ㜹㌵戴摡㉦昶㐴〰戰㘱挷㡣㙥㠴㌸㤰㥢㌶户㙢㔲敦捦〶慤愷㐳ㅦ㘳昵㠷㡥挷慣愹㤹㤴敢挶摢户㍤㡥㙥戶㘷愹户ㅤ㍥ㅣ㡣挰ㄵㄴ㘳昹㔹攴つ搷㤴㝣㉦慣㙤戶愶㜶㐶㘷㌷㍥摦敤ㄴ㌴㘲㌷㕥㌸慡慢敤愷㡣㙦㝣㝢㍦㄰㠴㘰㡤〶㤸摡戹戸㘳㉢昸戰㤹攱㠵扤挹㙤㍤昲㙡敢收搰㉢㙢㌰攸㠹扣て慡㐲㍦㈲搰㤸慥ㅦ㠶㙤搳㠷晥戸慤搷㐴㥤搸㍢㤷㤸昵㈱挰ㄵ㠳㘷挴㘳搵㤰愱㈸愰戲㠶㉣晢㤶捦㜷昵ちㄳ摤晦㐷扤晦摢ㄳ㠷㙣愰㕢ㅣ慣㐶㥣㌳愹㝥昵搱㔷㝣㜱攳㑥㘳㉥扢昵㕦摥晦㡦㜶㕢慣㐱㔰っ㍤㡤㐱慤戵㥡攲㑤ち敥㈸㙡㈸〶昱〷㝣攷戵散〳戹敢㝢㡡昰〷㜲㙤挶愹㘴㠷晡っ㘳ㅥ㌴㐴㌱㌸挴㥤㑡㔹㈳㈰㈳㕦愰㌶挴㕤扣㔱つ〶㥡昶㌷㘶㝤〹ㅢ挵㄰㤳慥ㅡ挲㌰ㄲ㉡晢㐰挱㌶扡挵㍡㔳挰挸搳ㄸ㍡扥㥡㘲つ〵㔶㈵ち愲㥥㈲晣㤹㕣㥢㘱㉡愱攰ㅢ㡣ㄹㄴ㌰㙥攴㔲㤰挲㕡攴㥦愸つ晤ㄲ㐱㐲搵〵ㄸ昸ㅥ㈶㡡〱愶㕥〶ㄸ㐴㐲㘵ㅦㄸ㘰挴㐹㕡慣㌳〳㡣㍢㡤㌱㌰昰慦㙦㉡散〴㍦㜸㡡昰户㜲㙤〶愹㠴㠱㝥搸㘹挱〰㈳㐳㉥〳搳戰ㄶ愹㐷㙤㤰㠱㜴戳晡ㄶ㘰摡摤㤸搵ㅦ㈶㡡攱㈵㕤㌵㠴㈱愴扥㌱挰㜸㔳摦ㄸ㘰搴挹挴挰摦㉡㌱昰㤵愷〸㝦㌰搷㘶㠸㑡ㄸㄸ攴㌲挰戸㤰换〰㈳㑥㤱㈱愸つㅦ〶ㄹ昵㜹㠰㠲昵㐸〱愳㑢扤ㄴ㌰㠲搴㌷ちづ搱㉤搶㜹㈷㘰搰挹㐴挱㕦㉡㔱昰㤱愷〸㝦㌶搷㘶㠴㑡㈸搸搸愵㠰㘱㈱㤷〲〶㥣㈲㥢ㄸ㈸㘸㔲敦〵㈸搸㡣ㄴ㜴挱扡㤷〲〶㤰晡㐶㐱户㙥戱捥ㄴ㌰收㘴愲攰捤㑡ㄴ慣昶ㄴ攱㡦攷摡っ㔰〹〵㈳㕣ちㄸㄵ㜲㈹㌸〶㙢㤱㔱攵ㄴ㈴ㄲ敡昵〰〵㘳㐸〱㘳㑢扤ㄴ㌰㝥搴㌷ちㄸ㙣㤲ㄶ敢㑣〱㐳㑥㈶ち㕥慤㐴挱敦㍣㐵昸ㄳ扡昶㤹㐰ㄲち挶扡ㄴ㌰㈸攴㔲㜰㉥搶㈲㍦㐲㙤㜰㉡挸愴搴㑢〱〶㜶㈰〳㡣㉣昵㌲挰攸㔱摦ㄸ㘰愸愹㙦っ㌰攰㘴㘲攰戹㑡っ慣昲ㄴ攱敦攸摡㡣㑥〹〳㡤㉥〳っ〹戹っ㌰搸ㄴ㐹㤷㌱㤰㙥㔲㑦〷ㄸ㘸㈶〳㡣㉢昵㌲挰搸㔱摦ㄸ㘰愰愹㙦っ㌰摣㘴㘲攰昱㑡っ㍣收㈹挲ㅦ搳戵ㄹ㥢ㄲ〶㜶㜵ㄹ㘰㐰挸㘵㠰愱愶挸愴㜲〶㌲敡攱〰〳㉤㘴㠰㔱愵㕥〶ㄸ㌹敡ㅢ〳っ㌳昵㡤〱〶㥢㑣っ摣㔷㠹㠱㝢㍤㐵昸㡢扡㌶㈳㔳挲挰っ㤷〱㠶㠳㕣〶ㄸ㘸㡡散㠱摡搰改㈰㤱㔴㜷〶㈸㤸㐵ちㄸ㔴敡愵㠰㠱愳扥㔱挰㈸㔳摦㈸㘰慣挹㐴挱慤㤵㈸戸挵㔳㠴扦慢㙢㌳㌰㈵ㄴ捣㜱㈹㔸㡤戲㑢〱攳㑣㤱㝤换㈹㘸㡡慢ㅢ〳ㄴ散㐷ちㄸ㔳敡愵㠰㜱愳扥㔱挰㈰㔳摦㈸㘰愸挹㐴挱㌵㤵㈸戸摡㔳㠴扦慥㙢㌳㉥㈵ㄴㅣ散㔲挰㘰㤰㑢〱挳㑣㤱㔶搴㠶收挲〶戵㈲挰㐰㤶っ㌰愲搴换〰愳㐶㝤㘳㠰㈱愶扥㌱挰㐰㤳㠹㠱㑢㉡㌱昰㜳㑦ㄱ晥挴慥慤搰戱㌰㌰摦㘵㠰愱㈰㤷㠱㝡慣㐵摡㔰ㅢ㍥づㅡ搴〵〱ちㄶ㤲〲〶㤴㝡㈹㘰搰〸㝦㝤戸㌶㘶㠴㐹㕡慣昳〹㤱㜱愶㌱㠶㙢攳戳㉢㔱㜰㤶愷〸㝦㘸搷㘶㔰㑡㈸㌸捣愵㠰㤱㈰㤷〲挶㤸㈲摤攵ㄴ挴搳敡戴〰〵㡢㐹〱攳㐹扤ㄴ㌰㘶㠴扦㍥㔰挰〰㤳戴㔸㘷ちㄸ㘶ㅡ㘳愰攰愴㑡ㄴ㥣攸㈹挲㥦摢戵ㄹ㤳ㄲち㡥㜰㈹㘰㈰挸愵㠰㈱愶挸㔱〶ち㥡搵㑦〳ㄴㅣ㑤ちㄸ㑥敡愵㠰㈱㈳晣昵㠱㠲㠴㙥戱捥ㄴ㌰捡㌴挶㐰挱㔱㤵㈸㌸搲㔳㠴㍦扡㙢㌳㈴㈵ㄴ㥣攰㔲挰㌸㤰㑢〱㈳㑣㤱㤳㔰ㅢ㥣ち㥡㔲㙡㔹㠰㠱㤳挹挰㐴ㄸ昷㌲挰㠰ㄱ晥晡挰〰愳㑢搲㘲㥤ㄹ㘰㡣㘹㡣㠱㠱敥㑡っ㤴㍣㐵昸换扢㌶〳㔲挲挰㤹㉥〳㡣〲戹っ散㡤戵挸搹愸つ㑤〵㡤㡤慡㌳㐰挱戹愴㠰戱愴㕥ちㄸ㉦挲㕦ㅦ㈸㘰㜰㐹㕡慣㌳〵っ㌱㡤㌱㔰搰㔶㠹㠲〵㥥㈲晣晤㕤晢㄰㈰〹〵ㄷ扢ㄴ㌰〸攴㔲挰昰㔲攴ㄲ搴〶㜷㠲㜴愳㉡〴ㄸ戸㡣っ㌰㤲搴换〰愳㐵昸敢〳〳っ㉤㐹㡢㜵㘶㠰〱愶㌱〶〶㕡㉢㌱昰㍦㥥㈲晣ㄱ㕥㥢搱㈸㘱攰㉡㤷〱㠶㠰㕣〶ㄸ㕣㡡㕣㠳摡搰㑥㤰㐸愹〳〲ㄴ㕣㐷ちㄸ㐸敡愵㠰挱㈲晣昵㠱〲㐶㤶愴挵㍡㔳挰昸搲ㄸ〳〵晢㔶愲㘰慥愷〸㝦㡡搷㘶㌰㑡㈸戸搹愵㠰ㄱ㈰㤷〲挶㤶㈲户愲㌶戸ㄳ㌴㌵愸扤〲っ摣㑥〶ㄸ㐶敡㘵㠰愱㈲晣昵㠱〱挶㤵愴挵㍡㌳挰攸搲ㄸ〳〳㝢㔴㘲㘰㜷㑦ㄱ晥ㅥ慦捤㔰㤴㌰㜰㡦换〰攳㍦㉥〳㡣㉣㐵敥㉢㘳㈰㥤㔶扢〵ㄸ㜸㠰っ㌰㠸搴换〰〳㐵昸敢〳〳㡣㉡㐹㡢㜵㘶㠰戱愵㌱〶〶㈶㔵㘲㘰愲愷〸㝦㤴搷㘶㈰㑡ㄸ昸㤵换〰愳㍦㉥〳㡣㉢㐵ㅥ㉦㘳愰㌱慤㜶づ㌰昰㈴ㄹ㘰〸愹㤷〱㠶㠹昰搷〷〶ㄸ㔳㤲ㄶ敢捣〰㈳㑢㘳っっ愴㉢㌱搰攴㈹挲㕦收戵ㄹ㠶ㄲ〶㥥㜵ㄹ㘰散挷㘵㠰㔱愵挸㜳㘵っ㘴㤲㉡ㄹ㘰攰户㘴㠰〱愴㕥〶ㄸ㈴挲㕦ㅦㄸ㘰㐴㐹㕡慣㌳〳㡣㉢㡤㌱㌰昰愳㑡っ㡣昳ㄴ攱捦昳摡っ㐲〹〳晦敢㌲挰挸㡦换〰㘳㑡㤱㔷换ㄹ㠸慢㙤〳っ晣㥥っ㌰㝣搴换〰㐳㐴昸敢〳〳㡣㈷㐹㡢㜵㘶攰㑤㤸㡦㌱㌰㌰慡ㄲ〳㈳㍤㐵搹㌷㝡ㄹ㠲㌲㐶㔰㝣㕦㤰昵晤㈸敤㄰㜴㕡㕦攴㡢㌶〳㡡㙥㌵摦〱挲ㅢ㕢昸㘸㤱扣散㌴㄰㥦摡㉣攱㘷㘱㘷攲换戱昸挰收㥣㌶敦攷〶㘷攰㡢戲晣㥥愱晥挴愳㈵㈵㌶㡥ㄴ昷㉣攱㥢㡦晤㡢㌳扡昱挵摦㐲ㄴ㍦㙤搹㠳户挵㍢晦ㅢ扥挳㠹搷捦敡㙡攱㌲㔲戹昸㔳戲戵挶㌷扦昸㑡㔷㤵㑦愴慥攱㐳晦摡㙢㉤扦搰昹敦㝤晣㔷摥摡慢㔳挳戱㌹摤攴挱㘳㙡㈴㘰㠵㡦㐴㈲㝥㠲㝤㌱㈶〱㑤㡣㈸㘶扤㠵愲搸㡢愸愹㘳㤴慢㕡戴つ㤱搹㥡晥ㅤ慤㜸㍢㌰扢㍣摡搱摡敥㜴捥敦㔹㄰㙤㕤㠲昰㈲扥愶㠳㡦㜸攲㤷㕡慤㜷〰慡ㄷ挵㜰ㄳ㜷㈰㙦㔴㥢ㅡ㐷昵㝥㜰㔴ㅦ〴㐷愵ㄸ㜸攲挸慣㡦晣挸㡣攲昸㤰㌷㌰㈲㝦ㄲ㐴晥㌴㠴捣㠰㡥㈰㝦敥㐷敥㠷㠲て㜹戰ㄱ昹换㈰昲㔷㈱攴晥㈸ぢ昲搷㔸搱㡢ㅡ㠴㠲て㌹㙡㐴晥〶㐶扥㙤昴㉤㡡扥㙤愴ㄸ㝦㄰攴敦戰愲ㄷ戵㌱ち㍥攴㕡㈳昲扦㘰攴㐳慥挱〶昳㈳昳戱扥㈰搷㐲愱ㄷ㌵㈲㠸晣摤㍦㑣晢㔵㍤㕡昸㤰㈳㈱㘴㍥㉤ㄷ攴愸ㅦ㤹㡦㥥㝤㘳晥摡㠸㍣㈰㠸㍣㌰㠴捣愷搰㠲㍣搸㡦捣㐷扡㍥攴捦㡤挸敢〵㤱搷て㈱㌷㙢攴つ晣挸㝣㔴敡㐳晥挸㠸扣㜱㄰㜹㔸〸㤹㑦㑤㘵捣㥢晡㤱昹〸搲㠷晣㡥ㄱ㜹㡢㈰昲㤶㈱攴㔹ㅡ㜹戸ㅦ㤹㑦昶㝣挸㙦ㄸ㤱㐷〵㤱㐷㠷㤰昹㡣㑦挶扣戵ㅦ㤹て捣㝣挸慦ㄹ㤱户ぢ㈲㙦ㅦ㐲收戳㌳㐱ㅥ攷㐷㥥ㅦ㐴㝥挹㠸扣㐳㄰㌹ㅥ㐲收㈳㈹㐱㑥晡㤱昹㝣挷㌷收㔵㐶攴挶㈰㜲㔳〸㤹㑦㝡〴㌹攳㐷收㘳ㄳㅦ昲㔳㐶攴㥤㠲挸㍢㠷㤰昹〰㐵㤰㜷昱㈳昳㘹㠴て昹㔱㈳昲愴㈰昲攴㄰㌲ㅦ㑣〸昲ㄴ㍦㌲敦昲㝤挸昷ㅢ㤱愷〵㤱愷㠷㤰㜹扦㉦挸扢晢㤱㉦づ㈲摦㘹㐴㥥ㄵ㐴㥥ㅤ㐲收㝤戴㈰敦攵㐷收㑤愹㙦捣户ㄸ㤱攷〴㤱攷㠶㤰㜹㝢㉡挸昳晣挸㌷〷㤱慦㌷㈲敦ㅦ㐴㍥㈰㠴捣摢㍥㐱㍥挸㡦捣㝢㈸摦㤸㔷ㅡ㤱㕢㠳挸㠷㠴㤰㜹㍢㈵挸㌹㍦㌲敦㑤㝣挸㤷ㅡ㤱㥤㈰㜲㌱㠴捣摢ㄴ㐱㕥攰㐷收㌵扦て昹〲㈳昲挲㈰㜲㝢〸㤹㤷晦㠲捣慢〳扤㈸㕥㑢晢㤰捦㌲㈲ㅦㄶ㐴㉥㠵㤰㜹㔹㉤挸㍤㍥攴㝡㕥攰慣昳㤵ㄶ㤳㝤㠶攲㥡戴摤㤱慦㐶昲搳敥㘳摢昱愳搴敢昰㈵晤挵攸㔴昱昲㠹ㄸ搶ㄲ㤶戰挲㝦㐳昴昵㑦㔴昱扡㠶〳戲㤶㔲捦换ㅡ戱㕥收户搶搷㌴㔱挵㙢ㄵ戱㕥㑥㍤㉦㔵挴晡㜰扦戵扥㑥㠹㉡㕥㝦㠸昵ㄱ搴昳昲㐳慣㡦昴㕢敢㙢㡦愸攲㌵㠵㔸ㅦ㐵㍤㉦㈹挴晡㈷㝥㙢㝤㍤ㄱ㔵扣㑥㄰敢愳㐵敦ㄹ㔹挷昸慤昵㌵㐲㔴昱摣㉦搶挷㔲捦㔳扦㘰晦搴㙦慤捦晢㔱挵昳戹㔸ㅦ㐷㍤㑦攷㘲㝤扣摦㕡㥦换愳㡡攷㘸戱㍥㠱㝡㥥愲挵晡㐴扦戵㍥㍦㐷ㄵ捦扢㘲㝤ㄲ昵㍣敤㡡昵捦晣搶晡㥣ㅢ㔵㍣㤷㡡昵挹搴昳㔴㉡搶愷昸慤昵㜹㌴慡㜸㝥ㄴ敢㔳愹攷改㔱慣㑦昳㕢敢㜳㘳㔴昱㥣㈷搶愷㔳捦㔳㥥㔸㥦攱户搶攷扢愸攲㜹㑣慣捦愴㥥愷㌱戱㍥换㙦慤捦㘱㔱挵㜳㤳㔸㥦㑤㍤㑦㑤㘲㝤㡥摦㕡㥦㤷愲㡡攷ㅢ戱㍥㤷㝡㥥㙥挴晡㍣扦戵㍥搷㐴ㄵ捦㈱㘲㝤㍥昵㍣㠵㠸昵〵㝥㙢㝤晥㠸㉡㥥ㄷ挴晡㐲敡㜹㕡㄰敢㡢晣搶晡㥣㄰㔵㥣敢挵晡㘲敡㌹搵㡢昵捦晤搶㝡㥥㡦㉡捥摦㘲㝤〹昵㥣扥挵晡㔲扦戵㥥扢愳㡡㜳戲㔸㕦㐶㍤愷㘴戱扥摣㙦慤攷攳愸攲㍣㉢搶㔷㔰捦㘹㔶慣㔷昸慤昵ㅣㅢ㔵㥣㍢挵晡㑡敡㌹㜵㡡昵㑡扦戵㥥㌷愳㡡昳愱㔸㕦㐵㍤愷㐳戱扥摡㙦慤攷挲愸攲ㅣ㈷搶搷㔰捦㈹㑥慣慦昵㕢敢昹㉤慡㘴搲攱㝣㜳ㅤ昴㝡戱㌹昹㈰ㄲ㔸㘳㕤㡦㤵㐱晤㤴㑣㌶㉣〷慣㌸改㠸搵㡤慥㤵㑣㌲㘵㔶㥣㙣挴敡㈶搷㑡㈶㤷㌲㉢㑥㌲㘲㜵㡢㙢㈵㤳㑡㤹ㄵ㈷ㄷ戱扡捤戵㜲㈷㤳昰戸㌸愹㠸搵ㅤ慥㤵㑣㈲㘵㔸㥣㑣挴敡㑥搷㑡㈶㡦㌲㉢㑥㈲㘲㜵户㙢㈵㤳㐶㤹ㄵ㈷て戱扡搷戵㤲挹愲捣㡡㤳㠶㔸摤敦㕡挹㈴㔱㘶挵挹㐲慣ㅥ㜴慤㘴㜲㈸戳攲㈴㈱㔶て扢㔶㌲㈹㤴㔹㜱㜲㄰慢㐷㕤㉢㤹っ捡慣㌸㈹㠸搵㘳慥㤵㑣〲㘵㔶㥣っ挴敡〹搷㑡づ晥㌲㉢㑥〲㘲昵㤴㙢㈵〷㝤㤹ㄵて㝥戱㝡摡戵㤲㠳扤捣㡡〷扤㔸㍤攳㕡挹㐱㕥㘶挵㠳㕤慣㔶戹㔶㜲㜰㤷㔹昱㈰ㄷ慢攷㕤㉢㌹愸换慣㜸㜰㡢搵ぢ慥㤵ㅣ捣㘵㔶㍣愸挵敡㈵搷㑡づ攲㌲㉢ㅥ捣㘲昵㡡㙢㈵〷㙦㤹ㄵて㘲戱晡㥤㙢㈵〷㙤㤹ㄵて㕥戱㝡㑤慣㙣㝤ㄸ搶昳昸摣挹㤴挴敤㍥㐸昳㝤㝣㘶散搴㘵㍤昸㠰㤹㔳挰戳戰㐵㐸愱㕥㍥戵戳愷戴㥣㡦㤹晡攱攷㑥摣ㅦ〹愹慢摤昱摦挳攲ㄳ㌵晥ㅡ㄰晦搵㙦㠳㑢慦晦〳づ㘷慢㌵改搲㐴㥣㡣㝦㔱㠵㌷摣攰㉣ㅤ㔶㕢愳〷昶愲ㄵ㥣㔹㐴㌱㈶愴攰㘴㈲㡡搱㈱〵攷て㔱㡣ち㈹㌸㘵㠸㘲㘴㐸挱㔹㐲ㄴ㈳㐲ち㑥っ愲ㄸㅥ㔲㜰㉥㄰挵㔶㈱〵て㝦㔱㙣ㄹ㔲昰㠸ㄷ挵ㄶ㈱〵て㜲㔱㙣ㅥ㔲昰戸ㄶ挵㘶㈱〵て㘵㔱㙣ㅡ㔲昰攸ㄵ挵㈶㈱〵て㔸㔱っぢ㈹㥥搶㡡㡤㐳ちㅥ㤶搲㘲愳㤰㠲㐷愲㈸㌶っ㈹㜸昰㠹㘲㠳㤰㠲挷㥢㈸㠶㠶ㄴ㍣挴㐴戱㝥㐸挱愳㑡ㄴ敢㠵ㄴ㍣㤰㐴㘱㠷ㄴ㍣㜶㐴㌱㈴愸ㄸ昰晦〰㝢㜵摣㜶</t>
  </si>
  <si>
    <t>㜸〱捤㝤〷㤸ㅢ搵搵昶摥戵㔷搶挸㙤挰㜴㌰搸挶愶搹ㄸ㐹慢㔵〱っ㙥㘰ㅢ㕣挰㙢㥣搰晥㐵㘵攴㕤扣扢㌲搲扡㠱〱㠷ㅡ㌰扤〵㐲㌳愶ㄳ㙡㐲㠷㐰㐲ぢ挵㤴〰㕦㈰〹㈱㌶㠱搰〹㠴ㄲ㍡摦晢㥥㤹扢㍢ㅡ㡤戴摥㝣昹㥦㈷挳晡㌰昷㥥㜳摦㝢捦㍢㌳㜷捡㌹㌳慡㔳㜵㜵㜵㍦㘰攱晦戹昴攷捡㌶捤换㑢㕤㔶挷昸㈹㠵昶㜶㉢摢搵㔶攸㉣㡤㥦㔴㉣愶㤷捦㙣㉢㜵昵㠳㐱愰愵つ晡㔲㐳㑢愹敤㘸㉢搸戲挴㉡㤶㘰搴㔰㔷ㄷっㅡ昵搰㙦改晣㌳㜵挱㘰㉢愳㍦〵慣敡㡣〰挵〰㡡㈰㠵㐱ㄱ愲ㄸ㐸㌱㠸㘲㌰挵㄰㡡愱ㄴ㈶挵㐶ㄴㅢ㔳っ愳搸㠴㘲㔳㡡捤㈸㌶愷搸㠲㠲晤ㅢ㕢㔱㙣つ㌱㘸ㅢ㠸㜹㔳㈶捦挹ㅣ〹㙦㥡扢ち㐵㙢摣㠸昹昶㤸㈷㐴㈲攳㈳攳ㅢ㤳㡤㡤攳挳攳㐶㑣㔹摣摥戵戸㘸㑤攸戴ㄶ㜷ㄵ搳敤攳㐶ㅣ戰㌸搳摥㤶摤摦㕡㍥慦戰搰敡㥣㘰㘵挲㡤㤹㜴㉣ㄹ㠹㌵㌵攵㔳愹攴愰攱㐰㥥㍤㘵昲〱㐵㉢㕦晡㑦㘱㙥㑢捣㌹㔳㈶㡦㥦㙤㜵晤愷㌰户〳㈶㈰愷ㄶ㍡搲㙤㥤晦㈱搰〶㙥搳愶愹㔶戶㡤ㅢ摦戲㡡㙤㥤ぢ挶㘳搸㘵㐴愳㤴ㄸ㍦愹㔴㕡摣戱㠸晢搱ㄴ慢扤㝤慥㤵㤷㡤摥㌱戵搴㜵㐰扡搸㔱ㅡ搴㐱晥慣愲搵㤹戵㑡㐳㍡昶㔹㤶戵摡ㅤ挳㔲戰㘳㝥扡㌸㍢摤㘱昵攷捡搰づ㝢ㅢ捥挸㔹㥤㕤㙤㕤换〷㜷ㅣ㔴戲收愶㍢ㄷ㔸㌴㘹攸㤸戶戸㉤愷晡昷挷㕦㕤扦ㅤ晤㐶㈶ㅢち攳改㤸搲㥡㉥㜶㐹㠹㥢㌰攲㘷敢摡㕤挴㡢戲㜱㜱㤷ㅡ攱㘹挵㙤搶摣搶戱扦㔵散戴摡搹〹户攴㔸㡦㤱㄰㘴㙦㠷㙥愶戴㍢摣㑡㙡愰㜳昰搱ㄷ昶ㄲㄸ〱㌱散愰捥戶㝣愱搸㌱㙥㔶㕢攷㠴挸戸㔹改㘵ㄳ愲挶㐸㈸㡣㔱㌴搹ㅥ挲㥣㌰㝡挶攸挴づ愳㐶㡣摡㘱昴攴搱㤱㔸搲ㄸ㑤晤ㄸ〸搵晦㑦㌸挴摤挰㍣捣敡㕢搲昵㉤㤹晡㤶㙣㝤㑢慥扥挵慡㙦挹搷户㉣愸㙦㘹慤㙦㘹慢㙦㌹戲扥㘵㈱㙣昴ㄲㅣ㌰愰摥㔹晥㘲づ㙦摢昹戸㉦昶扢昲攰㙢㑦戸㘶摢ㄵ㤷㉢ㅥ搵㌲㈹散㠸ㄵ摦㠱敥〴㠵戱㌳㐴㘰ㄷ〸捦㐰挳㡤挶㔸敡挷㐱㈸昵ㄲ〶捡挱㕥戰摢ㄳ㥢ㅦ晣搸㡣改愷㑥摦㘵挵㕥摢㝣㜷慡攲戴㈱扤㡣挷㡡㙦㉦扢ㄱ㈵っㄱ㠸㐰㜸㝡㠹㠴㡤㈸昵㡤㄰㑡慤㜵㝡搹昱㠲ㅦㄶ散㝣挰㕦愶㕦戵昵攸㤷㈶捣㘸㠹㈸捥㑢搲㑢ㄳ㔶㝣㝢㠹ㄳ㈵〱ㄱ㐸㐲っ㉤㈳㍤㤵㌰㔲㔴敦づ愱搴攳㑥㈷㍦㍢昵昵昹㌷晦愲㜵敡㤵㝦㕦晢收ㄳ㠳㙥㝤㑤㜱摥㤳㑥昶挴㡡㙦㈷ㄳ㠸戲ㄷ㐴㘰㙦〸㡦㉢㡤㐹㘳㈲昵㤳㈰㤴㝡挸改攵㡡〷㉦扡㙢挱㤴愶搹攷ㅣ慤㉥づ㉦ㅥ昷㠸攲㌱㈶扤㑣挱㡡㙦㉦㔳㠹戲て㐴㘰㕦〸㙦㉦ㄱ㘳ㅡ昵搳㈱㤴扡挷改㘵散扣慦晡㜵晤摣㥡㝡敢昱慦㥦晦敡戰搰㡦ㄵ㘷㙥改㘵㍦慣昸昶戲㍦㔱㘶㐲〴㘶㐱㜸㝡㘹㑡ㄹ戳愹㥦〳愱搴敤㑥㉦捦扤扢晥㥦扦扣攲ㅦ搳捥㍥慣改慣㘱愷ㅦ戸㐴昱搴㈰扤ㅣ㠸ㄵ摦㕥收ㄲ愵ㄹ㈲㌰て挲戳㔹㔲挶㐱㔴捦㠷㔰敡㐶愷㤳挹晤㉥昹昸戸㕢挶敤㜳搵捤扦㔹昹晡挷慤敢搵㐰愸愵㤳ㅦ㘳挵户㤳㠳㠹㜲〸㐴攰㔰〸慦㉢㐹攳㌰敡て㠷㔰㙡㡤搳㡢ㄱ㕡晦昴昲〷㜷㥢㜴挶㘱㉦㑥㍦昸㤸攷摦㔵㍣户㐹㉦㉤㔸昱敤攵〸㈸㡣㌴㐴㈰〳㔱敥㑡㈴㙥㘴愹捥㐱㈸㜵愹搳㐹昳㕢换㙥ㅢ晥挷ㄳ昶扢晦挷慤捤愱㕦㍣㜶戰攲戹㔳㍡挹㘳挵户㤳〵㐴㘹㠵〸戴㐱㜸㕣㘹㙣㌲㡥愴㝥㈱㠴㔲ㄷ㌸扤㑣㕣昷晥愶㑢扥㝡㘷敡㥡㜵攳㙦扡收㠲㔹慢ㄴ㑦捥搲㑢〷㔶㝣㝢改㈴㑡〱㈲戰〸挲搳㑢㌸㙡ㅣ㐵㝤ㄱ㐲愹㌳㥤㕥敥㔵摢挴㙦ㅡ昵愳㘹攷㉤㌹昲㥡晢㔶敤戴㔶昱散㉦扤㜴㘱挵户㤷挵㐴㔹〲ㄱ㔸ち攱改㈵ㄶ㌳㤶㔱扦ㅣ㐲愹㔳㥣㕥㔴㜱搴ㅦ昷㝢敦㕦ㄳ慦扡㜱愷㑦㝦㤸扡昳户㡡㤷ㄷ搲换㌱㔸昱敤㘵〵㔱㡥㠵〸ㅣ〷攱改㈵ㅥ㌱㡥愷㝥㈵㠴㔲挷㍢扤慣ㅣ㤰搸晦昵敤慥㥣㝥晤慦㥥摡敢敦慦㝣戲㕣昱晡㐵㝡㌹〱㉢扥扤㥣〸㠵㜱ㄲ㐴攰㘴〸㑦㉦攱㤸㜱ち昵愷㐲㈸戵捣改攵摡ㅢㅦ㝡㉤昷摢昸捣㑢攷㝣昳㐳㘳攱㤹㘹㡡ㄷ㐸搲换㘹㔸昱敤攵㜴愲慣㠲〸㥣〱攱改㈵ㅡ㌵捥愴晥㉣〸愵㡥㜲㝡㌹晢愵㉢〶㑣摤敢㥢㘹昷㥤晥搴㔷㠷慦㥦晢愵攲ㄵ㤸昴㜲づ㔶㝣㝢㌹㤷㈸攷㐱〴捥㠷㈸摦㤱㔳ㄱ攳〲慡㉦㠴㔰敡㐸愷㤳㡦㐶㘶扦㙤㑥捣㥡㜱搵昳㉢㠳挳敥㕤昴慣攲ㄵ㥥㜴昲㌳慣昸㜶㜲㌱㔱㉥㠱〸晣ㅣ挲攳㑡㈴㘱㕣㑡晤㘵㄰㑡㘵㥤㕥晥扥搳㑤昳捦㝥㌰㍡敢愲昴㔷㤳㉥扡㝤搱㄰戵㈹搴搲换ㄵ㔸昱敤攵㑡愲慣㠶〸㕣〵攱改㈵ㅣ㌱搶㔰㝦㌵㠴㔲㠷㌹扤㉣㝡晦愷搷扣扤换慥搳慥㝥愲㙤摦搵昷摦戴戳攲㌵慡昴㜲㉤㔶㝣㝢戹㡥㈸搷㐳〴㙥㠰昰昴搲ㄴ㌷㙥愴晥㈶〸愵づ搲扤㠴て㝤敦捡㔳摥摣敦挲摢昷㘸つ㔸扦㝢㐲昱㈲㔸㝡戹ㄹ㉢扥扤摣㐲㤴㕢㈱〲户㐱㜸㝡㠹㈴㡤摢愹扦〳㐲愹搹㑥㉦㈷㡤扦㜷晡㔹敤挳㘶摦㌹昲攷㠳挷㈴攷摣慡戶㠰㕡㝡昹ㄵ㔶㝣㝢戹㤳㈸㜷㐱〴敥㠶昰昴搲㤸㌲敥愱晥㕥〸愵愶㌹扤捣㝦晣㤶ㅦ㍡戶㍦㙢捥慡ぢぢて㈴㠶づ摦㑥㙤〹戵昴㜲㍦㔶㝣㝢㜹㠰㈸て㐲〴㝥つ攱搹挵㤲挶㐳㔴㍦っ愱搴㐴愷㤳㌳て㥥㝦敡挴㥤㍦㥡晥㡢㡢㍦摣㌳㤳㑦晥㑥㙤〵戵㜴昲㕢慣昸㜶昲〸㔱ㅥ㠵〸㍣〶攱改㈴㙥㍣㑥昵ㄳ㄰㑡愵㥣㑥攲㕢㍥㝥搶㉤㉢ㄷ㑦㍦㜱㐲扡㘵敡㜳愷㝦慥戶㠶㕡㍡㜹ㄲ㉢扥㥤㍣㐵㤴愷㈱〲捦㐰㜸昸㡡㐵㡣戵搴㍦ぢ愱㔴搴改攵愵㘳戶㤹昱户挳㙦㥥㜳攷攰㐹愳㠶晤攲挰㡦〶㍤て昵㠱捥攵攳搴㘲㝡㈹㉥挸㝢慥昵愳攳挳晣慦昷㥢ㅣ摣攳攴㥢昲㠹㝣㈴㤲㙢ち愷ㅢ搳つ㈳〱扢愱㔷搳㥣㐷〷攵㝦搴搶㤹㉢㉣㤵换敢㙤㈶愷㑢㔶捦搵昶㔸㐷㌷戹戰戸㌳㔷摡摡㕦搹摣㤵敥戲戶昲敡㝡㐰㉡㥡㌵攳收挳㉡㐹㝦摢㝡㥢捤㑦户㉦戶㈶㉤㙢戳搵挳㍤㙡摣㝡ㄴ㌲搵戵晢ㄶ慤愳扡戵ㄵ㈳㥡㠴㝢攳㈵㠲㕤攱愵慤戲挷㌵㘲㑡㙢愱㘴㜵捡昰挶㜶ㅣ搰㤶㕤㘸ㄵ㥢㉤摥㔹㕢㌹㜱㜵㔳慡㥣晢㥦戱㜳㍡攱㈸敥㘸㜲愳摣戵昹㝤㤶㜵㔹㥤㌹㉢㠷昱㉥戲㡡㕤换攷愵㌳敤搶㘶㘵㈶㜶㥦㔰㙣㔹㔶扤㙦㈱扢戸㌴愵搰搹㔵㉣戴㤷㙢㈶攵㤶愴㜱捦㤵㥢㔵挸㔹戸㘵敡捦愵㑥搵昵敢愷㔴摤㉥㝥昷㉤挴㉤㡤㤷つ攱摡挴挳戱捤户㈸摦敤挶捦㠵㜷昰愲摤攲㍥㔹㍦扡ㄷ㌰挱㈵捣捥搵つ㕤㍥昱㌱〴慤㜷慡㙥㉤㘳散摥㜲晦㝦㡤敢敢㠷㌹摥敦戳〴昷愵搳搳㥤戹㜶慢㔸昳㈱㡡攲㠸㡣ㄷ㈰ㅡ㜶挳搱㕣㤵扤晥戰㔰换搴昲㠶愵㙤戹慥搶㐰慢搵戶愰㤵搷㐱㜸搰ㄲっ㤲摡㡡挵㜸ㄱ㔵挶㑢ㄴ㉦㐳㠴㐲㜵㠱晦愱㔱㈰㠴愵慥㘱ㄴ㔶晢㝥户㕢㡦㔶㠶摣㕤攳㔱㐸愹愱㘳摦㐲戱搴慦㥦㥦㠷搳搳愵搶㉥敥㥡戵㤵挴晢〳挵㉢㄰つ愳㈱㝡扤㤹ㅥち愳晥㝣㘶㌰戸㘳慡㤵㑦攳㐹㡤ㅣ搹㉡摤搰㘱摦晣㑦戵㑡㔹㠳㑦〹㘶攰㌸㔹ㄶ挰ㅡづ晣㐱ㅤ摣昳慤㘵㕤㔳搳㕤改〱ㅤ㜸摥㠰㉤㘴挰㘸慣戴戲搷搸㜲戰搴改搶㈱愷〴〴㔳㔶㕤㈸〳愵挲㐶挲㐱㠳㘳愵慥㥦㈳㙢㍢㠱戱㙦ぢ㈷〲摥㥤扣晣戹〱ㅥ㘷攴愶㔹㥤昳㤶㉦戲㑡㌴て〶㙡㔲改㍤戴〸㌶㈷㥢㌹愸慢慤扤㌴ㅥ㈳㥤㔶㉣㉣㕥昴㥦挴㈱㤶昱㉡㠴㕥ㅡ㜶挴ㅥ扣攱㍥㠱慥扡〱㑢戸㙤㕡㕡敡㠲㐴㘳㡤戱㍤〵昷㔴㠰晤㠰晦挹㘲扣㠶晦㠵㙡改ㅡ挶挰愲㉦捦㔸ㅡ㘰㍦愸〳っ捤㉢㕡昲搴㈸㈸〵戰㍤戸攳㐷㠵攲挲㑣愱戰㤰晢搳㄰㈹㤵㕡㉤慢㡢㑦㘲〶㍡㑦㥥攴〹㤳㔲晤晡㤵㍤㑤㜱㍤戲搹づ昸㠱㜵㄰㠳㈷戵户㡦搰㠸愵挰㝡㔴昵挳㌳愱挰ㅢ㔸㠹捣㉣㘴搳㝣ㅥ㌶愲㤰ㅦ戱㙦㍡摢搶摥搶㠵ㄳ搸㠸㕤㐷㑣挵搴㔶㙣换㉣ㄶ攵ㄴ散慢㔶㜱晣戲昶搲㌲㌵ㅣ戴昰挱挸攷户㕦晡昵㠰㍢收㑦扦昰扡〷㔶て扥㜲挱㌰戵㡤愳愸㜸㉥戳ㄳ㍡ㅡ㠹㝦挶㕢㄰㙡㉢㤸㜱慡挱㝡昹㘲扣㡤戲昱づ挵扢㄰㤸㈴㘴㌳搸昳㠵摡ㄹ㔵㥣㌳㡣昷㈹㍥㠰㔰㘳㈱㜸挴ㅡㅦ㐲攸㐵㙤っ㙣敥〸戲㌱㜷㐱㜵攵挶晣〴戵㈱愳㠶㑥㡤㠳〵㌷愸戱㡥㠲㤴ㄹ愴㑢〵〱散敢晣〰㐷㔱昱戸㘸㌷㌴ㄳ攷扦㘶晢〶㤸昹㍢晦㉤晢昸㡥攲㝢〸㡦昳㘱㔴㠹昳摣㐵つㅥ攸㉡㡡㉡㜱扥ㅥ㈵扤愸敦扥㜷㌹ㅦ㐱㜵愵昳〱搸㠷㡣ㅡ㍡搵㠸㜶㝥捥㝦ち㜰㕦攷晦改㈸㉡㥥㘲挵㠱㌴㤲愳ㄸ捡㈱㝦っ㌳㝦攷㌷㠲摡搸㤸㘲ㄸ㠴挷昹〴〰挴昹㑤㘹戰ㄹ㠴㑡愱㑡㥣摦ㅣ㈵扤愸㜷摣捥㈷㔱㕤改晣搶㠴㌷㙡攸搴敥㘸攷攷晣敢搵㥣晦㡢愳愸㜸扡㌶〱㐸㈳㌹㡡搱ㅣ昲㥦慢㍡扦〳搴挶㡥ㄴ㍢㐱㜸㥣摦ぢ〰攲晣㉥㌴ㄸぢ愱㈶愲㑡㥣ㅦ㠷㤲㕥搴㑢㙥攷昷㐶㜵愵昳㘱挲ㅢ㌵㜴㙡ㄲ摡昹㌹晦㔴㌵攷㥦㜴ㄴㄵて晤愶〲㘹㈴㐷㤱㐲愷敡㠹慡捥敦〱戵戱㈷挵〴〸㡦昳晢〰㐰㥣摦㥢〶ㄳ㈱搴㌴㔴㠹昳㤳㔰搲㡢㝡挸敤晣扥愸慥㜴㝥ㅦ挲ㅢ㌵㜴㙡㍡摡昹㌹㝦㘷㌵攷㝦攵㈸㉡㥥㐵敥て愴㤱ㅣ挵㙣づ昹㡥慡捥ㅦ〰戵㜱㈰挵㕣〸㡦昳㌳〱㈰捥捦愳挱㐱㄰㙡㌶慡挴昹昹㈸改㐵摤攸㜶㝥ㄶ慡㉢㥤㍦㠴昰㐶つ㥤㥡㠳㜶㝥捥㕦㔹捤昹㉢ㅣ㐵挵㈳搲戹㐰ㅡ挹㔱㘴㌹攴换慡㍡㙦㐱㙤攴㈹ㄶ㐰㜸㥣㙦〶㠰㌸摦㐶㠳㈳㈱搴㐱愸ㄲ攷ㄷ愲愴ㄷ㜵㠱摢昹㜹愸慥㜴扥㐰㜸愳㠶㑥捤㐷㍢㍦攷㑦慦收晣㘹㡥愲攲搱敤挱㐰ㅡ挹㔱㉣攳㤰㑦慤敡晣搱㔰ㅢ挷㔰慣㠰昰㌸㝦〸〰挴昹攳㘸㜰㍣㠴㍡っ㔵攲晣㑡㤴昴愲㡥㜷㍢㝦㈸慡㉢㥤㍦㠹昰㐶つ㥤㍡ㅣ敤晣㥣㕦㕣捤昹㉥㐷㔱昱㐴昹〸㈰㡤攴㈸捥攴㤰㡢㔵㥤㍦ㅢ㙡攳ㅣ㡡㜳㈱㍣捥愷〱㈰捥㥦㑦㠳ぢ㈰㔴ㄶ㔵攲晣㠵㈸改㐵ㅤ改㜶㍥㠳敡㑡攷㉦㠱㝤挸愸愱㔳㌹戴昳㜳晥㠸㙡捥户㌸㡡㡡㈷摤ぢ㠰㌴㤲愳㔸挳㈱ㅦ㕥搵昹㙢愰㌶慥愵戸づ挲攳㝣㉢〰挴昹ㅢ㘸㜰㈳㠴㍡ㄲ㔵攲晣㑤㈸改㐵ㅤ攴㜶扥つ搵㤵捥摦㑡㜸愳㠶㑥㉤㐴㍢㍦攷昷慦收晣㝥㡥愲攲〱㝣㈷㤰㐶㜲ㄴ昷㜰挸搳慢㍡㝦ㅦ搴挶晤ㄴて㐰㜸㥣㉦〰㐰㥣晦㌵つㅥ㠲㔰㐷愱㑡㥣㝦ㄸ㈵扤愸㠹㙥攷ㄷ愱扡搲昹㐷〹㙦搴搰愹㈲摡昹㌹ㅦ慦收㝣㤳愳愸㠸ぢ㉣〶搲㐸㡥㘲㉤㠷摣㔸搵昹攷愰㌶㥥愷㜸〱挲攳晣ㄲ〰㠸昳㉦搲攰㈵〸戵っ㔵攲晣换㈸改㐵㡤㜵㍢扦ㄴ搵㤵捥扦㑡㜸愳㠶㑥㉤㐷㍢㍦攷㐷㔶㜳㝥㠴愳愸〸㔷慣〰搲㐸㡥㘲㍤㠷扣㙤㔵攷晦〶戵昱㈶挵㕢㄰ㅥ攷㡦〵㠰㌸晦㌶つ摥㠱㔰挷愳㑡㥣㝦ㄷ㈵扤愸捤摣捥ㅦ㠷敡㑡攷㍦㈴扣㔱㐳愷㔶愲㥤㥦昳㠳慡㌹㍦搰㔱㔴㐴㔱㑥〴搲㐸㡥攲ぢづ搹愸敡晣㤷㔰ㅢ㕦㔱㝣つ攱㜱晥㈴〰㠸昳摦搲攰㍢〸㜵ち慡挴昹敦㔱搲㡢㔲㙥攷㑦㐶㜵愵昳昵昵㜴扥㠶㑥㥤㡡㜶㝥捥晦敢扢㉡搷昶㕦㌸㡡㡡攰捥改㐰ㅡ挹㔱っ㐴愷敡㌳㤸昹㕦摢て㠶摡ㄸ㐲㌱㤴愳㉢扦慢㕢〵㠰㔱〴搹㠸〶ㅢ㐳愸㌳㔱ㄴ攷㠷愱愴ㄷ昵〱昰扢敦敡捥㐰㜵愵昳㥢挳㍥㘴搴搰愹戳搰捥捦昹㌷慡㌹扦摥㔱㔴挴㥣捥〵㤲㌸㍦㠲㐳晥㙢㔵攷㐷㐱㙤㙣㑦㌱㥡愳㉢㜷晥㍣㠰㡣愲㉢㍢搰㘰㐷〸㜵〱㡡攲晣㑥㈸改㐵扤攲㜶晥㝣㔴㔷㍡㍦づ昶㈱愳㠶㑥㕤㠸㜶㝥捥㍦㕢捤昹戵㡥愲㈲ㄶ㜶㌱㤰挴昹㈶づ昹改慡捥㈷愰㌶㤲ㄴ㈹㡥慥摣昹㑢〰㌲㡡慥散㐱㠳㍤㈱搴愵㈸㡡昳ㄳ㔰搲㡢㝡挴敤晣捦㔱㕤改晣㈴搸㠷㡣ㅡ㍡㜵ㄹ摡昹㌹㝦㙦㌵攷敦㜱ㄴㄵ㈱扡㉢㠱㈴捥敦挷㈱摦㔵搵昹㤹㔰ㅢ戳㈸㘶㜳㜴攵捥慦〶挸㈸晣㌳づ愰挱㠱㄰㙡つ㡡攲晣㕣㤴昴愲㙥㜱㍢㝦ㄵ慡㉢㥤㥦て晢㤰㔱㐳愷慥㐶㍢㍦攷慦慥收晣ㅡ㐷㔱ㄱ㌹扣づ㐸攲㝣ぢ㠷扣扡慡昳㘹愸㡤っ㐵㤶愳㉢㜷晥㝡㠰㡣愲㉢ㄶつ昲㄰敡㐶ㄴ挵昹〵㈸改㐵㕤散㜶晥〶㔴㔷㍡扦㄰昶㈱愳㠶㑥摤㠴㜶㝥捥㥦㔵捤昹㌳戵昳摥㠰收㉤㐰ㄲ攷扢㌸攴㔵㔵㥤㕦〲戵戱㤴㘲ㄹ㐷㔷敥晣慤〰ㄹ㐵㔷㡥愶挱㌱㄰敡㜶ㄴ挵昹ㄵ㈸改㐵㥤攸㜶晥㌶㔴㔷㍡扦ㄲ昶㈱愳㠶㑥摤㠱㜶㝥捥㉦慦收晣㌲㐷㔱ㄱ㘷扤ㄳ㐸攲晣㘹ㅣ昲㤲慡捥慦㠲摡㌸㠳攲㑣㡥慥摣昹扢〰㌲㡡慥㥣㑤㠳㜳㈰搴㍤㈸㡡昳攷愲愴ㄷ搵改㜶晥㙥㔴㔷㍡㝦㈱散㐳㐶つ㥤扡ㄷ敤晣㥣捦㔵㜳㍥敢㈸㉡挲扦て〰㐹㥣扦㠲㐳㑥㔷㜵㝥㌵搴挶㔵ㄴ㙢㌸扡㜲攷ㅦ〴挸㈸扡㜲つつ慥㠵㔰て愱㈸捥㕦㠷㤲㕥搴挱㙥攷㝦㡤敡㑡攷㙦㠲㝤挸愸愱㔳て愳㥤㥦昳㜳慡㌹㍦摢㔱㔴㠴愵ㅦ〱㤲㌸晦㉢づ㜹㘶㔵攷敦㠲摡戸㥢攲ㅥ〸㡦昳㡦〲㘴ㄴ㕤戹㡦〶昷㐳愸挷㔱ㄴ攷ㅦ㐰㐹㉦㙡慡摢昹挷㔰㕤改晣挳戰てㄹ㌵㜴敡〹戴昳㜳㝥昷㙡捥愷ㅣ㐵㐵戸晣㈹㈰㠹昳㑦㜲挸㠹慡捥㍦つ戵昱っ挵㕡㡥慥㝣换㍦つ㤰㔱㜴攵㌹ㅡ㍣て愱搶愲㈸捥扦㠰㤲㕥搴㙥㙥攷㥦㐱㜵愵昳㉦挳㍥㘴搴搰愹㘷搱捥捦昹㌱搵㥣ㅦ敤㈸扣㔱晣㠶ㄷ㠰搴㠷攸敢㐰づ㌸㍦扦捤㕡捡㤰搱㤰㍣㌲㘲愷㉣㉥㜵ㄵ㈴扥㌵㌸㍦戵㌰扢搰㠵愸挲愲昶昴昲㘱㜹㘷攵㐷慤㔶㈷㈲捦㐵〴愰㍤㜵㠵㐵㡢慣㥣㤱㙦㉥㉣㉥㘶慤ㄹ㔳晦ㅢ㈲搳昰て㥢㑥㠲搲昵ち换扦ㄷ㙣慤㐳㑢散㈱ㄲ〴㝤ㄱ㠰摥戸㤹攴攵扡攲摢戲㙡挲㜰㘸て愳昳摡扡摡慤㠱㜹㠹㉤换㝡㌰てㄶㄱ捥捦つ挸捦㙢㐵㍣㘹敡攰晣戴㘲㕢慥扤慤搳攲挶搸挴㌶㥤㘹㉤㐰攸晥㠰㐲〹㐱㥥㐲攷攰晣扣㘲扡戳戴㠸㤱挸散昲㡤换㑡ㄲ戲㙣挸㑦㙥敢㉣愱ㅢ搹㡡㕣ㅦ㥡㙦㙥㉤㉣㐵㌶晥攲㡥捥㘹改㐵愵晦㡡慤愲戸㔹㘴㤱㑤愳敡㔵㝤扤ち搶〷晦摤敤ㄳㄲ慣㈸㘴㝦ち搹㔶㜵つ㉦㘱捤ㅢ㕢㜴㙤㉡㑦㔲〰挷㔴㤶㑤敥ㅢ愳敥㝥㤵㘱㌸捣㡤扦攰搰ㅥ昴㍡挴㝥搳づ㥡搱㤳㉥昳㝦㝡㉦愰攱㘵㈰㙦㜰㜶挲愶㌰ㅥ㘲敦㉡捣㔸攰㥥㠳㈳㄰㕢㥣㈵敦敥ㄷ捡㡢つ昷挴㈱㍤慢晢㈲挸㍤㈸㍦㌳㥤戱摡ㄱ㥢敦㐸㜷つ戱ぢ㑣㤰攸㐸户㤷ㅣ摤㤴㐲㐷㐷㥡扢ㄶ戳摦㥢戳改㜶㉢㤸㥦戴戸慢㠰慣㜲㈳て㈱晢㥦㔳㤵㕥㠶慡昴㌲㍢㡡㥥㥦换㝣ㅤ㔹㈷㔶㘱㐱扡搸搶搵摡搱㤶つ戲挰㥣㥡晦㡡㝤ㄲ昳㐴㝦㤰愹ㄷ㍤㘷㜸挳昲㜶㜰ㅣ㥢㝢㍣戲㔸㐸ㅤ㌷㍦昶摣㝡ㄵ挰㝦敡摦㑣攷挰っ㈳㈷づ㘳ㅤ搰ㅡ昰㑦愶ㅣㄹ换挷ㄲㄶ挵敡挷㝣慣㉣㤳㔰晦㍦愰㔸㌳戲㍦〰〶愱㤹㠵㜴づ〱㘲扣戳㌲挰㜹㘳㈵㠸㡤挸挹愳㘸㌲搷㘲ち㔲㜷㤰ㄲ戴愴㉤㘷ㄵ㠳慣㘸挶ㅢ㌹晤㤹愵ㄱ戰户ㄶ愲捥晤敡ㅡㅡ〶〶晤晡㥡愱戱㐶㍢ㄱ㙣昷ㅢ㍦㌳㉡昰㍦㌸㌰戹㌷て戱㔰㐸㑥㍡敢攱愳昱〶㠴㝡〵㤵昴挷㘳昰㌷ㅡ扣〹搱昰㉡㤴摥慤㔰㥥昶㠰攴〸〳㐶晤攵㕤て㈶㘴〴㤱扣㈰㤹ㅣつ攲挸㐰㔷〶㐶挰㑥扥〸敡ㄷ㐸〲捤搸㥦慤㕣挸㥥㌱㤹改㠱戹扥慥扥扥㍦㌶㙡挰㥢戹㔶搱㉤挰㍡㥡㉤㐹捤㔰摢㘲〸㠱户㌰攲㡤㜸㔸〰扦㘵挴扣搶㐲戱戳慢搰㔹㜱㔱㄰ちㄹ㙦挳戲㉥愴㕥㠳搴敥㙦挶ㅡ㥢㥦㜷攸晥扢㄰敡㉤㔴昲戴敥㍡〹愹户㔱攴㠹愸捥㜷攲㔳敦㐰挳挹捦㜸㡦〰敦㘲㡤㜳㑡昷㍥昶〱㙡㝢摤挷搴晢㘸愱〷收摡㜰ㅦ㜲㘰ㅦㄱ昷〳㝦㠳㝦搰攰㘳ㅡ㝣〸〳㙥扣挰㈷㈸昵㤰㌲戳搰戹愰〳〷㡥ㅦ㈹㥦挲ㄲ愴㝣攲㠲㜶㤱昲ㄹ愱㍦㈷昴搷㌰昰㤲昲㉤敡㙡㤰昲ㅤ搴㐲捡ㄷ〴昸ㅥ愵㌲㔲扥㐴㙤敦愴㌰㤸敦㐳捡㔷ㅣ搸搷挴攵捥攳㘳昰つつ扥愵〱㘳晦㐲捡㜷㈸つ改摥㔳㘶戵愵㍢摡晣ㄸ昹〱㘶㘰㠴㈹〰ㅡ搷挵〸ㄳ㐳つ〵愱ㄸ慥昷㌲挲ㄸ㝤つ㐶ㄸ扤ㄷ㐶敡〹挰㌰㝥ㄹ㈳晤㔱摢㍢㈳㡣昰敢㠱㘱㔵敦扦㝣挱换〸㄰㤷搱㝦ㅦ㠳〱㌴〸搲㠰〹〱挲〸㕦昴ㅢ摡捤挸捣昴搲㉡㐷捥㐰搸㠱ㄲ㈶〶㘸㘰ㄷ㈵㠳〸㍣㤸挰っ攲㝢㈹㘱攴扥〶㈵㡣改ぢ㈵㐳〸挰攰㝥ㄹ㈵㈶㙡㝢愷㠴㜱㝦㍤㌰慣㙡㑡㌶攲挰㌶㈶㉥㜳〲㝣っ㠶搱㘰ㄳㅡ㌰㑤㐰㈸搹ㄴ愵㘱摤㤴㘰慡㕡㡡㤷攵㜶㡦敥敥户愷㙣づ㕢搰挲㤴〱つ敥愲㘵ぢ㠲㙦㐹㜰㠶昷扤戴㌰愶㕦㠳ㄶ㐶晢㠵㤶慤〸挰戰㝦ㄹ㉤摢愰戶㜷㕡㌸晤敢㠱㘱㔵搳㌲㥣〳摢㤶戸捣ㄶ昰㌱搸㡥〶㈳㘸㌰〹〶㐲换㐸㤴㌶敤愶攵㠰攲昲㐲昱㤱搵㔳㜰ㄱ扤搰㡦㤸敤㘱つ㘲㤸㑥愰攱㕤挴㡣㈶晣ㄸ挲㌳昴敦㈵㠶昱晥ㅡ挴㌰ㄳ㐰㠸搹㠱〰㑣〹㈸㈳㘶㈷搴昶㑥っ戳〵昴挰戰慡㠹搹㤹〳摢㠵戸捣㈴昰㌱ㄸ㑢㠳㜱㌴㘰㜲㠱㄰戳㉢㑡㍤㌳㉤慥㔰昲㙤㔶㝢捥㡦㤴摤㘰〹㔲㤸㘶愰愱㕤愴㠴〹ㅤ㈱㌴㔳〲扣愴㌰て愰〶㈹捣㄰㄰㔲愲〴㘰慡㐰ㄹ㈹㌱搴昶㑥ち戳〸昴挰戰慡㐹㘹攲挰攲挴㘵㠶㠱㡦㐱㠲〶㐹ㅡ㌰改㐰㐸㐹愱㘴㜶敦㉤㌳慤昴搲㐲挱㤷㤳㍤㘰〸㑥㤸㝤愰㤱㕤㥣散㐹攴〹㐴㘶愶㠰㤷ㄳ愶〷搴攰㠴㠹〳挲挹㕥〴㘰〶㐱ㄹ㈷ㄳ㔱摢㍢㈷㑣㉥搰〳挳慡收㘴ㄲ〷㌶㤹戸扣㐲昴㌱㤸㐲㠳愹㌴㘰㉥㠲㜰戲て㑡㍤㥣㌰㈱扢㔴㈸晡敤㈷搳㘰〸㑥㤸㤴愰㤱㕤㥣㑣㈷昲っ㈲㌳㠱挰换〹戳〶㙡㜰挲㝣〲攱㘴㍦〲㌰戱愰㡣㤳㤹愸敤㥤ㄳ收ㅣ攸㠱㘱㔵㜳㌲㡢〳㥢㑤㕣收㈳昸ㄸ捣愱挱〱㌴㘰㡡㠲㜰㜲㈰㑡㍤㥣㑣㙡㑦㜷ㄴ㑡㘹㍦㑥㥡㘱〸㑥㤸慢愰㤱㕤㥣捣㈳昲㐱㐴㘶㕥㠱㤷ㄳ㈶ㄳ搴攰㠴㘹〶挲挹㝣〲㌰摦愰㡣㤳ㅦ愳戶㜷㑥㤸㡡愰〷㠶㔵捤挹挱ㅣ搸㈱挴㘵㥡㠲㡦挱愱㌴㌸㡣〶捣㕣㄰㑥づ㐷㘹戳敥㘳愷ㄹ昹挵㡦慣㙥㕥挴搷戵㑢㝥捣戴挰ㅣ捣㌰㤱㐱攳扢㤸㌹㠲昸㘹攲㌳改挰换っ㌳つ㙡㌰挳ㅣ〴㘱㈶㐳〰㈶㈳㤴㌱㤳㐳㙤敦捣㌰㑦㐱てっ慢㥡ㄹ㡢〳换ㄳ㤷㌹っ㍥〶ぢ㘸搰㑡㠳㠷㘱㈰捣戴愱戴㜱㌷㌳㌳摢扡㜰㔷㕤攵㠲㘵㈱㑣挱ち㌳ㅣ㌴戶㡢㤵㜶㘲㜷㄰㥢搹〸㕥㔶㤸㠲㔰㠳ㄵ㈶㈷〸㉢㥤〴㘰㤶㐲ㄹ㉢㡢㔰摢㍢㉢㑣㘰搰〳挳慡㘶攵㈸づ慣㐸㕣㈶㌷昸ㄸ㤴㘸挰㡦㍡㈸收㍢〸㉢㡢㔱㜲㕤戰㈰㤳扣㝤㈹㕥挸昱㥤㕡㤶挲ㄶ戴㌰昷㐱㠳扢㘸㔹㐶昰攵〴㕦て〳㉦㉤㑣㑥愸㐱ぢ搳ㄶ㠴㤶愳〹挰晣㠵㌲㕡㔶愰戶㜷㕡㤸摡愰〷㠶㔵㑤换戱ㅣ搸㜱挴㘵摡㠳㡦挱昱㌴㔸㐹〳㘶㐲〸㉤㍦㐱愹攷㘲晦攰挵ぢ晤敦〹㑦㠴ㄹㄸ㘱㐲㠴挶㜵㌱㜲ㄲ㜱㑦㈶㉥㤳ㄷ扣㡣㌰㘳愱〶㈳捣㘵㄰㐶㑥㈱〰㤳ㅡ捡ㄸ昹㈹㙡㝢㘷㠴昹づ㝡㘰㔸搵㡣㥣挶㠱㥤㑥㕣收㐲昸ㄸ慣愲挱ㄹ㌴㘰㝡㠴㌰㜲㈶㑡㍤㍢捡捣挲攲戶搲ㄲ散㉣㤶摦慣㜲㌶㙣㐱㑢㍤㙥㠵㌴戸㡢㤶㜳〸㝥㉥挱㤹搶攰愵㠵戹っ㌵㘸㘱㤶㠳搰㜲ㅥ〱㤸敥㔰㐶换〵愸敤㥤ㄶ㘶㐲攸㠱戹㘸戹㤰〳扢㠸戸捣㤲昰㌱昸ㄹつ㉥愶〱ㄳ㈷㠴㤶㑢㔰敡戹〷㥡搳㥥敥㙡昵愵攴㔲搸㠱ㄲ㈶㔰㘸㘰ㄷ㈵㤷ㄱ昸㜲〲㌳搹挱㑢挹㈸搴搵愰㠴戹て㐲挹ㄵ〴㘰ㄲ㐴ㄹ㈵慢㔱摢㍢㈵捣㡦搰〳㜳㔱㜲ㄵ〷戶㠶戸捣㥤昰㌱戸㥡〶搷搰㠰改ㄴ㐲挹戵㈸昵散㈹晢㕢㥤戸搴㑦ㄷ㤷户晢敤㈹搷挳ㄶ戴㡣㜳㠱扢㘸戹㠱攰㌷ㄲ㥣㘹㄰㕥㕡㤸晢㔰㠳ㄶ㘶㐵〸㉤㌷ㄱ㠰改ㄱ㘵戴摣㡣摡摥㘹㘱收㠴㡦搷户㜰㘰户ㄲ㤷㔹ㄵ㍥〶户搱攰㜶ㅡ㌰搱㐲㘸戹〳愵㥥㍤㘵戶㔵敤㙥昹㔷戰〳㈵㤳㕣挰㉥㑡敥㈴昰㕤〴㘶㜲㠴㤷㤲㤹愸慢㐱〹㜳㈵㠴㤲扢〹挰愴㠹㌲㑡敥㐵㙤敦㤴㌰㥦挲挷攳晢㌸戰晢㠹换㕣ぢㅦ㠳〷㘸昰㈰つ㤸㝥㈱㤴晣ㅡ愵㥥ぢ戸㤹㙤ㄹぢㅦ攲昱摢㑤ㅥ㠶㈱㌸㘱ㅥ㠶㐶㜶㜱昲ㅢ㈲晦㤶挸捣㤹昰㜲㤲㐶㕤つ㑥㌲㔰ぢ㈷㡦㄰㠰戹ㄴ㘵㥣㍣㠶摡摥㌹戱搰㑣て捣㜵昴㍣捥㠱㍤㐱㕣愶㘰昸ㄸ晣㡥〶㑦搲㠰㔹ㄹ挲挹㔳㈸昵摣㉡㈳㜸㤷敥㝡㘴昵摣戶摣〲摦㘹攵ㄹ㔸㠳ㄸ收㘸㘸㜸ㄷ㌱㙢〹晦㉣攱㤹㑦攱㈵㠶㐹ㄴ㌵㠸㘱㝡㠵㄰昳ㅣ〱㤸㘷㔱㐶捣ぢ愸敤㥤ㄸ愶㘰攸㠱戹㠸昹㍤〷昶㈲㜱㤹㥥攱㘳昰ㄲつ㕥愶〱㌳㌶㠴㤸晦㐱挹㜵晣㌰昲攱晢㥣昶ㄵ搸㠱ㄲ㘶㙥㘸㘰ㄷ㈵慦ㄲ昸㡦〴㘶㤶㠵㤷ㄲ愶㔶搴愰攴っ愸㠵㤲㍦ㄱ㠰搹ㄷ㘵㤴扣㠶摡摥㈹㘱㘲㠶ㅥ㤸㡢㤲扦㜰㘰慦ㄳ㤷㐹ㅢ㍥〶㝦愵挱㍡ㅡ㌰㡦㐳㈸㔹㡦㔲捦昱攳㍣㙤昲㍢㝥晥〶㐳㜰挲㠴づ㡤散攲攴㑤㈲扦㐵㘴㈶㕦㜸㌹㘱挶㐵つ㑥慥㠲㕡㌸昹㍢〱搶愰㔴挶挹㍢愸敤㥤ㄳ收㙢攸㠱戹㌸㜹㤷〳㝢㡦戸搷晡ㅢ扣㑦㠳て㘸挰昴づ攱攴㐳㤴㌶改戹捣户搲㜸㑤㜷㘹愱搸搵敡挷换㍦㘰っ㕥㤸敢愱扢㜷昱昲㌱搱㍦㈱㍡昳㌲扣扣㌰ㄹ愳〶㉦㑣搳㄰㕥晥㐹〰收㙢㤴昱昲ㄹ㙡㝢攷㠵愹ㅣ㝡㘰㉥㕥㍥攷挰扥㈰㉥搳㍣㝣っ晥㐵㠳㉦㘹挰捣て攱攵㉢㤴㝡㥥㌴攱㘱慤㝣㠲换㡦㤴㙦㘰〹㔲㤸〳愲愱㕤愴㝣㑢攸敦〸捤㝣つ㉦㈹㑣搲愸㐱ち搳㌷㠴㤴敦〹戰ㄶ愵㌲㔲敡㄰搰敢㥤ㄴ愶㜸攸㠱戹㐸㘱㌴搰㐰ㄸ愸㑥㌱晤挳挷愰ㅦつ昰搲㍢㙥扢㘰㈰愴㌴愰搴㜳愹㠲㐴㠸慥㔶扣挶摥改㍢慦っ㠰㉤㘸㘱㜶㠸〶㜷搱ㄲ㈴㌸㍦㝡愷ㄸ㘳收戰㡣㄰㑢㔸㈱㥤つ敢㔰敢つ㡡㔵㠴㈶愵㠷㍣㠳㤴捤㕤换㜱㘹㉤慢っ㤲搹㙢っ昷㠵愴づ愱扢㐲戱扦慡敢敦㝤㤹扣扢敤昳攸㜴攰㈶㥥ㄷ昵愵ㄹ㌵㡣㠱㌶㝣晥㑤攵换攸摤敤㌹昰㥥㌷㜷搹㠶㑢㘰㄰㠶戸挹慣戶㙣戱㔰㉡攴扢㐶攰昹㐲㘹〴㍦㝣㤰慦慢ぢ㑦㙡昸ㄴ㠸扥㝤搲戱晥㥤晣㙣摢ㄲ扥っㅣ㕡搸㔹㔸摡㈹愳㘹㈸昱晢て挲搷㠰〱散挶㡥㤰㘱㘵㝢㤰㘷㌲散㐸㘵㘰〸㈰挶㑣㤹㍣㘵㙥㑢捣㡡挴愲攱㘴㈲㥦戳㌲戱㙣㈲㤹㠹㠵㌳㤱㤴㤵挸愵ㄲ昸㘰㕦㌶㘶扥愱㌷挰㔰戴㌱ㄹ㤷ㄴ㜸㤳㈵〶㈸愵㐴㕤〳㐳㝡ㅢㅡ㌲㠴㝤㥤捡攰昱㙡㑥㔹晤〷っ㔰㘳㍣摦㈳愸〸㌵㜶扦搴ㅤ〸㌰搲搸昰ㄱ挸搹戰㐶ㅣ㘰て昷㙣㉣㐳ㅥ㠶㈱ㄸ㥢㐰㠴㑣㐶ㅢ㌹愰挰愶㤰ㅢ㑤㤹摣㔲晥愹扣挰㘶愸摥ㄸ搵㜸〷㔹扦㤵捣摤㈸戰㌹敡〷愱㕥愲慣昸㌶㕦㈹戰〵㙡㠶愰挶㤵㕣㘱㌲㡣㠹㙡㠴ㅦ㈰㡤㌷戸㌶㡡㘲㈴㠴㤲㄰㈵㑢挳愱攴戸戸㝢慢て搰㠴扢戸㝡〳㕥㜲挷㐲㈵扥敤㐸ㄴ散ㄸ㙡ㅤ㙡戸㜳㤴㙦㕣㠶㈶㠹㄰ㄸ〹㍢㝢攳㘶慤㝣㉥搶搸ㄴ㠹㌵挶挲戱㑣摣㑡愵搳㤱㜰㍥㤲㑡㐴攳㌹㉢ㅣ㙤㌲㍦㜲摡ㄸ愳搰挶㘴散㔲戸搹㥥㈵〹㘲戲㕦敡ㄴ㐳㤳摣挰敡捦攸㤸攴㡢攱づ㔰ㄹ㍢㐲㠴㑣㐶㈷戱㠲慦㑡戲㡥㤴ㄹ攴挷㈰㈵㈶愳㤶昸㍦㥥搷戳敡つ慥敤㑣戱ㄳ㠴㤲㠸㈴㑢㘱㈸扢㌹㘰㐴㔲㌸㜸ㅥ㥤㔵㜲昰㉣㙡㉢㌹㘰㈴㔲㌸㠸〱捡攱㈰㥣㡢㐷㌲ㄱ㉢㥣捣挴㘳㡤搱㜰㈶㤱㘸㑡㌵㔹愹㑣㍥㤶捡㠷ㄳ㜱㔳〲㤷散扥〹㙤㑣㠶㉡挵戵㌸㑢ㄲ戳搴㍡挵㘰愴㜰昰愴㥢㠳ㄴっ㡤摤㈱㐲㈶户ㅥ㔶晣㌹㔰㕡戹㌷ㅢ扣㈱づ㔳散〶愱敡愱㤴㙥愷㐰搹捤㐱㝦搴ち〷て晡㜲㜰扦㉦〷つづ㔴㘰ㅡ愰㙣づ㔲改㕣㌶ㄹ戶㘲昱㘴㍣ㄹ㑢㈶㔲挹㝣㌸㘲㌵㘵㈲攱㐸㍣ㄳ㡥㘷㌳㘶㐰㜷㍦ㅤ㙤捣〱扡㌴㠳愵愰㉥㔱愷〶愲㈴ㅣ摣攵收㘰㈶㔴挶㉣㠸㤰㌹〸〶㔸昱攷㘰戰㔶捥㘵〳攱㈰㐱摢㌸㌹ㄸ愲㍢㥡て㘵㌷〷㈶㙡㠵㠳ㅢ㝤㌹戸摥㤷㠳㡤ㅣ愸挰㈱㠰戲㌹戰戲攱㘸㍣ㄲ挹攷㤲戹愶㔸㈲㤶㑣攲挰㘸㑣㐵ㅡ㘳㔶㘳㈶㥣换攷捤㡤㜵昷㠷愲㡤㌹㑣㤷づ㘳㘹ㄳ㕤愲㑥㙤㡥㤲㜰戰挶捤㐱ぢ㔴挶ㄱ㄰㈱㜳ぢㄸ㘰挵㥦㠳㉤戵搲㘲〳攱㘰㉦摡㑥㈰〷㕢改㡥摡愰散收㘰ㅢ搴ち〷ㄷ昹㜲㜰㠱㉦〷挳ㅤ愸㐰〷愰㙣づㄲ㤶㤵捤㈷挳昱愶㘸㍡ㄶ戳攲昸ㅡ㙢扡㌱㤵㑢㐶挳改㝣㉣㥣戶㌲收戶扡晢㑥戴㌱户搳愵〲㑢㈳㜴㠹㍡戵㍤㑡挲挱搹㙥づ㡡㔰ㄹ㈵㠸㤰㌹ㅡ〶㔸昱攷㘰㡣㔶㉥㘳〳攱㘰ㅦ摡㑥㈵〷㍢攸㡥㔶㐰搹捤挱㑥愸ㄵづ㑥昴攵攰㈷扥ㅣ散散㐰〵㔶〲捡搹て愲昱挶挶㜴戸㌱摤ㄸ㙤㡣攵攳㤱㔴㉣㙣挵ㄳ戹㘴ㅡㄳ㘲㌴搱㤸㌷㜷搱摤晦〴㙤捣戱扡㜴〲㑢攳㜴㠹㍡戵ㅢ㑡挲挱ち㌷〷㈷㐳㘵㥣〲ㄱ㌲挳㌰挰㡡㍦〷ㄱ慤㕣挵〶挲挱㑣摡敥㑦づ愲扡愳戳愱散收㈰㠶㕡攱㘰㤱㉦〷㥤扥ㅣ㌴㌹㔰㠱昳〱㘵㜳㤰捥挵搲㤱㐴㌴㥣挲〱㠰戳㍦㑥つ㤱㕣搶㑡㘴搲㠹愶㘸㍥㤵㐹㥢㜱摤晤〵㘸㘳㈶㜴改㐲㤶㤲扡㐴㥤摡〳㈵攱愰捤捤挱挵㔰ㄹ㤷㐰㠴捣㍤㘱㠰ㄵ㝦づ㈶㘸攵ㄵ㙣㈰ㅣ㌴搳㜶㉥㌹搸㑢㜷戴〶捡㙥づ㈶愲㔶㌸㌸摣㤷㠳㐳㝤㌹㤸攴㐰〵慥〳㤴捤㐱㈴㥣㠸收㥢挲〹㉢㠹㜳㘳〲㠷㐵㉡㤳㡣㘴ㄳ愹㔸㘳㈶ㄲ〹挷愲收㘴摤晤昵㘸㘳㑥搱愵ㅢ㔸㥡慡㑢搴愹㘹㈸〹〷昳摤ㅣ晣〲㉡攳㘶㠸㤰㌹ㅤ〶㔸昱攷㘰㠶㔶摥挱〶挲〱摦愷㌶昸㘶戶摡㑦㜷㜴ㄷ㤴摤ㅣ捣㐴慤㜰戰㥦㉦〷搳㝤㌹㤸攵㐰〵敥〳㤴捤㐱㉡㤶捤㐷愳改㌴收挴㜰慣㌱㥥㐹㌵㘶愲戱㔸㈴ㄷ㑢收慣㝣㍥㥤㌷㘷敢敥敦㐷ㅢ㜳㡥㉥㍤挰搲〱扡㐴㥤㙡㐶㐹㌸㤸攲收攰㈱愸㡣㠷㈱㐲收㍣ㄸ㘰挵㥦㠳㠳戴昲㌱㌶㄰づ搲戴㍤㠲ㅣ捣搷ㅤ㍤〹㘵㌷〷㍦㐶慤㜰㤰昰攵愰挹㤷㠳㠳ㅤ愸挰㕡㐰㌹ㅣ愴攲㤱㘸㍣摡㤴捦收慣㔸㉡㤵㐹㐵㥢挲ㄶ捥づ戱㈶㉢ㅡ〹愷㌳收㈱扡晢㘷搱挶㍣㔴㤷㥥㘳改㌰㕤愲㑥戵愰㈴ㅣ㠴摤ㅣ晣ㅥ㉡攳㐵㠸㤰㜹〴っ戰攲捦㐱㕡㉢㕦㘱〳攱愰㤵戶ぢ挸㐱㐶㜷昴㘷㈸扢㌹挸愱㔶㌸ㄸ敤换挱㈸㕦づ㉣〷㉡昰㔷㐰搹ㅣ攴攳㠹㜸㌲㥤㑡㘷㜳搸晥愹㜰㌶ㄳ换愷㜲㤱㙣㍣ㄲ换㘶攳戹㘸愳㤹搷摤慦㐳ㅢ㜳㠱㉥慤㘷愹㔵㤷愸㔳ぢ㔱ㄲづ㠶扢㌹㜸ㄳ㉡攳㉤㠸㤰搹づ〳慣昸㜳搰愱㤵敦戱㠱㜰㔰愰㉤㕦搷㔶㥤扡愳㡦愰散收㘰ㄱ㙡㠵㠳㡤㝣㌹ㄸ敡换挱㔱づ㔴攰㥦㠰㜲收㠳戸ㄵ捤㘶愲愹㔴㉣㤳㠸挵㔲昱㜴扣ㄱ㔷ぢ㔶㈴㥡㑢㘷愳愹㝣㤳㔹搴摤㝦㡡㌶㘶㐹㤷㍥㘳愹㑢㤷愸㔳㑢㔱ㄲづ㐲㙥づ晥〵㤵昱㈵㐴挸㕣〶〳慣昸㜳戰㕣㉢扦㘳〳攱㘰〹㙤昹搶戶㍡㕡㜷愴ㅡ㕣ㅣ慣㐰慤㜰昰晤搷㝥搷捡摦愲戶昲㕡昹㔸〷㉡搰〰㈸㥢〳㉢㤵戰挲戱戴㠵㜹戱㈹㤶捥㐶㌲㤹㔸愳㤵㡤㘵搲㘱㕣㈹攷㔲㐹昳㌸摤㝤〰㙤捣攳㜵㘹〰㑢㉢㜵㠹㍡㜵㈲㑡挲挱扦搰㜹昷晤㐲〸㉡㘳㈰㐴挸㍣〹〶㔵㌹㌸㔹㉢㑤㌶㄰づ㡥㈵〷㉢挸挱㈹扡愳㑤搸ㄱ㙡㔰慥㔳㍦㠵ㄴづ摥昷攵攰㕤㕦づ㑥㜳愰〲㕢〰捡㤹て㜲昱㑣㍡ㅢ换㐶愳㑤㠹㔸㌴ㄵ㐹㕡㡤昹㙣㌶㥢挸攵攲㡤挹㜰㔳捡㍣㕤㜷扦㈵摡㤸慢㜴㘹㉢㤶捥搰㈵敡搴搹㈸〹〷㙦扡㌹ㄸづ㤵戱㉤㐴挸㍣〷〶㔵㌹㌸㔷㉢户㘷〳攱攰㈴㜲㜰㈲扤㍤て㑡扡㙥散挸㡥戰㠲㌲㤲㍤㈰㠵㠳㔷㝤㌹昸㠳㉦〷ㄷ㍡㔰㠱戱㠰戲㌹挰㕣㤰㠸㘴㔳戱戸ㄵ挱㕤ㄲ慥㄰挳㠹㜴㈶㤳て㐷搳㠹㑣〴〵昳㈲摤晤㌸戴㌱㝦愶㑢扢戲㜴戱㉥㔱愷㉥㐵㐹㌸昸扤㥢㠳㌰㔴㐶〴㈲㘴㕥〶㠳慡ㅣ㕣慥㤵㜱㌶㄰づ㔶搱敢搳改敤ㄵ扡愳摤搹㤱收㘰㌵㙡㠵㠳挷㝤㌹㜸搴㤷㠳慢ㅣ愸挰㕥㠰戲㌹挰㘹㌰㥥㘸捡收㌳㤸ち㘳㠹㜰㌲㥤㑢愵慤㙣㌲㤹㐹㐴㌳㜸㌶㤲㌱搷攸敥昷㐶ㅢ昳㙡㕤㥡挸搲㌵扡㐴㥤扡ㅥ㈵攱攰㈱㌷〷㔳愰㌲愶㐲㠴捣ㅢ㘰㔰㤵㠳ㅢ戵㜲〶ㅢ〸〷攷㤱〳扥搱慤㙥搲ㅤ捤㘲㐷㥡㠳㥢㔱㉢ㅣ晣搲㤷㠳摢㝤㌹戸挵㠱ちㅣ〸㈸㥢㠳愶㘸㔳扡㤱愷㠳㐸扣㈹ㄶづ㐷㌲搱㜴戶㌱ㄵ㑥愷挳㤹㙣㉡搵ㄴ㌱㙦搵摤捦㐵ㅢ昳㌶㕤㙡㘶改㜶㕤愲㑥晤ち㈵攱攰ㄷ㙥づ收㐳㘵晣〸㈲㘴摥〹㠳慡ㅣ摣愵㤵㠷戱㠱㜰挰搷戱㡤㡢挹挱摤扡愳㈳搸㤱收攰㕥搴ち〷㔷晡㜲㜰戹㉦〷昷㌹㔰㠱ㅣ愰㙣づ愲挹㑣㈶ㅣ㘹㡣㕢㜸㔰ㄶ挳㜵㐲㉡㥦㑡㘴㉣㉢㥡㘹㑣愷㜰㤱㤰㌶敦搷摤㕢㘸㘳㍥愰㑢㜹㤶ㅥ搴㈵敡搴挳㈸〹〷ㄷ扢㌹㘸㠳捡㌸ㄲ㈲㘴晥〶〶㔵㌹昸慤㔶ㄶ搸㐰㌸㔸㑤づ昸㝥户㝡㐴㜷㔴㘲㐷㥡㠳挷㔰㉢ㅣ㥣攱换挱改扥ㅣ㍣敥㐰〵㤶〲捡搹て搲㔹ぢ攷挵㘸㈴摦㠴㥢㐶昸㥥戶㜲昸挸慤㤵㡥挶戲攱㝣㈶㙡㍥愱扢㕦㠶㌶收敦㜴㘹㌹㑢㑦敡ㄲ㜵敡ㄹ㤴㠴㠳㤳摤ㅣ慣㠰捡㌸ㄶ㈲㘴慥㠵㐱㔵づ㥥搵捡ㄳ搸㐰㌸攰换搹〶㕦昳㔶捦改㡥㑥㘱㐷㥡㠳ㄷ㔰㉢ㅣ㉣昷攵㘰愹㉦〷扦㜷愰〲愷〳捡收㈰摦㤴㑢挶戳昱㘴㔳㉡㡢捤㥥挹㘶㜲昱㘸㈲搲㤸挸攴㌳㔶戶㌱ㄳ㌷㕦搴摤慦㐲ㅢ昳㈵㕤㍡㠳愵㤷㜵㠹㍡昵ち㑡挲㐱搱捤挱搹㔰ㄹ攷㐰㠴捣㔷㘱㔰㤵㠳㍦㙡攵㠵㙣㈰ㅣ昰ㅤ㙤㠳㙦㝢慢㍦改㡥㉥㘱㐷㥡㠳搷㔰㉢ㅣ攴㝤㌹挸昹㜲昰ㄷ〷㉡㜰㌹愰㙣づ慣挶㌸慥ㄲ㜱攳㤴つ㌷挶㜰摦㥣戶㥡愲戸㑥捣㘷㘲㌸㕦㕡昹慣昹扡敥晥ち戴㌱晦慡㑢㔷戲戴㑥㤷愸㔳㝦㐳㐹㌸㘸㜱㜳戰〶㉡攳㙡㠸㤰昹㈶っ慡㜲昰㤶㔶摥挰〶挲〱㕦搵㌶敥㈴〷㝦搷ㅤ摤捣㡥㌴〷敦愰㔶㌸㘸昶攵攰㐰㕦づ摥㜵愰〲户〳捡收㈰㡥ㅦ慦㠹㈴㤳昱㐶㑣㠰搸ㄱ㔲㈹㕣ㅣ㘲㜶㑣㘴㈳昱挶㔸㘳㉥㙦扥愷扢扦〳㙤捣昷㜵改㤷㉣㝤愰㑢搴愹㝦愰㈴ㅣ捣㜴㜳㜰ㄷ㔴挶摤㄰㈱昳㘳ㄸ㔴攵攰ㄳ慤㝣㠰つ㠴〳扥戱㙤昰摤㙦昵㑦摤搱挳散㐸㜳昰ㄹ㙡㠵㠳㠹扥ㅣ散攵换挱攷づ㔴攰㔱㐰搹ㅣ㈰㐰㄰挶收挶㐳㤳戸㠵〰㐲㈶㤵㙤㙣捡攵㔳挹㕣搴挲㈳攷㘴捣晣㐲㜷晦ㄸ摡㤸晦搲愵挷㔹晡㔲㤷愸㔳摦愰㈴ㅣ愴摣ㅣ㍣〹㤵昱ㄴ㐴挸晣ㄶ〶㔵㌹昸㑥㉢㥦㘳〳攱攰㔱㜲昰〸㌹昸ㅥ㑡扡㙥扣挸㡥㌴〷〴ㄳづ㜶昵攵㘰慣㉦〷ち㡤㠸㄰昸〳愰㙣づㅡ昱攰㌴㠲ㅢ㠶㐶ぢ㔳㈳晥㈵㌳㑤㜸㜶㤰戴㜰慡挰挹㈲ㅡ㌶敢㥤㌶挶㉢㘸㘳㌲㕣㈶㠳㜹㤵㈵㠹㥢㜱㘸搴愹〱搰〹〷㍢戸㌹昸㌳㔴挶㙢㄰㈱㌳〸〳晣昹摦㉦㌰㑣㈶捡昵㙣㈰ㅣ㍣㑤㕢扥〹㙥㌲㙡㘶戲昴ㄶ㤴㠳㠷㌶㌰㔰ㄳ昶挴㕡攴愵搰㕡㍦搹ㄳ〰挰愶ㅤ㌳㑡〸㜱攰愷㥦收ㄵ㈶㜵晦㙥搰㐶㍡昴㌱㔶㝦攲㜸㑣㑦捤愴㑣〹敦摤㜶㔹扡搹㥣㘲㜷㍢㝣㌲ㄸ㠱㉢㈸挶昲㠳挸㥢昶㤴㕣慦慡㙤摤㔳㍢愳戳㠴て㜷㕢㌹㡤㔸挲㥢㐶晤敢晢㈹摦㜷扤㥤㕦〸㐲戰㐶〳散搳戹戸㘳㍢昸戰戵捦慢㝡㤳摢扡攴愵搶㙤愰㔷挶㄰搰ㄳ㜸ㅢ㔴㜹扦㈲㥦㙣搸〲摢愶て晤㜱㕢昷㐴㥤搸㍢㤷㤰昱㉥挰ㄵ㠳㘷挴㘳搵搰㘱㈸愰戲㡥㉣扢㤶㡦昷㜶ちㄳ敤晦〷㥤晦㥢ㄳ㠷㙥愲㕢ㅣ慥㐶㥥㌷愹㘱摤昱㔷㝥㜲搳ㅥ㘳㉥扦敤〷攷晦挷摢㉤㝡㄰ㄴ㐳㑦㘳㔰㙢慣愳㔸㑦挱ㅤ㐵つ挳㈰晥㠴㉦扣㔶㝣ㅡ㜷㘳㐷攱晤㌴慥挹㌸㤵散㔰晦挰㤸〷て㔵っづ㜱愷㔲挶㐸挸挰㈷愸昵㜰ㄷ㙥㔴㐳㠰愶晤つㄹ㥦挲㐶㌱挴愴慢㠶㌲㡣㠴捡㍥㔰戰愳㙥戱挱ㄴ㌰昲㌴㠶㡥慦愳攸愱挰愸㐶㐱搰㔱㜸㍦㤰㙢㌲㑣㈵ㄴ㝣㠵㌱㠳〲挶㡤㙣ち㘲㔸ぢ㝣㠳㕡て〵㤱戰敡㕦㐶挱㜷戰㔱㡣㌰㜵㔳挰㈸ㄲ㉡晢㐰〱㐳㑥搲㘲㠳㈹㘰攰㘹㡣て〵㍦㝣㔵㘵㉦昸摥㔱㜸㍦㤳㙢㌲㑡㈵ㄴ昴挳㕥ぢちㄸㅡ戲㈹㤸㠶戵㐰〳㙡㍤㍦昶㤰㔰㕦〳㑣扢ㅢ㌲〶挰㐴㌱扥愴慢㠶㌲㠶搴㌷〶ㄸ㜰敡ㅢ〳っ㍢昹㌱昰㜹㌵〶㍥㜳ㄴ摥㙦攵㥡㡣㔱〹〳㠳㙤〶ㄸㄸ戲ㄹ㘰挸㈹㌰ㄴ戵㥥㥤愰㌱愹㍥㉥愳㘰㈳㔲挰昰㔲㌷〵っ㈱昵㡤㠲㈳㜴㡢つ摥〹ㄸ㜵昲愳攰晤㙡ㄴ扣攷㈸扣㕦捣㌵ㄹ愲ㄲち㌶户㈹㘰㕣挸愶㠰ㄱ愷挰㤶㍥ㄴ㐴搴摦换㈸搸㥡ㄴㄴ㘰摤㑤〱㈳㐸㝤愳愰愴㕢㙣㌰〵っ㍡昹㔱戰扥ㅡ〵敢ㅣ㠵昷扢戹㈶㈳㔴㐲挱㐸㥢〲㠶㠵㙣ち㔶㘲㉤戰㝤㈵〵㑤㈹昵㕡ㄹ〵㘳㐸〱㠳㑢摤ㄴ㌰㠰搴㌷ちㄸ㙤㤲ㄶㅢ㑣〱㘳㑥㝥ㄴ扣㔲㡤㠲㍦㌸ち敦搷㜳捤戳㠱㈴ㄴ㡣戵㈹㘰㔴挸愶攰㝣慣〵㜶㐵慤㘷㉡㐸愹ㄷ换ㄸ搸㡤っ㌰戴搴捤〰挳㐷㝤㘳㠰戱愶扥㌱挰㠸㤳ㅦ〳捦㔶㘳㘰慤愳昰㝥㐲搷㘴㜸㑡ㄸ㘸戲ㄹ㘰㑣挸㘶㠰搱愶㐰〲戵㥥愹愰㈹愹㥥㉣愳㈰㐵ちㄸ㔹敡愶㠰搱愳扥㔱挰㔰㔳摦㈸㘰挰挹㡦㠲㐷慢㔱昰㠸愳昰㝥㐸搷㘴㜴㑡㈸搸摢愶㠰㈱㈱㥢〲〶㥢〲㤳㔰㕢扥ㄳ㐴攲敡愱㌲〶愶㤰〱挶㤵扡ㄹ㘰散愸㙦っ㌰搰搴㌷〶ㄸ㙥昲㘳攰扥㙡っ摣敢㈸扣㕦搳㌵ㄹ㥢ㄲ〶㘶搸っ㌰㈰㘴㌳挰㔰㔳㘰㝦搴㝡㜶㠲挶㈶㜵㘷ㄹ〵戳㐸〱挳㑡摤ㄴ㌰㜴搴㌷ちㄸ㘷敡ㅢ〵㡣㌶昹㔱㜰㕢㌵ち㙥㜵ㄴ摥㙦敡㥡っ㑤〹〵捤㌶〵敢㔰戶㈹㘰愴㈹㜰㔰㈵〵攱愸扡愹㡣㠲ㅦ㤱〲㐶㤵扡㈹㘰攴愸㙦ㄴ㌰捣搴㌷ちㄸ㙣昲愳攰摡㙡ㄴ㕣攳㈸扣㕦搶㌵ㄹ㤹ㄲちづ户㈹㘰㌸挸愶㠰㠱愶㐰㑢㈵〵戱㤸㕡㕤㐶㐱㥡ㄴ㝣〶敢㙥ちㄸ㌸敡ㅢ〵㡣㌲昵㡤〲挶㥡晣㈸戸戴ㅡ〵㍦㜷ㄴ摥敦敢㥡ちㅤぢ〵ぢ㙣ちㄸつ戲㈹㘸挰㕡愰慤㤲㠲㜸㐴㕤㔴㐶挱㐲㔲挰㤸㔲㌷〵㡣ㅢ攱慦て㔷挷っ㌲㐹㡢つ㍥㈵㌲搴㌴挶攷敡昸摣㙡ㄴ㥣攳㈸扣㕦搹㌵ㄹ㤷ㄲち㡥戲㈹㘰㌰挸愶㠰㘱愶㐰愹㤲㠲㜰㑣㥤㔱㐶挱㘲㔲挰㤰㔲㌷〵っㅢ攱慦てㄴ㌰挶㈴㉤㌶㤸〲㐶㥡挶昸㔰㜰㙡㌵ち㑥㜱ㄴ摥㙦敤㥡っ㑢〹〵挷搸ㄴ㌰ㄶ㘴㔳挰㈸㔳攰搸㑡ち愲㔱㜵㐲ㄹ〵挷㤳〲㐶㤴扡㈹㘰搴〸㝦㝤愰㈰愲㕢㙣㌰〵っ㌴㡤昱愱攰搸㙡ㄴ慣㜰ㄴ摥㉦敥㥡㡣㑡〹〵㈷摢ㄴ㌰ㄴ㘴㔳挰㈰㔳攰㔴搴㤶㥦ㄳ㔳ㄱ戵慣㡣㠱搳挸挰㐴ㄸ㜷㌳挰㤸ㄱ晥晡挰〰〳㑣搲㘲㠳ㄹ㘰㤸㘹㡣て〳愵㙡っㄴㅤ㠵昷戳扢㈶㘳㔲挲挰搹㌶〳っ〴搹っㅣ㠸戵挰戹愸昵㥣ㄳ㈳〹搵㔹㐶挱昹愴㠰攱愴㙥ちㄸ㌲挲㕦ㅦ㈸㘰㝣㐹㕡㙣㌰〵㡣㌲㡤昱愱愰慤ㅡ〵慤㡥挲晢昱㕤昳〸㈰〹〵㤷搸ㄴ㌰づ㘴㔳挰〸㔳攰搲㑡ち挲ㄱ㤵㉢愳攰㜲㔲挰㘸㔲㌷〵㡣ㄸ攱慦てㄴ㌰扣㈴㉤㌶㤸〲〶㤹挶昸㔰搰㔲㡤㠲晦攷㈸扣㥦攰㌵ㄹ㤱ㄲち慥戶㈹㘰ㄸ挸愶㠰〱愶挰戵㤵ㄴ㌴挵搵㈱㘵ㄴ㕣㑦ちㄸ㑣敡愶㠰〱㈳晣昵㠱〲㐶㤷愴挵〶㔳挰ㄸ搳ㄸㅦちづ慡㐶挱㍣㑤㠱攷㐳扣㈶〳㔲㐲挱㉤㌶〵㡣〲搹ㄴ㌰扥ㄴ戸慤㤲㠲㐸㔲ㅤ㔰㐶挱ㅤ愴㠰戱愴㙥ちㄸ㉦挲㕦ㅦ㈸㘰㜰㐹㕡㙣㌰〵っ㌱㡤昱愱㘰晦㙡ㄴ散攷㈸扣㥦攳㌵ㄹ㡦ㄲち敥戱㈹㘰㄰挸愶㠰攱愵挰㝤㤵ㄴ㌴愶搴扥㘵ㄴ㍣㐰ちㄸ㑡敡愶㠰攱㈲晣昵㠱〲挶㤶愴挵〶㔳挰〸搳ㄸㅦち㈶㔵愳㘰愲愳昰㝥㤴搷㘴㌸㑡㈸昸慤㑤〱㘳㐰㌶〵㡣㉥〵ㅥ㐵慤攷㠴㤰㔴㝢㤶㌱昰㌸ㄹ㘰㈰愹㥢〱〶㡢昰搷〷〶ㄸ㔹㤲ㄶㅢ捣〰攳㑢㘳㝣ㄸ㐸㔴㘳㈰敥㈸扣㕦收㌵ㄹ㡣ㄲ〶㥥戱ㄹ㘰〴挸㘶㠰戱愵挰戳㤵っ挴㔵戴㡣㠱攷挹〰挳㐸摤っ㌰㔴㠴扦㍥㌰挰戸㤲戴搸㘰〶ㄸ㕤ㅡ攳挳挰慥搵ㄸㄸ攷㈸扣㥦攷㌵ㄹ㡡ㄲ〶晥挷㘶㠰昱ㅦ㥢〱㐶㤶〲慦愰搶㜳㑡㡣㐵搴㑥㘵ㄴ晣㤱ㄴ㌰㡡搴㑤〱㈳㐵昸敢〳〵っ㉢㐹㡢つ愶㘰㍤捣挷昸㔰戰㝤㌵ち㐶㌹㡡㡡㡦昴㌲ㄲ攵ㅢ㐸㜱㝤㐲搶昵慢戴㐳搱㘹㐳㥥敦摢っ捣摢搵㝣ㄵ〸㉦㙥攱㜳〹昲捥搳㈰㝣㙢戳㠸摦㠵㥤㠹㑦挷攲ぢ㥢捤㙤捥敦つ捥挰㈷㘵昹㐱㐳晤㡤㐷㐳㑡㙣ㅣ挸捦㈹攲愳㡦〳昲㌳㑡昸攴㙦㉥㠸摦戶散挲㐷㍡㍡晦ㅢ㍥挴㠹户搰晡搷挳㘵㘴㜴昱户㘴敢㝤㕦〰攳㥢㕤㌵扥㤱摡挳㠷晥戹搷㝡㝥愲昳摦晢晡慦扣搳搸㕦㡤挰收戴㜳〸㔷搶㐹摣ち㕦㠹㐴ㄸ〵晢㘲㐸攲㥡ㄸ㔱挸㜸〳㐵戱ㄷ㔱搷㥦挱慥㕡㐱㌷〴㘸敢〶㜴戴愴㡢挵昴昲㘰㐷ぢ摥ㄵ㕣搰搵ㅡ㙣㔹㠲㈸㈳㍥昷㡢慦㜸攲愷㕡㡤㌷〱慡ㄷ挵愸ㄳ㜷㈰㘷㔴㕢昹㡥敡敤昲㔱扤㔳㍥㉡挵昸ㄳ㐷㘶扣攷㐶㘶㌰挷㠵扣㠹㉦昲㠷攵挸ㅦ㜹㤰ㄹ搶ㄱ攴㡦摤挸晤㔰㜰㈱て昱㐵晥戴ㅣ昹㌳て昲〰㤴〵昹ぢ慣攸㐵つ㐶挱㠵ㅣ昴㐵晥ち㐶慥㙤昴㌵㡡慥㙤愴ㄸ㠵㄰攴㙦戱愲ㄷ戵㌹ち㉥攴㝡㕦攴ㅦ㘰攴㐲慥挳〶㜳㈳昳攱扥㈰搷㐳愱ㄷ㌵戲ㅣ昹摢㉦晤昶慢〶戴㜰㈱〷㍣挸㝣㘶㉥挸㐱㌷㌲ㅦ㐰扢挶晣㠵㉦昲挰㜲攴㐱ㅥ㘴㍥㡢ㄶ攴㈱㙥㘴㍥搸㜵㈱㝦散㡢扣㔱㌹昲挶ㅥ攴㤴㐶摥挴㡤捣攷愵㉥攴昷㝣㤱㌷㉦㐷摥挲㠳捣㐷愷㌲收慤摣挸㝣づ改㐲㝥搳ㄷ㜹㜸㌹昲戶ㅥ攴㔹ㅡ㜹㠴ㅢ㤹㡦昷㕣挸慦晢㈲㙦㕦㡥㍣摡㠳捣〷㝤㌲收ㅤ摣挸㝣㙡收㐲㝥搵ㄷ㜹攷㜲攴㕤㍣挸㝣㝥㈶挸攳摣挸ぢ捡㤱㕦昴㐵摥慤ㅣ㌹散㐱收㘳㈹㐱㡥扡㤱昹㡣挷㌵收戵扥挸㑤攵挸㜱て㌲㥦昶〸㜲搲㡤捣㐷㈷㉥攴㈷㝣㤱昷㈸㐷摥搳㠳捣㠷㈸㠲扣㤷ㅢ㤹㑦㈴㕣挸扦昱㐵㥥㔴㡥㍣搹㠳捣㠷ㄳ㠲㍣搵㡤捣㍢㝤ㄷ昲晤扥挸搳捡㤱愷㝢㤰㜹捦㉦挸晢戹㤱㉦㈹㐷扥搳ㄷ㜹㔶㌹昲㙣て㌲㙦愵〵昹〰㌷㌲敦㑢㕤㘳扥搵ㄷ戹戹ㅣ㜹㥥〷㤹㜷愸㠲㍣摦㡤㝣㑢㌹昲つ扥挸〷㤷㈳ㅦ攲㐱收㡤㥦㈰ㅦ收㐶收㕤㤴㙢捣㙢㝣㤱㕢捡㤱㡦昰㈰昳㝥㑡㤰㌳㙥㘴摥㥣戸㤰㉦昳㐵戶捡㤱昳ㅥ㘴摥愷〸㜲慢ㅢ㤹ㄷ晤㉥攴㡢㝣㤱ㄷ㤶㈳户㝢㤰㜹晤㉦挸扣㍡搰㡢攲挵戴ぢ昹ㅣ㕦攴愳捡㤱㡢ㅥ㘴㕥㔶ぢ㜲㤷ぢ戹㠱ㄷ㌸ㅢ㝣愵挵㥣㥦㘱戸㈶㙤户戲晣戹〲㝥摢㝤㙣㍢㝥㤵㝡〳㍥愵扦ㄸ㥤㉡㕥㍥ㄱ挳㔸挲ㄲ㔶昸㙦愸扥晥〹㉡㕥搷㜰㐰挶㔲敡㜹㔹㈳搶换摣搶晡㥡㈶愸㜸慤㈲搶换愹攷愵㡡㔸ㅦ敤戶搶搷㈹㐱挵敢て戱㍥㠶㝡㕥㝥㠸昵ち户戵扥昶〸㉡㕥㔳㠸昵戱搴昳㤲㐲慣㡦㜳㕢敢敢㠹愰攲㜵㠲㔸ㅦ㉦㝡挷挸㔸改戶搶搷〸㐱挵㜳扦㔸晦㠴㝡㥥晡〵晢〴户戵㍥敦〷ㄵ捦攷㘲㝤㈲昵㍣㥤㡢昵㐹㙥㙢㝤㉥て㉡㥥愳挵晡㘴敡㜹㡡ㄶ敢㔳摣搶晡晣ㅣ㔴㍣敦㡡昵愹搴昳戴㉢搶㍦㜵㕢敢㜳㙥㔰昱㕣㉡搶愷㔱捦㔳愹㔸㥦敥戶搶攷搱愰攲昹㔱慣㔷㔱捦搳愳㔸㥦攱戶搶攷挶愰攲㌹㑦慣捦愴㥥愷㍣戱㍥换㙤慤捦㜷㐱挵昳㤸㔸㥦㑤㍤㑦㘳㘲㝤㡥摢㕡㥦挳㠲㡡攷㈶戱㍥㤷㝡㥥㥡挴晡㍣户戵㍥㉦〵ㄵ捦㌷㘲㝤㍥昵㍣摤㠸昵〵㙥㙢㝤慥〹㉡㥥㐳挴晡㐲敡㜹ちㄱ敢㡢摣搶晡晣ㄱ㔴㍣㉦㠸昵捦愸攷㘹㐱慣㉦㜶㕢敢㜳㐲㔰㜱慥ㄷ敢㑢愸攷㔴㉦搶㍦㜷㕢敢㜹㍥愸㌸㝦㡢昵愵搴㜳晡ㄶ敢换摣搶㝡敥づ㉡捥挹㘲㝤㌹昵㥣㤲挵晡ち户戵㥥㡦㠳㡡昳慣㔸㕦㐹㍤愷㔹戱㕥敤戶搶㜳㙣㔰㜱敥ㄴ敢慢愸攷搴㈹搶㙢摣搶㝡摥っ㉡捥㠷㘲㝤㌵昵㥣づ挵晡ㅡ户戵㥥ぢ㠳㡡㜳㥣㔸㕦㑢㍤愷㌸戱扥捥㙤慤攷户愰㤲㐹㠷昳捤昵搰敢挵攴攴㠳㘸㘰㥤㜱〳㔶〶昷㔳㌲搹戰㕣㘶挵㐹㐷慣㙥戲慤㘴㤲愹戰攲㘴㈳㔶㌷摢㔶㌲戹㔴㔸㜱㤲ㄱ慢㕢㙤㉢㤹㔴㉡慣㌸戹㠸搵敤戶㤵㍤㤹㜸挷挵㐹㐵慣㝥㘹㕢挹㈴㔲㠱挵挹㐴慣敥戴慤㘴昲愸戰攲㈴㈲㔶㜷摢㔶㌲㘹㔴㔸㜱昲㄰慢㝢㙤㉢㤹㉣㉡慣㌸㘹㠸搵晤戶㤵㑣ㄲㄵ㔶㥣㉣挴敡㐱摢㑡㈶㠷ち㉢㑥ㄲ㘲昵㤰㙤㈵㤳㐲㠵ㄵ㈷〷戱晡㡤㙤㈵㤳㐱㠵ㄵ㈷〵戱㝡挴戶㤲㐹愰挲㡡㤳㠱㔸㍤㘶㕢挹挱㕦㘱挵㐹㐰慣㥥戰慤攴愰慦戰攲挱㉦㔶㑦摡㔶㜲戰㔷㔸昱愰ㄷ慢愷㙤㉢㌹挸㉢慣㜸戰㡢搵㕡摢㑡づ敥ち㉢ㅥ攴㘲昵㥣㙤㈵〷㜵㠵ㄵて㙥戱㝡挱戶㤲㠳戹挲㡡〷戵㔸扤㘸㕢挹㐱㕣㘱挵㠳㔹慣㕥戶慤攴攰慤戰攲㐱㉣㔶㝦戰慤攴愰慤戰攲挱㉢㔶慦㡡㤵愹て挳〶ㅥ㥦㝢昸攵㜲摢て搲㕣摦愰ㄹ扢捦戲㉥晣㡥㤲㤵挳戳戰㐵挸愴㕥扥㑦㘷㔷㜱㌹ㅦ㌳昵挳敦㥤搸扦ㄲ搲扦㝥昷㝦て㡢㑦搴昸㜳㐰晣搷戰㈳㉥扤晥て㌸㥣慤㝡戲愶㠹㌸ㄹ晦㠲ち㉦扡挱㔹㍡慣㜶㐰て散㐵㉢㌸戳㠸㘲㡣㐷挱挹㐴ㄴ愳㍤ち捥ㅦ愲搸摥愳攰㤴㈱㡡㔱ㅥ〵㘷〹㔱㡣昴㈸㌸㌱㠸㘲㠴㐷挱戹㐰ㄴ摢㜹ㄴ㍣晣㐵戱慤㐷挱㈳㕥ㄴ挳㍤ちㅥ攴愲搸挶愳攰㜱㉤㡡慤㍤ちㅥ捡愲搸捡愳攰搱㉢㡡㉤㍤ちㅥ戰愲搸挲愳㜸㔲㉢㌶昷㈸㜸㔸㑡㡢捤㍣ちㅥ㠹愲搸搴愳攰挱㈷㡡㑤㍣ちㅥ㙦愲ㄸ收㔱昰㄰ㄳ挵挶ㅥ〵㡦㉡㔱㙣攴㔱昰㐰ㄲ㠵改㔱昰搸ㄱ挵搰㜲挵挰晦〵㈰㘵搰ㄵ</t>
  </si>
  <si>
    <t>㜸〱捤㝤〷㜸ㅣ搵搵戶慥㉣慤㜷搶㙤挰〶㑣户㡤㑤戳㌱扢摡㕤敤㉥㘰戰㉤ㅢ㙣㜰〱㘴㑣㘸㥦搸㌲㙢ぢ㑢㕡戳㤲戰㑤㘸〹㉤戴搰〹㠴㙥㍡ㅦ㌵㜴㐸㈰愱〵㠲㈹〱〲㠴㄰㍡愱户搰〹攵㝦摦㌳㜳愵㤹搹搹戵㤵㉦晦昳㘴㤰て㜳敦㌹昷扤昷扣㌳㜳愷㥣㌳戳㜵慡慥慥敥㐷㉣晣㍦㤷〶慥㙣搴扡愲扢挷敡㥣摣㔲敡攸戰昲㍤敤愵慥敥挹搳捡攵散㡡㌹敤摤㍤㠳㘰㄰㙡㙢㠷扥扢戱慤扢晤㔰㉢摣㜶㠸㔵敥㠶㔱㘳㕤㕤㌸㙣搴㐳扦扥昳捦搴〵㠳慤㡣〶ち㔸搵ㄹ㈱㡡挱ㄴ㘱ち㠳㈲㐲㌱㠴㘲㈸挵㌰㡡攱ㄴ㈳㈸㑣㡡戵㈸搶愶ㄸ㐹㌱㡡㘲ㅤ㡡㜵㈹搶愳ㄸ㑤挱晥㡤つ㈸㌶㠴ㄸ扡ㄱ挴㠲㤶改昳㜳〷挱㥢搶㥥㔲搹㥡㌴㘶愱㍤收㈹戱搸攴搸攴㜸㍡ㅥ㥦ㅣ㥤㌴愶愵户愳愷户㙣㑤改戲㝡㝢捡搹㡥㐹㘳㜶敦捤㜵戴攷㜷戳㔶㉣㈸㉤戱扡愶㔸戹㘸㍣㤷㑤愴㘳㠹㘴戲㤸挹愴㠷㙥っ攴㜹㉤搳㜷㉦㕢挵敥晦ㄴ收㈶挴㥣摦㌲㝤昲㍣慢攷㍦㠵戹㈹㌰〱㌹愳搴㤹㙤敦晡て㠱㌶㜲㥢㈶㘷㔸昹㜶㙥㝣换㉡户㜷㉤㥡㡣㘱㝢㠸㐶㈹㌵㜹㕡㜷㜷㙦攷㔲敥㐷㉤㔶㐷挷㥥㔶㔱㌶㝡攷㡣敥㥥摤戳攵捥敥愱㥤攴捦㉡㕢㕤㜹慢㝢㜸攷捣攵㜹慢挳㌱散づ㜷㉥捣㤶攷㘵㍢慤〶慥㡣攸戴户攱散㠲搵搵搳摥戳㘲㔸攷㕥摤搶㥥搹慥㐵ㄶ㑤ㅡ㍢㜷改㙤㉦愸㠶〶晣搵つ摡㈲㘸㘴戲愱㌰㥥捥㤶挵搹㜲㡦㤴戸〹㘳㐱戶慥摤㐵扣昰㡣㡢扢搴ㄸ㕦㉢㙥戳搶昶捥摤慣㜲㤷搵挱㑥戸㈵㈷晡㡣㠴㈰㝢㍢昴㌱愵摤攱㔶㔲㐳㥣㠳㡦扥戰㤷搰ㄸ㠸㤱㝢㜵戵ㄷ㑢攵捥㐹㜳摢扢愶挴㈶捤捤㉥㥦搲㘴㡣㠵挲ㄸ㐷㤳捤㈰㐶㑣ㄹ㍦㝢㝣㙡昳㜱㘳挶㙤㍥㝥晡昸㘴捣ㄸ㑦昵〴〸搵昰㈲㡥㜰㌷㉥㡦戲晡戶㙣㝤㕢慥扥㉤㕦摦㔶愸㙦戳敡摢㡡昵㙤㡢敡摢ㄶ搷户戵搷户ㅤ㔴摦戶〴㌶㝡〹てㅥ㕣敦㉣慢攲敢晦攲㠷攴换昳敦㝤㜶改愳敦㥦扥搶㍤㡡〷戵捣〹㕢㘰㈵㜰㥣㕢㐲㘱㙣〵ㄱ摡ㅡ挲㍢捥愶愴㌱㤱敡㐹㄰㑡㍤㠳㜱㜲慣昷户挵㥦ㅣ㜹敢㤹㌳㑦扣晢㥤ㅢ敢ㅥ㥡㜲慢攲愴㈱㥤㑣挶㑡㘰㈷摢ㄲ㈵ちㄱ㡡㐱昸㍡㐹ㄹ㑤㔴挷㈱㤴㕡攵㜴搲戶昸㤶㠷㍥扦晥㠲㘹㌷捥ㅦ昴挷㑢㡥晡昵ㅦㄴ㈷㈵改㈴㠹㤵挰㑥㥡㠹㤲㠲〸愵㈱㑣て攳戱㘸搴挸㔰扦ㅤ㠴㔲て㌹扤㝣戲敥戳〷敦㝤挶㌶搳慥扡晥攲㡤㕦戶㐶㥦愸㌸敢㐹㉦㍢㘰㈵戰㤷㈹㐴搹ㄱ㈲戴ㄳ㠴搷㤵㐴摡㤸㑡昵㌴〸愵敥㜵㍡昹㜰摡ㅤ㜵戱㕦㕥户摢㔹㙢晦昱扢㘳㔳搷㜵㉢ㅥ㘰搲㐹ぢ㔶〲㍢㤹㐱㤴㤹㄰愱㥤㈱扣㥤挴攳挶㉥㔴捦㠲㔰敡づ愷㤳㈵㈷㝥㝦晡攱搳㕥㤹㜶捣㌵ㅦ昵㡥摡㘶昴㡥㡡戳戶㜴戲㉢㔶〲㍢搹㡤㈸㜳㈰㐲㜳㈱㝣㥤挴㡣㜹㔴捦㠷㔰敡㈶愷㤳㈳㜶扢㘶昴㕡㉢㡥㥤㜹摦㜵扢戵㉣㝢㈶㌱㑣昱慣㈰㥤散㠱㤵挰㑥昶㈴㑡㉢㐴㘸〱㠴户㤳㘴㤳戱ㄷ搵ぢ㈱㤴扡挶改攴搹慦ぢ㐷ㅥ晦昶㥤㔳捦ㅤ㌶攱㡤㕢㍦戸敦慦㙡〸搴搲挹㑦戰ㄲ搸挹㍥㐴搹ㄷ㈲戴ㅦ㠴户㤳㐴挶搸㥦敡〳㈰㤴㕡改㜴㜲摡ㅦて扦昵攳㉤㡦㤹㝦昷㌵㥢戴捥㍦㘵改敥㡡㘷㌵改愴つ㉢㠱㥤ㅣ〸㠵㤱㠵〸攵㈰扣㥤挴㥢㡣㍣搵〵〸愵捥㜷㍡戹攷㥤㜳㔶づ㍡㜳晦㜹昷㍤昶搹攷昹摥㔷㡥㔶㍣㙢㑡㈷㐵慣〴㜶戲㠸㈸㡢㈱㐲敤㄰摥㑥ㄲ㐹攳㈰慡㤷㐰㈸㜵㤶搳挹攸挱つ晢扤㌳昹搷㌳㙦晦㘸敦换㙦昸攷慥晦愳㜸㔶㤶㑥㍡戱ㄲ搸㐹ㄷ㔱㑡㄰愱愵㄰扥㑥㥡㡤㠳愹㉥㐳㈸㜵㡡搳挹㠱㤳㔶㍣扦㌲㝣挳晣攳扢捥戱㍥晥挵㑢换ㄴ捦晡搲㐹て㔶〲㍢改㈵捡㈱㄰愱㘵㄰扥㑥㔲挶㜲慡㔷㐰㈸㜵㥣搳挹㐵敦摥㝦摤㔷㐷㤴㘷ㅤ㝦㔵㘱摥戵㥢扦㌸㐳昱慡㐲㍡昹㈹㔶〲㍢㌹㡣㈸㠷㐳㠴㡥㠰昰ㅤ昲攰敢㐸敡㡦㠲㔰敡㐸愷㤷㝤㡦ㅤ㜷昳㜹攷㝣扦敢〹㈳挶㤴扦㜹晢戳㔹㡡㤷㉤搲换捦戱ㄲ搸换搱㔰ㄸ挷㐰㠴㡥㠵昰昷㤲㌲㡥愳晥㜸〸愵㤶㍢扤㌴㕤扤㘷㍣昹摤散㔹挷挷㝥扦攰挵搹㍦换㈸㕥ㄷ㐹㉦㈷㘰㈵戰㤷ㄳ㠹㜲ㄲ㐴攸㘴〸㕦㉦挹愸㜱ち昵扦㠴㔰敡㘰愷㤷ㄷ晦摣㍥攲敢㙦攷捦扦愸晣捡挳㜷扣晢扦扢㈹㕥㜸㐹㉦愷㘱㈵戰㤷搳㠹㜲〶㐴攸㑣〸敦㘶㘹㑡ㅢ㘷㔱㝤㌶㠴㔲〷㌹㥤㘴㡡㙦㍣㝢搲㉢㉢㘶摤晢摣㘵换㉥㝣昵㤴㠸攲㠵㥤㜴昲㉢慣〴㜶㜲㉥㔱捥㠳〸晤ㅡ挲搷㐹戳㜱㍥搵ㄷ㐰㈸㤵㜷㍡搹昴换㐳て晤散捤㐷愷摥㝢昵挷㝦ㅦ㤹晤攵㕤㙡ㅤ愸愵㤳㡢戰ㄲ搸挹挵㐴戹〴㈲㜴㈹㠴户㤳㘴摣㔸㐹昵㘵㄰㑡敤敦㜴㜲搶昲ㄷㅢ㑦㍢攰戵㤶敢㡦㌷㜶扢敡慢㈳㕡ㄵ㉦㑣愵㤳㉢戰ㄲ搸挹㤵㐴戹ち㈲㜴㌵㠴户㤳愶㡣㜱つ搵搷㐲㈸戵㤷搳挹㌷㙤㍦ㅣ搴晡搸㐱戳㙦㜹㈵昲挵㤶㔳慤㠵㡡ㄷ扥搲挹㜵㔸〹散攴㝡愲摣〰ㄱ扡ㄱ挲摢〹㌶晣㑤㔴摦っ愱搴㍣愷㤳戶挹㝦摤昶愶㐹㤷敦㝡㑣晢ㅢㅦ㡣摦敢改て搵㘸愸愵㤳㕢戰ㄲ搸挹慤㐴戹つ㈲㜴㍢㠴户㤳㜸搴戸㠳敡㍢㈱㤴摡挵改愴㘱愷㈷戶㝦昱搲㙤收摥戴晤㐵挶つ㍦㍢攱㘰戵㍥搴搲挹摤㔸〹散攴ㅥ愲晣ㄶ㈲昴㍢〸摦㍥㥣㘸㌶敥愵晥㍥〸愵愶㍡扤慣㜸昳摡㥦㝣㕦晦㥢㌹㜷㙣㝣㐵挳搷㉦㙥㜰㡢摡〰㙡改攵て㔸〹散攵㝥愲㍣〰ㄱ㝡㄰挲攷㑡挲㜸㠸敡㠷㈱㤴捡㌸㥤扣戲慤戱攴戴换て㥣㜵昶㜱改敢ㄷ晣攳㠲㤳搴㠶㔰㑢㈷㡦㘰㈵戰㤳㐷㠹昲㈷㠸搰㘳㄰摥㑥㌲㐹㘳ㄵ搵㡦㐳㈸搵攴㜴戲捤㘹て晦戸攱敦捥㤹㜹挳愱愷㙤昷挰㡤昳昶ㄹ晡㈴搴㝢㌸ㄷ㡣㌳捡搹㘵戸〴敦扦扡㙦㥡ㅣ攵㝦慢扦慤挱㕤㑤㌱㔹㑣ㄵ㘳戱㐲㌲㥡㡤㘷ㅢ挷〲㜶㑤慦㥦㌹㠵づ㉤敥摤摥㔵㈸㉤㤳ぢ敡㡤愶㘷扢慤晥敢敢㠹㡥㙥㝡愹户慢搰扤㘱戰戲戵㈷摢㘳㙤攰搷昵㠳㔴㌴㙢挵敤㠶搵㉤晤㙤攲㙦戶㌰摢搱㙢㑤㕢摥㙥慢㌷昶愹㜱戳㔱捡㔵搷敥㕣戶づ敥搳㔶㡣㘸ㅡ敥㠶てㄱ散ち㉦㙤㤵㍤慥㌱㉤㡢㑢摤㔶㤷っ㙦㘲攷敥敤昹㈵㔶戹搵攲扤戴㔵㄰㔷搷愱捡戹攳㤹㌸扦ぢ㡥攲ㅥ愶㌰捥㕤㕢㥣戹扣挷敡㉡㔸〵㡣㜷愹㔵敥㔹戱㈰㥢敢戰搶昵㤸搸㝤㐲戱扥愷㝡攷㔲扥户扢愵搴搵㔳㉥㜵㜸㌵搳ち㠷㘴㜱㤷㔵㤸㕢㉡㔸戸㐹㙡攰㔲愷敡〶つ㔲慡㙥敢愰㍢ㄵ攲㜶㑦㤶つ攱摡挴ㅢ㘳㥢㡦昶敥㜶㤳昷㠴㜷昰愲挳攲㍥㔹㍦㝥㌵㘰㠲㑢㤸慤慡ㅢ扡㝣攲㠳〷㕡㙦㔹摤㕡挶搸户攵晥晦ㅡ搷搷㡦㜴扣㥦㜹〸敥㐴㘷㘵扢ちㅤ㔶戹收㘳ㄳ挵ㄱㄹ㑦㐱㌴㙥㡢愳戹㉡㝢つ戰㔰换搵㡡挶㘵敤㠵㥥挵愱挵㔶晢愲挵扣〲挲愳㤵㜰㤸搴㔶㉣挶搳愸㌲㥥愱㜸ㄶ㈲ㄲ愹ぢ晤㠵㐶愱〸㤶扡挶㜱㔸ㅤ昸晤㙤㍤㕡ㄹ㜲㍦㡤㠷ㅦ摤㡤㥤㍢㤷捡摤㠳〶〵㜹㌸㉢摢扤戸㠷扢㘶㙤㈵昱㥥愳㜸ㅥ愲㜱㍣挴㙡㙦㥦㐷挰愸㠱㑦〹㠶㜵捥戰㡡㔹㍣㥢㤱㈳㕢㘵ㅢ㍢敤摢晤ㄹ㔶㜷摥攰㜳㠱搹㌸㑥㤶㠷戰㠶〳㝦㘸㈷昷㝣㙢㜹捦㡣㙣㑦㜶㜰㈷㥥㌰㘰ぢㄹ㌰㥡㈸慤散㌵戶ㅣ㈶㜵扡㜵挴㈹〱挱㤴㔵ㄷ捡㄰愹戰㤱㜰搰攰㔸愹ㅢ攴挸摡㑥㘰散㥢挰㠹㤰㝦㈷昷㍥㈹挰〳㡣挲㉥㔶搷㠲ㄵ㑢慤㙥㥡㠷㐳㌵愹昴ㅦ㕡〴㥢㥦捦敤搵搳摥搱㍤ㄹ㈳摤愵㕣敡㕤晡㥦挴㈱㤶昱〲㠴㕥ㅡ户挰ㅥ扣收㍥㠱慥扡挱㠷㜰摢戴戵搵㠵㠹挶ㅡ㘳㌳ち敥愹〰晢ㄱ晦㤳挵㜸〹晦㡢搴搲㌵㑥㠰挵㐰㥥慡㌴挲㝥㘸㈷ㄸ㕡㔰戶攴㌹㔱㔸ち㘰㝢㔸攷摥愵昲㤲㕣愹戴㠴晢搳㜰㈹㜵㉦戶慣ㅥ㍥㝢ㄹ攲㍣㙢㤲㘷㑡㑡つㅡ攴㜹㠰攲㝡㐸戳㈹昰㐳慦㐲っ㥢搶搱㌱㐶㈳㜶㠷㕥㐳搵㈰㍣〵ち扤㡥㤵搸㥣㔲㍥换㈷㘰㘳㑡挵㌱㍢㘷昳敤ㅤ敤㍤㌸㠱㡤搹㘶捣っ㑣㙤攵昶㕣慦㈸㕢戰慦㕡攵挹换㍢扡㤷慢㡤㐱ぢㅦ㠶㝣㜱搳昹摦づ扥㜹攱慣戳慦扣攷㤲㘱ㄷ㉦ㅡ愹㌶㜲ㄴㄵ㡦㘲戶㐴㐷㘳昱捦㜸ぢ㐲㙤〰㌳㑥㌵㔸昷㉥挶摢㈸ㅢ敦㔰扣ぢ㠱㐹㐲㌶㠳㍤㕦愸慤㔰挵㌹挳㜸㥦攲〳〸㌵ㄱ㠲㐷慣昱㈱㠴㕥搴摡挰收㡥㈰ㅢ㜳㙢㔴㔷㙥捣㑦㔱ㅢ㌱㙡攸搴㈴㔸㜰㠳ㅡ慦㔲㤰㌲㠳㜴愹㌰㠰〳㥤ㅦ散㈸㉡ㅥㄱ㙤㡢㘶攲晣户㙣摦〸戳㘰攷扦㘳ㅦ摦㔳晣〰攱㜳㍥㡡㉡㜱㥥扢愸挱〳㕤㌵愱㑡㥣慦㐷㐹㉦敡晢ㅦ㕣捥挷㔰㕤改㝣〸昶ㄱ愳㠶㑥挵搱㉥挸昹捦〰ㅥ攸晣㍦ㅤ㐵挵愳慢㘶㈰㡤攵㈸㐶㜰挸㥦挰㉣搸昹戵愰㌶搶愶ㄸ〹攱㜳㍥〵〰㜱㝥ㅤㅡ慣ぢ愱㌲愸ㄲ攷搷㐳㐹㉦敡ㅤ户昳㘹㔴㔷㍡扦㈱攱㡤ㅡ㍡戵ㅤ摡〵㌹晦㜲㌵攷晦敥㈸㉡㥥愸㑤〱搲㔸㡥㘲㍣㠷晣户慡捥㙦づ戵戱〵挵㤶㄰㍥攷㜷〴㠰㌸扦㌵つ㈶㐲愸愹愸ㄲ攷㈷愱愴ㄷ昵㡣摢昹㥤㔰㕤改㝣㤴昰㐶つ㥤㥡㠶㜶㐱捥㍦㕡捤昹㐷ㅣ㐵挵㤳扥ㄹ㐰ㅡ换㔱㘴搰愹㝡戸慡昳摢㐳㙤散㐰㌱〵挲攷晣㑣〰㠸昳㍢搱㘰㉡㠴摡〵㔵攲晣㌴㤴昴愲敥㜵㍢扦㌳慡㉢㥤㥦㐹㜸愳㠶㑥捤㐲扢㈰攷㙦慤收晣㉤㡥愲攲〹攴㙥㐰ㅡ换㔱捣攳㤰㙦慥敡晣敥㔰ㅢ㝢㔰散〹攱㜳㝥づ〰挴昹〵㌴搸ぢ㐲捤㐳㤵㌸扦㄰㈵扤愸㙢摣捥捦㐵㜵愵昳晢ㄲ摥愸愱㔳昳搱㉥挸昹㡢慢㌹㝦㤱愳愸㜸㌲扡㈷㤰挶㜲ㄴ㜹づ昹㠲慡捥㕢㔰ㅢ㐵㡡㐵㄰㍥攷㕢〱㈰捥户搳攰㈰〸戵ㄷ慡挴昹㈵㈸改㐵㥤攵㜶㝥〱慡㉢㥤㉦ㄱ摥愸愱㔳ぢ搱㉥挸昹ㄳ慢㌹㝦㠲愳愸㜸㘲扢て㤰挶㜲ㄴ换㌹攴攳慢㍡㝦㈸搴挶㑦㈹づ㠳昰㌹扦㉦〰挴昹㈳㘸㜰㈴㠴摡ㅦ㔵攲晣㔱㈸改㐵ㅤ改㜶㝥㍦㔴㔷㍡㝦っ攱㡤ㅡ㍡㜵〰摡〵㌹摦㕢捤昹ㅥ㐷㔱昱㈴昹㐰㈰㡤攵㈸㑥攱㤰换㔵㥤㍦ㄵ㙡攳㌴㡡搳㈱㝣捥㘷〱㈰捥㥦㐹㠳戳㈰㔴ㅥ㔵攲晣搹㈸改㐵ㅤ攴㜶㍥㠷敡㑡攷捦㠳㝤挴愸愱㔳〵戴ぢ㜲晥挰㙡捥户㌹㡡㡡㈷摣㡢㠰㌴㤶愳㔸挹㈱ㅦ㔰搵昹换愱㌶慥愰戸ㄲ挲攷晣㘲〰㠸昳㔷搳攰ㅡ〸㜵㄰慡挴昹㙢㔱搲㡢摡换敤㝣㍢慡㉢㥤扦㠱昰㐶つ㥤㕡㠲㜶㐱捥敦㔶捤昹㕤ㅤ㐵挵㤳昷㉥㈰㡤攵㈸敥攰㤰㘷㔵㜵晥㉥愸㡤扢㈹敥㠱昰㌹㕦〲㠰㌸晦㍢ㅡ摣ぢ愱づ㐶㤵㌸㝦ㅦ㑡㝡㔱㔳摤捥㉦㐵㜵愵昳て㄰摥愸愱㔳㘵戴ぢ㜲扥戹㥡昳㐹㐷㔱ㄱㄱ攸〵搲㔸㡥㘲ㄵ㠷ㅣ慦敡晣ㄳ㔰ㅢ㑦㔲㍣〵攱㜳晥㄰〰㠸昳㑦搳攰ㄹ〸戵ㅣ㔵攲晣戳㈸改㐵㑤㜴㍢扦っ搵㤵捥扦㐰㜸愳㠶㑥慤㐰扢㈰攷挷㔶㜳㝥㡣愳愸㠸㔴ㅣ〶愴戱ㅣ挵㙢ㅣ昲㈶㔵㥤㝦〳㙡攳㑤㡡户㈰㝣捥ㅦづ〰㜱晥㙤ㅡ扣〳愱㡥㐴㤵㌸晦㉥㑡㝡㔱敢扡㥤㍦〲搵㤵捥㝦㐸㜸愳㠶㑥ㅤ㠵㜶㐱捥て慤收晣㄰㐷㔱ㄱ㐰㌹ㅡ㐸㘳㌹㡡㉦㌹㘴愳慡昳㕦㐳㙤㝣㐳昱㉤㠴捦昹㘳〰㈰捥㝦㐷㠳敦㈱搴㜱愸ㄲ攷㝦㐰㐹㉦㑡戹㥤㍦ㄶ搵㤵捥搷搷搳昹ㅡ㍡㜵㍣摡〵㌹晦搵昷㔵慥敤扦㜴ㄴㄵ㜱㥤ㄳ㠱㌴㤶愳ㄸ㠲㑥搵攷㌰ぢ扥戶ㅦ〶戵㌱㥣㘲〴㐷攷扤慢㍢〹〰攳〸戲ㄶつ搶㠶㔰愷愰㈸捥㡦㐴㐹㉦敡〳攰昷摤搵㥤㡣敡㑡攷搷㠳㝤挴愸愱㔳扦㐴扢㈰攷㕦慦收晣㙢㡥愲㈲摣㜴㍡㤰挴昹㌱ㅣ昲㉢㔵㥤ㅦ〷戵戱ㄹ挵㜸㡥捥敢晣ㄹ〰ㄹ㐷㔷㌶愷挱ㄶ㄰敡㉣ㄴ挵昹㉤㔱搲㡢㝡摥敤晣㤹愸慥㜴㝥ㄲ散㈳㐶つ㥤㍡ㅢ敤㠲㥣㝦扣㥡昳慢ㅣ㐵㐵ㄸ散㕣㈰㠹昳㐹づ昹㑦㔵㥤㑦㐱㙤愴㈹㌲ㅣ㥤搷昹昳〰㌲㡥慥㙣㑦㠳ㅤ㈰搴昹㈸㡡昳㔳㔰搲㡢扡摦敤晣慦㔱㕤改晣㌴搸㐷㡣ㅡ㍡㜵〱摡〵㌹㝦㘷㌵攷敦㜰ㄴㄵ攱戹㡢㠱㈴捥敦捡㈱摦㔶搵昹㌹㔰ㅢ㜳㈹收㜱㜴㕥攷㉦〱挸㌸晣㌳㜶愷挱ㅥ㄰㙡㈵㡡攲晣㥥㈸改㐵㕤敦㜶晥㔲㔴㔷㍡扦㄰昶ㄱ愳㠶㑥㕤㠶㜶㐱捥㕦㔶捤昹㤵㡥愲㈲㙣㜸㈵㤰挴昹㌶づ昹㤲慡捥㘷愱㌶㜲ㄴ㜹㡥捥敢晣㔵〰ㄹ㐷㔷㉣ㅡㄴ㈱搴㌵㈸㡡昳㡢㔰搲㡢㍡搷敤晣搵愸慥㜴㝥〹散㈳㐶つ㥤扡ㄶ敤㠲㥣晦㘵㌵攷㑦㜱ㄴㄵ攱捣敢㠱㈴捥昷㜰挸㈷㔵㜵晥㄰愸㡤㘵ㄴ换㌹㍡慦昳㌷〰㘴ㅣ㕤㌹㤴〶㍦㠵㔰㌷愱㈸捥ㅦ㠶㤲㕥搴搱㙥攷㙦㐴㜵愵昳㐷挱㍥㘲搴搰愹㥢搱㉥挸昹ㄵ搵㥣㕦敥㈸㉡挲慣户〲㐹㥣㍦㠱㐳㍥愴慡昳㈷㐱㙤㥣㑣㜱ち㐷攷㜵晥㌶㠰㡣愳㉢愷搲攰㌴〸㜵〷㡡攲晣改㈸改㐵㜵戹㥤扦ㅤ搵㤵捥㥦つ晢㠸㔱㐳愷敥㐴扢㈰攷ぢ搵㥣捦㍢㡡㡡昰敦㍤㐰ㄲ攷㉦攲㤰戳㔵㥤扦〴㙡攳㔲㡡㤵ㅣ㥤搷昹摦〲㘴ㅣ㕤戹㥣〶㔷㐰愸㝢㔱ㄴ攷慦㐴㐹㉦㙡ㅦ户昳扦㐳㜵愵昳搷挲㍥㘲搴搰愹晢搰㉥挸昹昹搵㥣㥦攷㈸㉡愲搲昷〳㐹㥣扦㠵㐳㥥㔳搵昹摢愰㌶㙥愷戸〳挲攷晣〳〰ㄹ㐷㔷敥愲挱摤㄰敡㈱ㄴ挵昹㝢㔰搲㡢㥡攱㜶晥㐱㔴㔷㍡㝦ㅦ散㈳㐶つ㥤㝡ㄸ敤㠲㥣摦慥㥡昳ㄹ㐷㔱ㄱ㉤㝦ㄴ㐸攲晣㈳ㅣ㜲慡慡昳㝦㠲摡㜸㡣㘲ㄵ㐷攷摤昲㝦〲挸㌸扡昲〴つ㥥㠴㔰慢㔰ㄴ攷㥦㐲㐹㉦㙡㕢户昳㡦愱扡搲昹㘷㘱ㅦ㌱㙡攸搴攳㘸ㄷ攴晣㠴㙡捥㡦㜷ㄴ晥㈸㝥攳㔳㐰ㅡ㐰昴㜵〸〷㕣㕣搸㙥㉤㘳挸㘸㜸ㄱ㌹戰㉤扤摤㍤㈵㠹㙦つ㉢捥㈸捤㉢昵㈰慡戰戴㈳扢㘲㘴搱㔹搹㝢戱搵㠵挸㜳ㄹ〱㘸㕦㕤㘹改㔲慢㘰ㄴ㕢㑢扤攵扣㌵㝢挶㝦㐳㘴ㅡ晥㘱搳㐹㔰扡㕥㘱昹昷㠲慤㜵㘸㠹㍤㐴㠲愰㑦〳搰ㅦ㌷㤳㑣㕣㔷㝣㕢㔶㑤ㄸ㡥攸㘷㜴㐱㝢㑦㠷㌵愴㈸戱㘵㔹てㄷ挱㈲挲昹㠵挱挵〵㡢ㄱ㑦㥡㌱慣戸㑢戹扤搰搱摥㘵㜱㘳㡣戲㑤攷㔸㡢㄰扡摦扤搴㡤㈰㑦愹㙢㔸㜱㐱㌹摢搵扤㤴㤱挸晣㡡戵㍤㈵〹㔹㌶ㄶ愷户㜷㜵愳ㅢ搹㡡㕣ㅦ㔱㙣㕤㕣㕡㠶晣晢摥捥慥㕤戲㑢扢晦㉢戶㡡攲㘶㤱㐵㌶㡤慡㔷昵昵㉡㕣ㅦ晥㜷户㑦㐴戰㥡㈰ㅢ㈸㘴㕢搵㌵㍥㠳㌵㝦㙣搱戵愹㝣㐹〱ㅣ㤳㈷㝦㍣㌰㐶摤昷昲挲挶㌰㌷晥㡥㐳㝢攸换㄰扢敥戲搷散晥㜴㤹晦搳㥢〰㡤捦〲㜹㡤戳ㄳ搶㠱昱㜰㝢㔷㘱挶〲昷ㅣㅣ㠱搸攲㉣昹㜷扦㐸㔱㙣戸㈷づ敦㕦摤ㄹ㐱敥愱挵㌹搹㥣搵㠱搸㝣㘷戶㘷戸㕤㘰㠲㐴㘷戶愳摢搱戵㤴㍡㍢戳摣戵㤸敦摥㥡捦㜶㔸攱攲戴摥㥥ㄲ昲挸㡤㈲㠴散㝦㑥㔵㜶㌹慡戲换敤㈸㝡㜱㑦收敢挸㍡戱㑡㡢戲攵昶㥥挵㥤敤昹㌰ぢ捣愹昹慦搸㈷㌱㑦㌴㠰㑣扤攸㌹挳ㅦ㤶户㠳攳搸摣㤳㤱挵㐲敡戸昹戱攷搶慢㄰晥㔳晦㘶㍡〷㘶ㄸ㌹㜱ㄸ慦〲慤ㄱ晦㘴捡㤱戱㝣㈲㘱㔱慣㝥挲挷捡㌲〹㌵㍣㠷㘲捤挸晥㘰ㄸ㐴收㤴戲〵〴㠸昱㤶捡㘰攷ㅤ㤵㌰㌶㈲㈷㡦戲挹㕣㡢ㄶ愴敥㈰㈵攸㤰昶㠲㔵づ戳愲ㄵ敦攰㌴㌰㑢㈳㘴㙦㉤㐴㥤〷搵㌵㌶づ〹〷昵㌵㕢㘳㡤㜷㈲搸敥㜷㝣㘶㔷攰㝦戰㐷㝡㈷ㅥ㘲㤱㠸㥣㜴㕥㠳㡦挶敢㄰敡㜹㔴搲ㅦ㥦挱ㅢ㌴㜸ㄳ愲昱〵㈸晤㕢挱㥢昶㠰攴〸〳㐶つ昲㜶〷ㄳ㌲挲㐸㕥㤰㑣㡥㐶㜱㘴㠸㉢〳㈳㘴㈷㕦㠴昵㉢㈳愱㔶散捦㔶㈱㘲捦㤸捣昴挰㕣㕦㔷㕦摦㠰㡤ㅡ昲㘷慥㔵㜴ぢ戰捥㔶㑢㔲㌳搴㈶ㄸ㐲攸㉤㡣㜸㌸てぢ攰户㘱搴攵摣㡡㡡㉢㠲㐸挴㜸ㅢ㘶㜵ㄱ昵ㄲ愴昶㝤㕤搶搸攴扣㐳摦摦㠵㔰㙦愱㤲攷㜴搷ㄹ㐸扤㡤㈲捦㐲㜵㠱戳㥥㝡〷ㅡ捥㝣挶㝢〴㜸ㄷ㙢㥣㔰晡㜶戰て㔰扢摡ㅤ㑣扤㡦ㄶ㝡㘰慥慤昶㈱〷昶ㄱ㜱㍦〸㌶昸㤸〶㥦搰攰㐳ㄸ㜰换㠵㍥㐵挹散㘳㘴扡搵㠳っ戵㐰㑥㍥㠳㈱㌸昹搴㠵散攲攴㜳㈲㝦㐱攴㙦㘱攰攷攴㍢搴搵攰攴㝢愸㠵㤳㉦〹昰〳㑡ㅥ㑥扥㐶敤敡㌹㘱㈰㍦㠰㤳㙦㌸戰㙦㠹换ㅤ㈷挰攰㕦㌴昸㡥〶㡣晢ぢ㈷摦愳戴㙥㍦㈷ㅤ戸づ戸晦ㄲ㑣扥ㄶ㜶攴扦㘰㜴㐸㌹昸ㄱ晦㤳〵㝢换㡦㌰〷㌳㑣〳搰昸㉥㘶㤸ㅢ㙡㈸〸挵㤰扤㥦ㄹ挶改㙢㌰挳〸扥㌰㔳㑦〰㠶昲㍤捣㌴愰㜶昵捣㌰捡慦〷㠶㔵扤ㅢ昳戵㉥㈳㐴㕣㘶〰〴ㄸっ愶㐱㤸〶㑣ち㄰㘶昸㝡摦㠸㍥㘶收㔸㕤搶昲㙣㄰㈵㐳㘰〷㑡㤸ㅣ愰㠱㕤㤴っ㈵昰㌰〲㌳㤰敦愷㠴搱晢ㅡ㤴㌰慥㉦㤴っ㈷〰〳晣ㅥ㑡㑣搴慥㥥ㄲ挶晥昵挰戰慡㈹㔹㡢〳㕢㥢戸捣ぢ〸㌰ㄸ㐹㠳㔱㌴㘰慡㠰㔰戲づ㑡晤㔳㑡㑢㌹摢扥㈸㠸㤱昵㘰〶㐶㤸㌱愰㜱㕤㡣㡣㈶敥晡挴㘵㜴摦捦〸㐳晡㌵ㄸ㘱戰㕦ㄸ搹㠰〰㡣晡㝢ㄸ搹〸戵慢㘷㠴戳扦ㅥㄸ㔶㌵㈳ㅢ㜳㘰㥢㄰㤷挹〲〱〶㥢搲㘰っつ愶挱㐰ㄸㄹ㡢搲㍡㝤㍢㐹㑢戶ㅢㄷ㌴昷㕦戲㘷㈹扦㈴㠸㤸捤㘰つ㘲㤸㑤愰攱㕤挴㡣㈷晣〴挲㌳昲敦㈷㠶攱晥ㅡ挴㌰ㄱ㐰㠸搹㥣〰捣〸昰㄰戳㈵㙡㔷㑦っ㤳〵昴挰戰慡㠹搹㡡〳摢㥡戸㑣㈴〸㌰㤸㐸㠳㐹㌴㘰㙥㠱㄰戳つ㑡㈳晢㠸㤹㕥㉥㤵㍡㡢敤㔶㐷㈱㠸㤶㙤㘱ぢ㕡㤸㘷愰挱㕤戴㐴〹ㅥ㈳㌸㜳〲晣戴㌰ㄱ愰〶㉤㑣ㄱ㄰㕡㥡〸挰㕣〱て㉤〹搴慥㥥ㄶ愶ㄱ攸㠱㘱㔵搳㤲攴挰㥡㠹换ㄴ㠳〰㠳ㄴつ搲㌴㘰搶㠱搰㤲㐱㘹㔴ㅦ㉤㌳㑡㠵㐵搸㕤㕡昰搶㘷㄰㉦摢挳ㄸ扣㌰〵㐱愳扢㜸搹㠱攸㔳㠸捥㜴〱㍦㉦捣ㄱ愸挱ぢ戳〷㠴㤷ㅤ〹挰㌴〲て㉦㔳㔱扢㝡㕥㤸㘱愰〷㠶㔵捤换㌴づ㙣㍡㜱㜹㤹ㄸ㘰搰㐲㠳ㄹ㌴㘰㐲㠲昰㌲ㄳ愵戵晢㜹戱㍡慡戳戲ぢ㑣挱ち㜳ㄳ㌴戶㡢㤵㔹挴㥥㑤㙣收ㄱ昸㔹㘱昲㐰つ㔶㤸㔶㈰慣散㑡〰收ㄷ㜸㔸㤹㠳摡搵戳挲搴〳㍤㌰慣㙡㔶收㜲㘰昳㠸换戴㠴〰㠳昹㌴搸㥤〶捣㔴㄰㔶昶㐰愹㝦㙦㘹挹㜶㤵扡慡昳搲ち㘳昰挲戴〵㡤敥攲㘵〱搱昷㈲㍡㔳っ晣扣㌰慦愰〶㉦捣㌸㄰㕥ㄶㄲ㠰愹〷ㅥ㕥㝥㠲摡搵昳挲慣〴㍤㌰慣㙡㕥昶攱挰昶㈵㉥㌳ㄶ〲っ昶愳挱晥㌴㘰ㄲ㠳昰㜲〰㑡晤㝢㡢㍣㔱挸攱㘱㐵搰㌱搴〶㔳戰挲㝣〶㡤敤㘲攵㐰㘲㘷㠹捤摣〳㍦㉢㑣㌸愸挱ち㔳ㄱ㠴㤵ㅣ〱㤸㤳攰㘱愵㠰摡搵戳挲㜴〵㍤㌰慣㙡㔶㉣づ慣㐸㕣愶㌲〴ㄸ㉣愲挱㘲ㅡ摣〷〳㘱愵ㅤ愵昵晡㡥㈱摥㈴㕢㜸晡㔵㝤㠷㔹〲㝢㔰挳㙣〷摤㠱㡢㥡づ㜶搰挹づ㤸㤹攰愷㠶改〸㌵愸㘱愲㠲㔰搳㐵〰㘶㉣㜸愸㔹㡡摡搵㔳挳㘴〶㍤㌰慣㙡㙡づ收挰捡挴㘵愲㐳㠰㐱㌷つ昸㐹〷挵摣〷愱愶ㄷ愵晥㙢戹㤶ㄲㅥㄹㅥㅡ戴户㉣㠳ㅤ㈸㘱づ㠴〶㜶㔱戲㥣挰㉢〸晣ㅡっ晣㤴㌰㐹愱〶㈵㑣㕦㄰㑡づ㈵〰昳ㄸ㍣㤴ㅣ㠶摡搵㔳挲ㄴ〷㍤㌰慣㙡㑡づ攷挰㡥㈰㉥搳ㅦ〲っ㡥愴挱㔱㌴㘰㐶㠴㔰昲㌳㤴搶敡摢㕢㕡㝢昱㍡㑥㝢愹ㅣ㐴捡搱戰〴㈹捣㡤搰搰㉥㔲㡥㈱昴戱㠴㘶ㅥ㠳㥦ㄴ㈶㉦搴㈰㠵㘹つ㐲捡㜱〴㘰㝥㠳㠷㤴㕦愰㜶昵愴㌰昵㐱てっ慢㥡㤴ㄳ㌸戰ㄳ㠹换戴㠸〰㠳㤳㘸㜰㌲つ㤸㈹㈱愴㥣㠲㔲晦攵摣㠲挵㌸㝡ㄶ戶㜷㜴㘴ㄷ〵捥㉤愷挲ㅡ挴搴攳㥥㐸挳扢㠸㌹㡤昰愷ㄳ㥥㌹づ㝥㘲㤸搸㔰㠳ㄸ愶㍣〸㌱㘷㄰㠰戹てㅥ㘲捥㐲敤敡㠹㘱㕡㠴ㅥ㤸㡢㤸戳㌹戰㜳㠸换㤴㠹〰㠳㕦搱攰㕣ㅡ㌰㡢㐲㠸㌹て愵晥扤㘵〱㍥㡢搱㕥挸〶㕥捣㥤て㑢㤰挲㝣ちつ敤㈲攵〲㐲㕦㐸㘸收㍥昸㐹ㄹ㠷扡ㅡ愴㌰ㄵ㐲㐸戹㠸〰捣㠹昰㤰㜲〹㙡㔷㑦ち搳㈵昴挰㕣愴㕣捡㠱慤㈴㉥㔳㈹〲っ㉥愳挱攵㌴㘰㜶㠵㤰㜲〵㑡慥攷〹愵摥づ㍣扥ち㍡㠲慥㠲㈱㌸㤹攴㐲㜶㜱㜲㌵㤱慦㈱㌲㔳㈲晣㥣㌰て愲〶㈷捣㤰㄰㑥慥㈵〰㔳㈵㍣㥣㕣㠷摡搵㜳挲㉣㡡〰㤷慦攷挰㙥㈰㉥㌳㉣〲っ㙥愴挱㑤㌴㘰搲㠵㜰㜲㌳㑡晤户㠸搳摢㤷〷㍦㜵扡〵㘶㘰㘴㥡ぢ搷挵挸慤挴扤㡤戸捣㤳昰㌳㌲〷㜵㌵ㄸ㘱摡㠴㌰㜲㍢〱㤸㍦攱㘱攴㑥搴慥㥥ㄱ愶㔶〴㌸㝣ㄷ〷㜶㌷㜱㤹㜶ㄱ㘰㜰てつ㝥㑢〳㘶㘲〸㈳扦㐳愹晦摣㌳愳户㉢㥦敤ち摡㐹敥㠳ㅤ㈸㘱㐶㠶〶㜶㔱昲㝢〲晦㠱挰捣㥥昰㔳㤲㐵㕤つ㑡㜲㔰ぢ㈵昷ㄳ㠰㔹ㄵㅥ㑡ㅥ㐴敤敡㈹戱搰㑣て捣㜵攰㍣挴㠱㍤㑣㕣㈶㘳〴ㄸ晣㤱〶㡦搰㠰昹ㄹ㐲挹愳㈸昵捦㈶搳换㝣ㅤ戰ㄴ㐸捡㘳戰〴㈹捣搴搰搰㉥㔲㔶ㄱ晡㜱㐲㌳慢挲㑦ち㔳㈹㙡㤰挲㈴ぢ㈱攵〹〲㌰摢挲㐳捡㔳愸㕤㍤㈹㑣挴搰〳㜳㤱昲㘷づ散㘹攲㌲㐹㈳挰攰ㄹㅡ㍣㑢〳收㙤〸㈹㝦㐱挹戵㥦㔸㕤昸〲㔵搰㝥昲㍣散㐰〹昳㌷㌴戰㡢㤲ㄷ〸晣㔷〲㌳搷挲㑦〹ㄳ㉣㙡㔰㜲㌲搴㐲挹㡢〴㘰づ㠶㠷㤲㤷㔰扢㝡㑡㤸㥥愱〷收愲攴敦ㅣ搸换挴㘵敡㐶㠰挱㉢㌴㜸㤵〶捣收㄰㑡㕥㐳挹昵㜰戲捣敦㔵摤㝦〹〲㕦愵㘵㐱捣扣〱㜳㌰挳攴づ㡤敦㘲收㑤攲扦㐵㝣㈶㘲昸㤹㘱昶㐵つ㘶㉥㠵㕡㤸昹〷〱㔶愲攴㘱收ㅤ搴慥㥥ㄹ收㙥攸㠱戹㤸㜹㤷〳㝢㡦戸㔷〴ㅢ扣㑦㠳て㘸挰㔴て㘱收㐳㤴晡敦㠰ㄶ㘴ㄷ㜷㔸〷昷㘶ㄷ〷戱昲㌱㑣挱ち戳㍥㜴攷㉥㔶㍥㈱昶愷挴㘶㠶㠶㥦ㄵ愶㘵搴㘰㠵〹ㅢ挲捡㍦〹挰捣つて㉢㥦愳㜶昵慣㌰愹㐳て捣挵捡ㄷㅣ搸㤷挴㘵挲㐷㠰挱㔷㌴昸㥡〶捣〱ㄱ㔶扥㐱愹晦愱㤳晤㌴㙥㔹愹ㄴ㜸㥤昲㉦搸㠲ㄶ收㠳㘸㜰ㄷ㉤摦ㄱ晣㝢㠲㌳㜷挳㑦ぢㄳ㌶㙡搰挲㔴づ愱攵〷〲慣㐲挹㐳㑢ㅤ㠲㝢慢愷㠵改ㅥ㝡㘰㉥㕡ㄸㄹ㌴㄰ㄲ慡㔳㑣〵〹㌰ㄸ㐴〳扣〰㡦摢㉥ㄸ〸㉤㡤㈸昵㕦愷捣㐱搸ㅥ㥦㔴〸摡㔵〶挳㄰㥣㌰㑤㐴㈳扢㌸〹ㄳ㤹摦扢㔳っ㌶㜳㑣㐶㠴㈵慣㤰换挶㔷㔱敢㡦㡥㔵挴㈸愵㠷㈲愳㤵慤㍤㉢㍡㄰㈱收㉡愳㘵昶ㅡ攳㝥ㄱ愹挳㕤㝤愹摣愰敡ㅡ晣㙦㤵昷戵㝤ㄲ㥤づㄹ攵㝢㘳㕦㥡㔱挳㘰㘸攳ㄷ晦慡㝣㉢扤慦㍤〷摥晦ち㉦摢㜰〹つ挵㄰㐷捤㙤捦㤷㑢摤愵㘲捦㤸㔶搰㌵㠶㕦㐰㈸搶搵㐵愷㌵㝥〶挴挰㍥改㔸㐳ㄷ扦搸㜶〸摦ち㡥㉣改㉡㉤敢㤲搱㌴㜶昳㐳㄰挲搷攰挱散挶㡥㤶㘱㘵㌳㤰㘷㌲晥㐸㘵㘸㌸㈰㈶戴㑣㙦搹戳㉤㥦㑥愴㥡昰㉦搵㥣㡣㈵㌲挵㕣慥㌹㠵扦㔴㔳㌲㙤挵㜳愹㐴戳昹扡摥〰㈳搰挶㘴㠰㔲攰㑤㤶ㄸ愹㤴ㄲ㜵㡤っ敦慤㘹散㄰昶㜵㉡㠷挷慣〵㘵㌵っㅥ慣㈶昸㍥㑣㔰ㄱ㜳散㝢扢㍢ㄴ㘲挸戱昱㈳㤰戳㘶㡤㌸挰㝥敥搹㔸㠶㍣ㄲ㐳㌰㐶㐱㐴㑣㐶ㅥ㌹愰搰㍡㤰㙢戵㑣㙦昳㝥㈵㉦戴㉥慡搷㐶㌵㕥㐶搶慦㈷㜳㌷ち慤㠷晡愱愸㤷㜰㉢㍥换搷ㅤㅡ㡤㥡攱愸㜱㘵㔹㤸っ㘹愲ㅡ㠱〸㐸攳㜵慥㡤愳ㄸぢ愱㈴㕣挹搲挶㔰㜲㕣摣扤搵〷㘸挲㕤㕣扤づ㉦戹㘳愱ㄲ㥦㜵㈴ち㜶っ昵㉡㙡戸㜳㜸㌷㉥挳㤴㐴〸㡤㠵㥤扤㜱ぢ昱㐴㍣㥤㡤愶昳㜹㝣㜲戱㌹ㅦ㑤挷ㄳ㤹㘴㌲㤳捣㐶㜳愹㜸㈲㔱㌰㍦㜲摡ㄸ攳搰挶㘴ㅣ㔳戸搹㡣㈵〹㘸戲㕦敡ㄴ攳㤴摣挰敡㙦攸㤸攴㡢攱收㔰ㄹ㕢㐰㐴㑣㠶㉡戱㠲て㑡戲㡥㤴ㄹ攴挷㈰㈵㈶㐳㤸昸㍦㥥摣戳敡㜵慥㙤㐵戱㈵㠴㤲昰㈴㑢㔱㈸晢㌸㘰㜸㔲㌸㜸ㄲ㥤㔵㜲昰㌸㙡㉢㌹㘰㔸㔲㌸㐸〰捡收㈰摢㤴㠹攵㜳挹㜴慡戹㤸㑦㈴㔳㠹㜴㈱㤳㑣㘱㌵㤶㡦收戳挵㘸捥㤴㈸㈶扢㑦愲㡤挹戸愵戸搶捣㤲〴㌰戵㑥㌱㈲㈹ㅣ㍣攲收㈰〳㐳㘳㍢㠸㠸挹慤㠷㤵㘰づ㤴㔶敥挴〶慦㡢挳ㄴ摢㐲愸㝡㈸愵摢ㄶ㈸晢㌸㘸㐰慤㜰昰摢㐰づ敥づ攴愰搱㠱ち敤〲㈸㥢㠳㘴㔳㉣㤳㡥挵攲挹㔴㌲㥤㐸挷戳搹㜴㍥ㄱ㉦㔸㔶戲愹搰㙣攵㔳㌱㌳愴扢㥦㠵㌶收㘰㕤㥡捤㔲㔸㤷愸㔳㐳㔰ㄲづ㙥㜳㜳㌰〷㉡㘳㉥㐴挴ㅣち〳慣〴㜳㌰㑣㉢昷㘴〳攱㈰㐵摢㘶㜲㌰㕣㜷戴㄰捡㍥づ㑣搴ち〷搷〴㜲㜰㔵㈰〷㙢㌹㔰愱㝤〱㘵㜳㘰愵昳昱㔴㍥㥥㑣㐴攳㈹ㅣ〵㠵㜴㌴摡ㄴ㉦愶慣㑣㌴ㅥ挷㜱搲㙣慥慤扢摦て㙤捣㤱扡戴㍦㑢愳㜴㠹㍡戵ㅥ㑡挲挱㑡㌷〷㙤㔰ㄹ〷㐲㐴捣搱㌰挰㑡㌰〷敢㙢愵挵〶挲挱㡥戴㥤㐲づ㌶搰ㅤ戵㐳搹挷挱㐶愸ㄵづ捥〹攴攰慣㐰づ㌶㜶愰㐲㥤㠰戲㌹㐸㘵㜲改收㝣㈲ㄷ换愴㘲㠹㔴㈱㥢㙢㉥攴㔲搹愶㌸㠸㈸㘶愲挹㠲戹㠹敥扥ぢ㙤捣㑤㜵愹挴搲ㄸ㕤愲㑥㙤㠶㤲㜰㜰慡㥢㠳㌲㔴㐶㌷㐴挴ㅣて〳慣〴㜳㌰㐱㉢㤷戳㠱㜰㌰㤳戶㌳挸挱收扡愳挳愰散攳㘰㑢搴ち〷㐷〷㜲昰戳㐰づ戶㜲愰㐲㐷〱捡收㈰摥摣㤴㡥㈵㜳昹㐴㤴㤳㐱㌴㥦挶㕣ㄸ㡤挵ぢ搹㔴㔳㈶ㄷ㡦愵捣慤㜵昷㍦㐳ㅢ㜳愲㉥晤㥣愵㐹扡㐴㥤摡ㄶ㈵攱攰㌰㌷〷挷㐲㘵ㅣ〷ㄱ㌱愳㌰挰㑡㌰〷㌱慤㍣㠹つ㠴㠳㌹戴摤㡤ㅣ㌴改㡥㑥㠵戲㡦㠳〴㙡㠵㠳愵㠱ㅣ㜴〵㜲㤰㜴愰㐲㘷〲捡攱㈰㤶㑤挵㥡愳㌸㍢㐴㥢ㄳ〹㉢㥦㡤愷㥢㔳㔶愲戹㤸㐹㐵慤㜸㌴㙢㌶敢敥捦㐲ㅢ㌳愵㑢㘷戳㤴搶㈵敡搴昶㈸〹〷敤㙥づ捥㠵捡㌸て㈲㘲敥〰〳慣〴㜳㌰㐵㉢㉦㘲〳攱愰㤵戶㝢㤲㠳ㅤ㜵㐷㉢愱散攳㘰㉡㙡㠵㠳〳〲㌹搸㉦㤰㠳㘹づ㔴攸㑡㐰搹ㅣ㈴戳㔶㍥㤷挱㘶捦ㄷぢ〹㕥昵挴昱晤㉥㕣〳㔹〹捣㤱㌸㘵㥡搳㜵昷㔷愱㡤搹愲㑢㔷戳㌴㐳㤷愸㔳扢愰㈴ㅣ㉣㜴㜳昰扦㔰ㄹ搷㐱㐴捣㔹㌰挰㑡㌰〷戳戵昲㘶㌶㄰づ昸㘲戵挱㔷戴搵慥扡愳摢愰散攳㘰づ㙡㠵㠳㕤〳㌹㤸ㄵ挸挱㕣〷㉡㜴ㄷ愰㥣昹愰㌹㥤㡥ㄵ㥢慣㑣㈱摡㤴挸ㄷ昳㤹㔴㍡㤷㑥收攲㑤搹愴㤵㑥ㄴ㉣㜳㥥敥晥㙥戴㌱攷敢搲㍤㉣敤慥㑢搴愹㔶㤴㠴㠳ㄶ㌷〷昷㐲㘵摣〷ㄱ㌱ㄷ挰〰㉢挱ㅣ散愵㤵て戲㠱㜰㤰愵敤㠱攴㘰愱敥攸ㄱ㈸晢㌸昸〹㙡㠵㠳㔴㈰〷挹㐰づ昶㜱愰㐲慢〰㘵㜳㘰㌵ㄵ㔲昹㑣㉥ㅦ户㌲㤹㐴㈶㤱㑢㕢㑤戱㜴㈱㤱〴ㅤ㠵㤸㤵捡㥢晢敡敥ㅦ㐷ㅢ㜳㍦㕤㝡㠲愵晤㜵㠹㍡搵㠶㤲㜰㄰㜵㜳昰㘷愸㡣愷㈱㈲收㠱㌰挰㑡㌰〷㔹慤㝣㥥つ㠴㠳挵戴㕤㐴づ㜲扡愳扦㐱搹挷㐱〱戵挲挱昸㐰づ挶〵㜲㘰㌹㔰愱㔷〰㘵㜳㔰捣㐶㔳搱㔴㜳㈶㤶㡢㌵㈵㥡㔳改㑣㤳㤵换ㄴ㥢㥢搳挹㈶㕣㌳㐶昳㘶㔱㜷晦㉡摡㤸㡢㜴改㌵㤶ㄶ敢ㄲ㜵㙡〹㑡挲挱挶㙥づ摥㠴捡㜸ぢ㈲㘲㜶挰〰㉢挱ㅣ㜴㙡攵㝢㙣㈰ㅣ㤴㘸换昷戶㔵㤷敥攸㈳㈸晢㌸㔸㡡㕡攱㘰慤㐰づ㐶〴㜲㜰戰〳ㄵ晡㈷愰㙣づ搲挹㠲㤵㙦㙥捡愶愳挵㙣㈲ㄱ㡢愵戳㜹㥣ㄲ㜱㥤㥣㑤㐴ㄳ挵㐴捣㉣敢敥㍦㐳ㅢ戳㕢㤷㍥㘷愹㐷㤷愸㔳换㔰ㄲづ㈲㙥づ扥㠲捡昸ㅡ㈲㘲㉥㠷〱㔶㠲㌹㔸愱㤵摦戳㠱㜰㜰〸㙤㝢挹挱愱扡㈳搵攸攲攰㌰搴ち〷㍦㝣ㅢ㜴慤晣ㅤ㙡㉢慦㤵て㜷愰㐲㡤㠰戲㌹㐸愴慤㘴㉡㙦攵㌳㠵㘴㉥㤱㑢攰ㄳ敤㠵㐴㔳㔳ㄶ〷㐷㜳㍥㤶㉤挶捣㈳㜴昷㈱戴㌱㡦搴愵挱㉣ㅤ愵㑢搴愹愳㔱ㄲづ扥㐲攷㝤昷ぢㄱ愸㡣㈱㄰ㄱ昳ㄸㄸ㔴攵攰㔸慤㌴搹㐰㌸㌸㥣ㅣㅣ㐶づ㡥搳ㅤ㡤㘲㐷愸㐱戹㑥晤〲㔲㌸㜸㍦㤰㠳㜷〳㌹㌸挱㠱ち㡤〶㤴捤〱慥㡦㡡搹㔴㉥㤳㡤攳ㄶ㈹㥤捥昱攳㡥搹㕣㌱搱ㅣ㉤㈴㔲〹换㌲㑦搴摤慦㡦㌶收㐹扡戴〱㑢㈷敢ㄲ㜵敡㔴㤴㠴㠳㌷摤ㅣ㙣っ㤵戱〹㐴挴㍣つ〶㔵㌹㌸㕤㉢㌷㘳〳攱攰ㄸ㜲㜰㌴扤㍤〳㑡扡㙥㙣挱㡥戰㠲㌲搲㍤㈰㠵㠳ㄷ〲㌹㜸㉥㤰㠳戳ㅤ愸搰㐴㐰搹ㅣ㔸改㔴慣搰㥣戶ちㄹ捥〷㤶㤵㘹捥㔸挹〲㥣㑦㘷搲搹㐴愱㘸㥥愳扢㥦㠴㌶收慦㜴㘹ㅢ㤶捥搵㈵敡搴昹㈸〹〷㝦㜶㜳㄰㠵捡㠸㐱㐴捣ぢ㘰㔰㤵㠳ぢ戵戲㤹つ㠴㠳㤳攸昵㠹昴昶㈲摤搱㜶散㐸㜳㜰〹㙡㠵㠳㠷〲㌹㜸㈰㤰㠳㑢ㅤ愸搰㡥㠰㜲昶㠳ㅣ敥ㄳ㜳搱㘴㍣㘱ㄵㄳ㑤昹㙣搶挲敦ㄶ㔸〹慣愴㥡愳㔶㜳㤳戹㔲㜷扦ㄳ摡㤸㤷改搲㔴㤶㉥搷㈵敡搴㔵㈸〹〷昷扡㌹㘸㠱捡㤸〱ㄱ㌱慦㠶㐱㔵づ慥搱捡搹㙣㈰ㅣ㥣㐱づ昸㙡户扡㔶㜷㌴㤷ㅤ㘹づ慥㐳慤㜰昰㥢㐰づ㙥ち攴攰㝡〷㉡戴〷愰㙣づ㌲㔶戶ㄸ㉦㌶㌷ㄵ愳〹㕣㈷挶㔳㔹慢㄰捤㐴㜱㘵搰㤴㐹攴㘳㜱换扣㐱㜷扦㈷摡㤸㌷敡㔲㉢㑢㌷改ㄲ㜵敡ㄶ㤴㠴㠳晦㜵㜳戰㄰㉡㘳㙦㠸㠸㜹㉢っ慡㜲㜰㥢㔶敥捦〶挲〱摦换㌶捥㈵〷户敢㡥づ㘴㐷㥡㠳㍢㔱㉢ㅣ㕣ㅣ挸挱㠵㠱ㅣ摣攵㐰㠵ち㠰㜲㡥㠵㤴ㄵ㡢愶搳捤㌹㍣㐸㐹ㄴㄲ㠹㙣㠶㐷㐶㌲㕤挴〳戳㘲㈶搹㙣摥慤扢户搰挶扣㐷㤷㡡㉣晤㔶㤷愸㔳昷愱㈴ㅣ㥣敢收愰ㅤ㉡攳㈰㠸㠸昹㝢ㄸ㔴攵攰て㕡㔹㘲〳攱攰ㄲ㜲挰ㄷ扤搵晤扡愳㙥㜶愴㌹㜸㄰戵挲挱挹㠱ㅣ㥣ㄸ挸挱㐳づ㔴㘸ㄹ愰㙣づ㜲〵㉢搱搴㥣戴慣ㄸ㡥㠵㘴㍥㤱捥收ㄲ㌱㥣㈴㌳㠹㘴㌶㤳㑤挶捤㠷㜵昷换搱挶晣愳㉥慤㘰改ㄱ㕤愲㑥㍤㠶㤲㜰㜰慣㥢㠳挳愰㌲づ㠷㠸㤸慢㘰㔰㤵㠳挷戵昲攷㙣㈰ㅣ昰㉤㙤㠳敦㝢慢㈷㜴㐷挷戱㈳捤挱㔳愸ㄵづ㔶〴㜲戰㉣㤰㠳㍦㍢㔰愱ㄳ〱攵ㅣぢ搹㘲㉡ㄷ戳㘲㑤㌸㐳攲㈶㈱㤶挹㈷ㄳ扣㡤挲㝦搱㐲㉥ㅤ㌳㥦搶摤㥦㠴㌶收㌳扡㜴㌲㑢捦敡ㄲ㜵敡㜹㤴㠴㠳戲㥢㠳㔳愱㌲㑥㠳㠸㤸㉦挰愰㉡〷㝦搵捡戳搹㐰㌸攰换摡〶㕦晢㔶㉦敡㡥捥㘳㐷㥡㠳㤷㔰㉢ㅣㄴ〳㌹㈸〴㜲昰㜷〷㉡㜴㈱愰㙣づ㡡搱㜸㈱㤵㠹ㄷち搱收㜸愲〹て㤲ㄲ捤捤扣㠳㑥㘵昲挵愶㐲㌲㘳扥慣扢扦〸㙤捣㔷㜴改㘲㤶㕥搵㈵敡搴ㅢ㈸〹〷㙤㙥づ㔶㐲㘵㕣〶ㄱ㌱摦㠴㐱㔵づ摥搲捡慢搹㐰㌸攰㍢摢挶慤攴攰ㅦ扡愳敢搸㤱收攰ㅤ搴ち〷慤㠱ㅣ散ㄱ挸挱扢づ㔴攸㈶㐰搹ㅣ愴㥢㜰㙡挴㔵㘱㉣㤳㉢攰㔹㔲㌴ㅤ换㘴㥡㜲愹㔸㌶摢㙣㠱㤵㘶昳㍤摤晤捤㘸㘳扥慦㑢扦㘱改〳㕤愲㑥㝤㡣㤲㜰㌰挷捤挱㙤㔰ㄹ户㐳㐴捣㑦㘰㔰㤵㠳㑦戵昲ㅥ㌶㄰づ昸敡戶挱㤷挰搵㍦㜵㐷昷戱㈳捤挱攷愸ㄵづ愶〶㜲戰㘳㈰〷㕦㌸㔰愱〷〰攵ㅣぢ㌹㉢摢㤴捡挶㜳㑤㑤㜸㡥㘲挵㌳戹㉣ㅥ愱ㄵ慤㝣ㄴ户搳昱㜸摡晣㔲㜷晦㈰摡㤸㕦改搲㐳㉣㝤慤㑢搴愹㝦愱㈴ㅣ㘴摣ㅣ㍣〲㤵昱㈸㐴挴晣づ〶㔵㌹昸㕥㉢㥦㘰〳攱攰〱㜲㜰㍦㌹昸〱㑡扡㙥㍣捤㡥㌴〷〴ㄳづ戶〹攴㘰㘲㈰〷ち㡤㠸㄰㝡づ㔰㌶〷㌱戸㥣㙣㑥攰㐱ㄲ㥥愴㈷搳㔹挴㔰㌲捤㠹㑣㈶㤷㡣㌷㌵㌷ㄷ戳㘶扤搳挶㜸ㅥ㙤㑣挶捡㘴㌰㉦戰㈴㐱㌳づ㡤㍡㌵ㄸ㍡攱㘰㜳㌷〷㝦㠳捡㜸〹㈲㘲㠶㘱㠰扦攰晢〵㠶挹㐴昹ㅡㅢ〸〷㝦愲㉤㕦〹㌷ㄹ㌵㌳㔹㝡ぢ捡㘱㈳ㅡㄹ愸㠹晡㘲㉤昲㜶㘸慤㕦敢〹〱㘰㥤捥搹摤〸㜱攰㔷㥦ㄶ㤴愶昵晤㘴搰㕡㍡昴㌱㔱㝦敢㜸㐲㝦捤戴㕣㌷㕥挰敤戱㜴戳昹攵扥㜶昸㜶㌰〲㔷㔰㑣攴㤷㤱搷改㉦戹摥㔹摢戰扦㜶㜶㔷㌷扥攰㙤ㄵ㌴㘲㌷㕥㍢㙡愸ㅦ愴〲㕦晡㜶㝥ㅣ〸挱ㅡつ㌰戳慢户㜳㔳昸戰㘱挰㍢㝢搳摢㝢攴敤搶㡤愰㔷挶㜰搰ㄳ㝡ㅢ㔴㜹扦㈶㥦㡣㌵㡥挶愶ㄹ㐰㜷摣搴晤㐱㈷㜶捥㈵㘲扣ぢ㙣挵搸ㄹ昱㔸㌵㘲㈴ち愸慣㈳挹慥攵㤳㥤㥣挲㔴晢晦㘱攷晦收搴ㄱ愳㜴㡢〳搴搸㌳愶㌵扥㝡攴挵㥦㕥扢晤㠴ぢ㙦晣搱昹晦㤱㜶㡢㝥〴挵挸搳〴搴ㅡ慦㔲扣㐶挱晤㐴㡤挴㈰㕥挴㕢㔷ㄵ㥦挸㕤摢㔱昸㍦㤱㙢㌲㑣㈵晢搳挷ㄸ昳戰ㄱ㡡戱㈱敥㔳捡ㄸぢㄹ晡ㄴ戵㕥敡㥡㤲㙡㌸挰戴扢ㄱ攳㌳㤸㈸〶㤸㜴搵〸〶㤱㔰㌹〰〶戶搰㉤搶㤸〱挶㥤㈶搰敦㔷㈹晡ㄹ㌰慡㌱㄰㜶ㄴ晥敦攴㥡っ㔲〹〳摦㘰捣㘰㠰㔱㈳㥢㠱〴搶㐲晦㐲慤㡦㠱㤴㙡昰㌰昰㍤㑣ㄴ挳㑢㝤っ㌰㠴㠴捡〱㌰挰㜸㤳戴㔸㘳〶ㄸ㜵㥡㄰挰挰㡦摦㔴搹〷㝥㜰ㄴ晥㡦攵㥡っ㔱〹〳㠳戰捦㠲〱挶㠵㙣〶㜶挱㕡愸ㄱ戵扥摦㤵㠸㐶搵户㐰搳晥㐶㡣挱戰㔱㡣㉥改慡ㄱ㡣㈰つ㡣〲㠶㥢〶㐶〱㠳㑥㐱ㄴ㝣㔱㡤㠲捦ㅤ㠵晦㤳戹㈶㈳㔴㐲挱㌰㥢〲㠶㠵㙣ちㄸ㜰ち㡤㐰慤㜷㈷㐸愴搵㈷ㅥ〶搶㈲〳㡣㉤昵㌱挰昸搱挰ㄸ㌸㔰户㔸攳㥤㠰㈱愷㈰〶摥慦挶挰㝢㡥挲晦摤㕣㤳昱㈹㘱㘰㍤㥢〱〶㠵㙣〶ㄸ㙥ち慤㕦挱㐰㍣慥晥攱㘱㘰㐳㌲㔰㠲㜱ㅦ〳㡣ㅥつ㡣㠱㙥摤㘲㡤ㄹ㘰挰㈹㠸㠱搷慡㌱昰慡愳昰㝦㍣搷㘴㜴㑡ㄸㄸ㙢㌳挰㤰㤰捤挰㔱㔸ぢ㙤㔶挹㐰㑣扤攴㘱㘰〲ㄹ㘰㕣愹㡦〱挶㡥〶挶〰〳㑤搲㘲㡤ㄹ㘰戸㈹㠸㠱攷慢㌱昰㥣愳昰㝦㐱搷㍣ㄵ㐸挲挰㐴㥢〱〶㠴㙣〶捥挴㕡㘸㥢ち〶㤲㑤敡㘹て〳摢㤲〱㐶㤵晡ㄸ㘰攴㘸㘰っ㌰捣㌴㌰〶ㄸ㙣ち㘲攰昱㙡っ慣㜲ㄴ晥捦攸㥡㡣㑣〹〳㐹㥢〱㠶㠳㙣〶ㄸ㘸ち愵㉡ㄸ㐸㘴搴㈳ㅥ〶㌲㘴㠰㌱愵㍥〶ㄸ㌷ㅡㄸ〳っ㌲つ㡣〱㠶㥡㠲ㄸ㜸愰ㅡ〳昷㍢ち晦户㜴㑤挶愵㠴㠱㥤㙣〶ㄸっ戲ㄹ㘰㤸㈹㌴慤㠲㠱㜸㤳扡搷挳㐰ぢㄹ㘰㐴愹㡦〱㐶㡤〶挶〰㐳㑣〳㘳㠰㠱愶㈰〶敥慡挶挰㥤㡥挲晦㐱㕤㤳㔱㈹㘱㘰戶捤〰㐳㐱㌶〳っ㌲㠵㜶慢㘰㈰㤱㔴户㝡ㄸ㤸㑢〶ㄸ㑦敡㘳㠰㌱愳㠱㌱挰〰搳挰ㄸ㘰㤸㈹㠸㠱ㅢ慢㌱㜰㠳愳昰㝦㔵搷㘴㑣㑡ㄸ㘸戵ㄹ㜸ㄵ㘵㥢〱㠶㤸㐲㝢㔵㌲搰慣慥昵㌰戰㌷ㄹ㘰㌴愹㡦〱㐶㡣〶挶〰挳㑢〳㘳㠰㐱愶㈰〶慥愸挶挰攵㡥挲晦㘹㕤㤳ㄱ㈹㘱攰〰㥢〱㠶㠱㙣〶ㄸ㘰ち戵㔵㌲㤰㔲㤷㜸ㄸ挸㤲〱挶㤲晡ㄸ㘰扣㘸㘰っ㌰戸㌴㌰〶ㄸ㘲ち㘲攰晣㙡っ晣摡㔱昸扦慦㙢㉡㜴㉣っ㉣戲ㄹ㘰㄰挸㘶愰ㄱ㙢愱㜶搴晡㉥ち㜱ㄸ㥣攳愱㘰〹㈹㘰㈸愹㡦〲㠶㡢昰㌷㠰敢㘲挶㤶愴挵ㅡ㥦づㄹ㘱㥡㄰㜰㕤㝣㝡㌵ち㑥㜳ㄴ晥慦散㥡っ㐷〹〵〷摢ㄴ㌰〶㘴㔳挰攸㔲愸㍢㠰㠲㤴㍡搹㐳㐱㉦㈹㘰㈴愹㡦〲㐶㡢昰㌷〰ちㄸ㕡㤲ㄶ㙢㑣〱〳㑣ㄳ〲㈸㌸扥ㅡ〵挷㌹ち晦户㜶㑤㐶愳㠴㠲㥦摡ㄴ㌰〴㘴㔳挰攰㔲攸昰㑡ち㤲㔱昵㜳て〵㐷㤲〲〶㤲晡㈸㘰戰〸㝦〳愰㈰愶㕢慣㌱〵㡣㉦㑤〸愰攰昰㙡ㄴㅣ收㈸晣㕦摣㌵ㄹ㡣ㄲち㡥戵㈹㘰〴挸愶㠰戱愵搰昱愸昵摥ㅡ㌴愵搵㜲て〳㈷㤰㠱愹㌰敥㘳㠰愱㈲晣つ㠰〱挶㤵愴挵ㅡ㌳挰攸搲㠴〰〶扡慢㌱㔰㜶ㄴ晥捦敥㥡っ㐵〹〳愷摡っ㌰晥㘳㌳戰〷搶㐲愷㔷㌲搰慣扡㍣っ㥣㐹〶ㄸ㐴敡㘳㠰㠱㈲晣つ㠰〱㐶㤵愴挵ㅡ㌳挰搸搲㠴〰〶摡慢㌱戰搸㔱昸扦扤㙢ㅥ〸㈴㘱攰㍣㥢〱㐶㝦㙣〶ㄸ㔷ち㥤㕦挱㐰㌲慥ちㅥ〶㉥㈴〳っ㈱昵㌱挰㌰ㄱ晥〶挰〰㘳㑡搲㘲㡤ㄹ㘰㘴㘹㐲〰〳㙤搵ㄸ昸ㅦ㐷攱晦〰慦挹㌰㤴㌰㜰㤹捤〰㘳㍦㌶〳㡣㉡㠵慥愸㘰愰㈹愳昶昵㌰㜰ㄵㄹ㘰〰愹㡦〱〶㠹昰㌷〰〶ㄸ㔱㤲ㄶ㙢捣〰攳㑡ㄳ〲ㄸ搸慢ㅡ〳ぢㅣ㠵晦㉢扣㈶㠳㔰挲挰昵㌶〳㡣晣搸っ㌰愶ㄴ扡戱㠲〱捣㠴扢㝢ㄸ戸㤹っ㌰㝣搴挷〰㐳㐴昸ㅢ〰〳㡣㈷㐹㡢㌵㘶㠰㔱愵〹〱っ散㔶㡤㠱㕤ㅤ㠵晦㔳扣㈶㐳㔰挲挰ㅤ㌶〳㡣晢搸っ㌰愲ㄴ扡慢㠲㠱㜸㔴敤散㘱攰ㅥ㌲挰攰㔱ㅦ〳っ㄰攱㙦〰っ㌰㥡㈴㉤搶㤸〱挶㤴㈶〴㌰㌰慤ㅡ〳㔳ㅤ㠵晦㝢扣㈶〳㔰挲挰ㅦ㙣〶ㄸ昵戱ㄹ㘰㍣㈹昴〰㙡晤ㄷ㐵捤㙡〷て〵て㤱〲挶㡥晡㈸㘰㝣〸㝦〳愰㠰挱㈴㘹戱挶ㄴ㌰愴㌴㈱㠰㠲㔴㌵ち㥡ㅤ㠵晦慢扣㈶攳㑦㐲挱㘳㌶〵っ晡搸ㄴ㌰㥣ㄴ㝡ㅣ戵摥搳㘱㍣愱㥡㍣っ㍣㐹〶ㄸ㌹敡㘳㠰搱㈱晣つ㠰〱㠶㤲愴挵ㅡ㌳挰㠰搲㠴〰〶戶愹挶挰㈴㐷攱晦㌴慦挹攸㤳㌰昰ㄷ㥢〱㠶㝣㙣〶ㄸ㑣ち㍤㕦挱㐰㈶愹戶昴㌰昰㔷㌲挰戸㔱ㅦ〳㡣つ攱㙦〰っ㌰㤰㈴㉤搶㤸㠱搷㘰㍥㈱㠰㠱捤慡㌱㌰捥㔱㔴㝣㥦㤷戱愷挰搸㠹敢敢戱慥ㅦ愴ㅤ㠱㑥ㅢ㡢㝣挳㘶㐸搱慥收换㍦㜸㔵ぢ㥦㐷㤰户㥣㠶攲㌳㥢㘵晣㈴散ㅣ㝣㠸〵ㅦ搷㙣㙤㜷㝥㙡㜰㌶扥㈶换㙦ㄹ敡捦㍢ㅡ㔲㘲攳㔰㜱㝥ㄹ㉦捣て㉥捥敥挶搷㝥ぢ㘱晣慣㘵て㝥㈸戰敢扦攱ㅢ㥣㜸敦慣愱ㅥ㉥㈳㠷㡢㍦㈳㕢ㅦ昸捡ㄷ摦攵慡昱㜹搴㝥㍥昴㉦扤搶昳敢㥣晦摥㠷㝦攵㜵扤〶㌵〶㥢搳捥ㅡ㍣慡㑥㐲㔵昸㐰㈴㐲㈷搸ㄷ㈳ㄲ挹挴㠸㈲挶敢㈸㡡扤㠸扡〶挶户㙡㠵搹㄰㤲慤ㅢ摣搹㤶㉤㤷戳㉢挲㥤㙤ㅤ㔶搷愲㥥挵攱㌶扣㝦摣㡤㉦晤攲〳㥥昸㤵㔶攳㑤㠰敡㐵㌱搰挴ㅤ挸ㄹ搵〶㠱愳㝡摢㍢慡㜷扣愳㔲㡣㌹㜱㘴挶㝢㙥㘴〶㜰㕣挸愳〲㤱㍦昴㈲㝦攴㐳㘶㉣㐷㤰㍦㜱㈳て㐲挱㠵㍣㍣㄰昹㌳㉦昲攷㍥攴挱㈸ぢ昲㤷㔸搱㡢ㅡ㠶㠲ぢ㌹ㅣ㠸晣つ㡣㕣摢攸㕢ㄴ㕤摢㐸㌱昴㈰挸摦㘱㐵㉦㙡㍤ㄴ㕣挸昵㠱挸㍦挲挸㠵㕣㠷つ收㐶收㈳㝤㐱慥㠷㐲㉦㙡慣ㄷ昹扢慦㠳昶慢㐶戴㜰㈱㠷㝣挸㝣㔴㉥挸㘱㌷㌲㥦㍢扢挶晣㘵㈰昲㄰㉦昲㔰ㅦ㌲ㅦ㐱ぢ昲㜰㌷㌲㥦攷扡㤰㍦〹㐴㕥换㡢扣戶て㌹愳㤱㐷戹㤱昹㥣搴㠵晣㕥㈰昲㝡㕥攴搱㍥㘴㍥㌲㤵㌱㙦攰㐶收昳㐷ㄷ昲㥢㠱挸ㅢ㝢㤱㌷昱㈱捦搵挸㘳摣挸㝣慥攷㐲㝥㌹㄰㜹㌳㉦昲㜸ㅦ㌲ㅦ昱挹㤸㌷㜷㈳昳㜹㤹ぢ昹㠵㐰攴慤扣挸㕢晢㤰昹攸㑣㤰㈷戹㤱ㄷ㜹㤱㥦づ㐴摥搶㡢ㅣ昵㈱昳㠹㤴㈰㌷戹㤱昹㜸挷㌵收㔵㠱挸㐹㉦㜲戳て㤹て㝡〴㌹敤㐶收㔳ㄳㄷ昲挳㠱挸摢㝢㤱㜷昰㈱昳昹㠹㈰敦攸㐶收挳〸ㄷ昲敦〳㤱愷㜹㤱愷晢㤰昹㕣㐲㤰㘷戸㤱㜹㤳敦㐲扥㍢㄰㜹ㄷ㉦昲㉣ㅦ㌲敦昷〵㜹㔷㌷昲㜹㕥攴㕢〳㤱攷㝡㤱攷昹㤰㜹ㅦ㉤挸扢扢㤱㜹㔳敡ㅡ昳つ㠱挸慤㕥攴〵㍥㘴摥㥦ち昲㐲㌷昲昵㕥攴慢〳㤱昷昱㈲敦敢㐳收㝤㥦㈰敦敦㐶收㑤㤴㙢捣㉢〳㤱摢扣挸〷晡㤰㜹㍦㈵挸㌹㌷㌲㙦㑥㕣挸ㄷ〴㈲㕢㕥攴愲て㤹户㈹㠲扣搸㡤捣㙢㝥ㄷ昲㌹㠱挸㑢扣挸ㅤ㍥㘴㕥晥ぢ㌲慦づ昴愲㜸㉤敤㐲㍥㉤㄰昹㘰㉦㜲搹㠷捣换㙡㐱敥㜱㈱㌷昲〲㘷㡤慦戴㤸收㌳ㄲ搷愴ㅤ㔶㥥扦㔴㌰ㅤ㥦㜵㥦搸㠱ㅦ愴㕥㠳慦攸昷愲㔳挵换㈷㘲ㄸ㠷戰㠴ㄵ晥ㅢ愱慦㝦挲㡡搷㌵ㅣ㤰戱㡣㝡㕥搶㠸昵㜲户戵扥愶〹㉢㕥慢㠸昵ち敡㜹愹㈲搶㠷扡慤昵㜵㑡㔸昱晡㐳慣㝦㑡㍤㉦㍦挴晡㌰户戵扥昶〸㉢㕥㔳㠸昵攱搴昳㤲㐲慣㡦㜰㕢敢敢㠹戰攲㜵㠲㔸ㅦ㈹㝡挷挸㌸捡㙤慤慦ㄱ挲㡡攷㝥戱晥ㄹ昵㍣昵ぢ昶捦摤搶晡扣ㅦ㔶㍣㥦㡢昵搱搴昳㜴㉥搶挷戸慤昵戹㍣慣㜸㡥ㄶ敢㘳愹攷㈹㕡慣㡦㜳㕢敢昳㜳㔸昱扣㉢搶挷㔳捦搳慥㔸晦挲㙤慤捦戹㘱挵㜳愹㔸㥦㐰㍤㑦愵㘲㝤愲摢㕡㥦㐷挳㡡攷㐷戱㍥㠹㝡㥥ㅥ挵晡㘴户戵㍥㌷㠶ㄵ捦㜹㘲㝤ち昵㍣攵㠹昵㉦摤搶晡㝣ㄷ㔶㍣㡦㠹昵愹搴昳㌴㈶搶愷戹慤昵㌹㉣慣㜸㙥ㄲ敢搳愹攷愹㐹慣捦㜰㕢敢昳㔲㔸昱㝣㈳搶㘷㔲捦搳㡤㔸㥦攵戶搶攷㥡戰攲㌹㐴慣捦愶㥥愷㄰戱㍥挷㙤慤捦ㅦ㘱挵昳㠲㔸晦㡡㝡㥥ㄶ挴晡㕣户戵㍥㈷㠴ㄵ攷㝡戱㍥㡦㝡㑥昵㘲晤㙢户戵㥥攷挳㡡昳户㔸㥦㑦㍤愷㙦戱扥挰㙤慤攷敥戰攲㥣㉣搶ㄷ㔲捦㈹㔹慣㉦㜲㕢敢昹㌸慣㌸捦㡡昵挵搴㜳㥡ㄵ敢㑢摣搶㝡㡥つ㉢捥㥤㘲㝤㈹昵㥣㍡挵㝡愵摢㕡捦㥢㘱挵昹㔰慣㉦愳㥥搳愱㔸㕦敥戶搶㜳㘱㔸㜱㡥ㄳ敢㉢愸攷ㄴ㈷搶㔷扡慤昵晣ㄶ㔶㌲改㜰扥戹ち㝡扤㤸㥣㝣㄰〸慣㌳慥挶捡戰㐱㑡㈶ㅢ㤶㍤㔶㥣㜴挴敡㕡摢㑡㈶㤹ち㉢㑥㌶㘲㜵㥤㙤㈵㤳㑢㠵ㄵ㈷ㄹ戱扡挱戶㤲㐹愵挲㡡㤳㡢㔸摤㘴㕢搹㤳㠹㝦㕣㥣㔴挴敡㌷戶㤵㑣㈲ㄵ㔸㥣㑣挴敡㔶摢㑡㈶㡦ち㉢㑥㈲㘲㜵扢㙤㈵㤳㐶㠵ㄵ㈷て戱扡搳戶㤲挹愲挲㡡㤳㠶㔸摤㙤㕢挹㈴㔱㘱挵挹㐲慣㝥㙢㕢挹攴㔰㘱挵㐹㐲慣敥戵慤㘴㔲愸戰攲攴㈰㔶扦户慤㘴㌲愸戰攲愴㈰㔶昷摢㔶㌲〹㔴㔸㜱㌲㄰慢〷㙤㉢㌹昸㉢慣㌸〹㠸搵挳戶㤵ㅣ昴ㄵ㔶㍣昸挵敡ㄱ摢㑡づ昶ち㉢ㅥ昴㘲昵㈷摢㑡づ昲ち㉢ㅥ散㘲戵捡戶㤲㠳扢挲㡡〷戹㔸㍤㘱㕢挹㐱㕤㘱挵㠳㕢慣㥥戲慤攴㘰慥戰攲㐱㉤㔶㑦摢㔶㜲㄰㔷㔸昱㘰ㄶ慢㘷㙤㉢㌹㜸㉢慣㜸㄰㡢搵㜳戶㤵ㅣ戴ㄵ㔶㍣㜸挵敡〵戱㌲昵㘱搸挸攳㜳晢愰散㙤晢㐱㥡敢慢㌳ㄳ㘷㉥敦挱㑦㈸㔹〵㍣ぢ挳攷㔶㝢㔶捣散敡㈹慦攰㘳愶㐱昸愹ㄳ晢〷㐲ㅡ敡户晢昷戰昸㐴㡤扦〴挴㝦㡤㕢攰搲敢晦㠰挳搹慡㍦㔱㥡㠸搳昱㉦慣昰㙡ㅢ㥣愵挳㙡㜳昴挰㕥戴㠲㌳㡢㈸㈶昸ㄴ㥣㑣㐴㌱摥愷攰晣㈱㡡捤㝣ち㑥ㄹ愲ㄸ攷㔳㜰㤶㄰挵㔸㥦㠲ㄳ㠳㈸挶昸ㄴ㥣ぢ㐴戱愹㑦挱挳㕦ㄴ㥢昸ㄴ㍣攲㐵戱戱㑦挱㠳㕣ㄴㅢ昹ㄴ㍣慥㐵戱愱㑦挱㐳㔹ㄴㅢ昸ㄴ㍣㝡㐵戱扥㑦挱〳㔶ㄴ愳㝤㡡㐷戴㘲㍤㥦㠲㠷愵戴㔸搷愷攰㤱㈸㡡㜵㝣ちㅥ㝣愲ㄸ攵㔳昰㜸ㄳ挵㐸㥦㠲㠷㤸㈸搶昶㈹㜸㔴㠹㘲㉤㥦㠲〷㤲㈸㑣㥦㠲挷㡥㈸㐶㜸ㄵ㐳晥ㅦ收㔸敤扡</t>
  </si>
  <si>
    <t>㜸〱捤㝤〷㤸摣搴昵晤扥戵㜷㍣ㅡ㌷搹挶愶㠳㙤扣㌴ㅢ㌳㝤㜶〲〶搶つ㡣ㅢ戸ㄱ〸挴㑣搱搸㡢户㤸搹㕤ㄷ㥡改㠴㘲㐲敦挵㜴㑣㐲敦㌵㤴㠴㔰㐳㈷㐰㐲㑤㘸〱ㄲ〸㌵㠴昲㍦攷㑡㙦㔷搲㘸搶摥晣昲晦扥㠸昵㐵昷摤晢捥㝢昷㐸㝡㉡昷㐹㔳愳㙡㙡㙡㝥挴挲晦㜳改换㤵捤收慥㙣敦戰㕡挶㑦㙡㙢㙥戶ちㅤ㑤㙤慤敤攳ㅢ换攵摣捡ㄹ㑤敤ㅤ㝤攰㄰㕡搸〴㝢㝢摤挲昶愶㐳慣昰挲㘵㔶戹ㅤ㑥㜵㌵㌵攱戰㔱ぢ晢挶捥㍦㔳㉢〶㙢ㄹ㝤㈹攰㔵㘳㠴㈸晡㔱㠴㈹っ㡡〸㐵㝦㡡〱ㄴ〳㈹〶㔱っ愶㌰㈹㠶㔰っ愵ㄸ㐶戱〱挵㜰㡡ㄱㄴㅢ㔲㙣㐴挱昶㡤㑤㈸㌶㠵ㄸ戰ㄹ挴扣㐹ㄳ㘷攷て㐲㌴㜳㍢摡捡搶戸㤱ぢ散㍥㑦㠸挵挶挷挶㈷ㅡㄲ㠹昱搱㜱㈳㈷㜵㌶㜷㜴㤶慤〹慤㔶㘷㐷㌹搷㍣㙥攴㕥㥤昹收愶挲㜴㙢攵扣戶㈵㔶敢〴㉢ㅦ㑤攴㜳挹㠶㔸㌲㤵㉡㘵戳つ〳㌶〷昲慣㐹ㄳ昷㉡㕢愵昶晦ㄶ收ㄶ挴㥣㍤㘹攲昸㔹㔶挷㝦ぢ㜳㑢㘰〲㜲㜲㕢㑢慥愹昵扦〴㕡挷㙤㥡㥡㙣ㄵ㥡戸昱㉤慢摣搴扡㘸㍣扡敤㈱ㅡ㕡㘶㝣㘳㝢㝢㘷换㔲敥㐷㤳慣收收㌹㔶㐹㌶㝡换攴昶㡥扤㜲攵㤶昶〱㉤攴捦㉡㕢慤〵慢㝤㔰换㤴ㄵ〵慢搹㜱㙣て户㉣挸㤵㘷攵㕡慣扥㕣ㄹ摣㘲㙦挳㘹㐵慢戵愳愹㘳攵挰㤶昹敤搶㥣㕣敢㈲㡢㉥㜵㉤扢㜷㌶ㄵ㔵摦扥昸慢改戳㑤㔰捦㘴㐳愱㍦㉤㤳ㄶ攷捡ㅤ愲㜱ㄳ挶㠲㝣㕤扢㡢㐴攱改ㄷ㜷愹㤱扥㕡摣㘶㜳㥢㕡愶㕢攵㔶慢㤹㡤㜰㑢㡥昵㌹〹㐱昶㜶攸㘲㑡㠷挳慤愴晡㍢〷ㅦ㘳㘱㉢愱㤱㄰挳收户㌶㤵摡捡㉤攳㘶㌶戵㑥㠸㡤㥢㤹㕢㌱㈱㙥㡣㠲挱ㄸ㑤㤷慤㈰〶㑦ㄸ㌳㙤㑣㘶敢搱㈳㐷㙦㍤㘶攲㤸㜸捣ㄸ㐳㜳㍤㠴敡晢ㅡ㡥㜰㌷㉥㡦戲摡㠵戹摡㠵昹摡㠵㠵摡㠵挵摡㠵㔶敤挲㔲敤挲㐵戵ぢㄷ搷㉥㙣慡㕤㜸㔰敤挲㈵昰搱㑢戸㕦扦㕡㘷昹晤敥㥦晤㜹晦㑢㤳搳慥㜹改戲㕢㑥㝤㜰摡㡢㡡〷戵㡣〹摢㘰㈵戰㥦摢挲㘰㙣〷ㄱ摡ㅥ挲昴昴㌳㤶㡡ㅢ㘳㘹ㅦ〷愱搴ぢ攸㈸㍢晢㤷ㅦ㜷扡晡攳㔷㘳㤳㑥ㄸ搱戶挵〱摢散晦て挵㔱㐳㕡ㄹ㡦㤵挰㔶㜶㈴㑡ㄴ㈲ㄴ㠳昰戵㤲㑣ㄸ㜱摡ㄳ㄰㑡㍤攵戴昲散㐷〳〷散晣㡢昶㈹㌷㕦㝥晥慣昰㘳㝦昸㐸㜱㔸㤲㔶㔲㔸〹㙣㈵㑤㤴っ㐴愸〱挲摦㑡搴挸搲晥ㄳ〸愵㝥攷戴㔲㝦㔴晦て扦㑡扤搱㜸搴攵㌳㕦摥扦攱扢挷ㄵ挷㍤㘹㘵㘷慣〴戶㌲㠱㈸扢㐰㠴㜶㠵昰㙥搹㜴㠳戱ㅢ捤㡤㄰㑡㍤攰㌴㜲搱㤰〳扦㌸㙥捡㌶扢㕦㍤昶㤹〵㐳㥢㉦㜸㔹昱㄰㤳㐶㈶㘱㈵戰㤱挹㐴㤹〲ㄱ㥡ち攱㙤㈴ㄳ㌷㜶愷㜹て〸愵敥㜴ㅡ㜹㜴晢㘱收攳㐳ㅥ㥣㝤昴㍢㡦ㄵ戶昸搰摡㑢㜱摣㤶㐶昶挴㑡㘰㈳搳㠹㌲〳㈲㌴ㄳ挲摢㐸㍡㙤捣愲㜹㌶㠴㔲㌷㌹㡤㕣戸㘸敦㝥〳户㝥㙤敡㉤攳㕥㝥敤愲搰㕦挶㉡㥥ㄷ愴㤱扤戱ㄲ搸挸ㅣ愲捣㠵〸捤㠳昰㙤㤴㐴挶㤸㑦晢〲〸愵搶㍡慤㕣扤挵收㍦㝦敦㠲扢愷摤戵晢愰搸㥢㌷㥣㜱扥敡て戳戴昲㔳慣〴戶戲㉦㔱昶㠳〸晤っ挲ㅢ㑡㉣㘳散㑦昳〱㄰㑡㕤敥㌴戲㙡攴扤㤷㕦㌵㘰㠷㤹挷扣㕢晦搸戶搱搲挵㡡㈷㌶㘹㘴㈱㔶〲ㅢ㌹㄰〶㈳〷ㄱ捡㐳㜸ㅢ㠹㐷㡤〲捤㐵〸愵㉥㜴ㅡ㌹㜲攵㜳ㄳ㡦摥昰晢挶ㅢ㠷㝥㜱昴摡ㅤ㠷㝦愳㜸攲㤴㐶㑡㔸〹㙣㘴ㄱ㔱ㄶ㐳㠴㥡㈰㝣㝣愵ㄲ挶㐱戴㉦㠱㔰敡㉣愷㤵攷㌶㍥昱愵搸㔷㔳㘷㥣㝥敡㡥㘳㙥㘸㜹㘱戱攲㤹㔹㕡㘹挱㑡㘰㉢慤㐴㘹㠳〸㉤㠵昰戵㤲㡣ㅢ〷搳㕥㠶㔰㙡戵搳捡㐷晤昶㤹扣㙣挹㠱㔳捥㜹敡捣㙢昲改改㤶攲愹㕦㕡改挰㑡㘰㉢㥤㐴㔹〶ㄱ㕡づ攱㈳㉣㙥慣愰㜹㈵㠴㔲挷㍢㡤扣搷晡㘸昸㔲敢戶㔹户扣昴昲㜹㍦㥣㜰摣昵㡡㤷ㄶ搲挸愱㔸〹㙣攴㌰愲ㅣづㄱ㍡〲挲ㅦ㑡搶㔸㐵晢㤱㄰㑡慤㜲㕡㜹㘶慡摡愵戳昴昵㡣㥢摥㕢㜱挹㘱㝢つ㍣㔱昱摡㐵㕡㌹ㅡ㉢㠱慤ㅣ〳㠳㜱㉣㐴攸㌸〸㙦㈸㤹愸㜱㍣捤㈷㐰㈸戵挲㘹愴㝥挲㍥㠹搴㘹㑦捤扣昸昸慢搶ㅣ㜴晤挳敦㉢㕥ㅢ㐹㈳㈷㘲㈵戰㤱㤳㠸㜲㌲㐴攸ㄴ〸㙦㈳改㡣戱㥡收㔳㈱㤴㍡搸㘹攴㠲改扦晡攵敡挵晦㤸㝥㘷搳昱ㄳㅦ㝤㜹挹㐰挵㙢㉦㘹攴㌴慣〴㌶㜲㍡㔱捥㠰〸㥤〹攱㙤㈴ㄳ㌳捥愲昹㙣〸愵づ㜲ㅡㄹ扢晣昶昳户戸慤㌰攳愸捥㑤ㅡ㑦㔳㥤㥢㉢㕥摢㐹㈳攷㘲㈵戰㤱昳㠸㜲㍥㐴攸〲〸㙦㈳戱慣㜱㈱捤ㄷ㐱㈸㔵㜰ㅡ㤹㕣㝣昶愷ぢ㕡戶㥢㜴敤慥ㄷ㝦昱摡㝥搷㥣愳㠶挳㉣㡤㕣㠲㤵挰㐶㉥㈵捡ㅡ㠸搰㘵㄰扥㉤㥦㑡ㅡ㤷搳㝥〵㠴㔲晢㍢慤挴㈲慦㑣扡晦挹搹ㄳ慦㌹昴扡㘷㌶㌸㘶搴㘲挵㡢㔳㘹攵㉡慣〴戶㜲㌵㔱慥㠱〸㕤ぢ攱つ㈵㥤㌵搶搲㝣ㅤ㠴㔲昳㥤㐶㜲㐶摦㙦㔷晤收㤱搹㜷㕦㜹晥㤱敦摥㌱晣㌲挵㡢㕦㘹攴搷㔸〹㙣攴㝡愲摣〰ㄱ扡ㄱ挲搷㐸捡戸㠹收㥢㈱㤴㥡攵㌴㌲攰愹搰㤴扥㙢摢㈷ㅥ扤㜶搸㡢〷㕤搱㜱㤶摡〸㘶㘹攴㔶慣〴㌶㜲ㅢ㔱㙥㠷〸摤〱攱攷㉢㘶摣㐹晢㕤㄰㑡敤敥戴㤲㥤晡收搲㕢ㅦ㜹㝣收捤㕦昷㥢晣摣㠹て㉤㔵ㅢ挳㉣慤摣㠳㤵挰㔶敥㈵捡㝤㄰愱晢㈱扣愱挴ㄳ挶〳㌴晦〶㐲愹摤㥣㐶慥扡攵慡㠹敦㙤晡敢愹挷愷㠷慥摣㘳摣散㑥戵〹捣搲挸㐳㔸〹㙣攴㘱愲㍣〲ㄱ晡㉤㠴户㤱㔸捡昸ㅤ捤㡦㐲㈸㤵㜵ㅡ改昷敡慥㡦扦㜷搶敤搳慥㘸摢攳昳晤ㄲ㑢㔳㙡㔳㤸愵㤱挷戰ㄲ搸挸攳㐴㜹〲㈲昴㈴㠴慦㤱〶攳㈹㥡㥦㠶㔰㉡敥㌴㜲敢㜷㍢㥦晢挷攷㕦㥦昲挰敡㤳㉥㝤扤㜹㕡㜸挰㌳㌰敦敤㕣㌴㑥㉥攷㤶攳㌲扣晢ち㍦㍥㍥捡晦搶㝤㙢㠳㍢㥢㔲慡㤴㈹挵㘲挵㔴㌴㤷挸搵㡤〲散晡㕥㐳㜳〴ㅤ㔰摡愷愹戵搸戶㕣㉥慡㌷㥢㤸㙢户扡慦戱挷㍡戶㠹㙤㥤慤挵昶㑤㠳㡤㜳㍢㜲ㅤ搶㈶㝥㕢㌷㐸㐵戵戹戸攵戰摡愵扤㉤晣搵ㄶ攴㥡㍢慤挶ㄵ㑤戶㜹㜳㥦ㄹ㌷ㅣ㙤昹敡搶愹㘵敢攰㉥㙢㐵㡦ㅡ㜱㐷扣㑣戰㉢愲戴㑤㜶扦㐶㑥㕡摣搶㙥戵㑡昷挶戶散搵㔴㔸㘲㤵攷㕡扣㥦戶㡡ㄲ敡㜰㥡㥣扢㥥戱戳㕢ㄱ㈸敥㘳㡡愳摤愵愵㈹㉢㍡慣搶愲㔵㐴㝦㤷㕡攵㡥㤵昳㜲昹㘶㙢㠴挷挵㙥ㄳ㠶㡤㍤挵㔳摢ち㥤敤㤳摡㕡㍢捡㙤捤㕥㑢㘳㜱㔹づ㜷㕡挵㤹㙤㐵ぢ㌷㑡㝤戹搴愸㥡㍥㝤㤴慡搹㍥攸㙥㠵戸敤攳㘵㐳戸㌶昱收搸收ㅢ㜹㜷扢昱㜳㄰ㅤ愲㘸戶戸㑦搶㡥㔹〷㤸攰ㄲ㘶扢敡㡥慥㤸昸昰㠱摥摢㔶昷㤶㍥㜶㙤戹晦扦捥戵戵挳㥣攸愷㉣挳摤攸ㅥ戹搶㘲戳㔵敥昱搱㠹㘲㡦㡣㘷㈱敡㜶挴搱㕣㤵扤扥昰㔰㉢搴捡扡攵㑤挵㡥挵愱挵㔶搳愲挵扣〰挲攳㤵㜰㤸搴㔶㉣挶昳㈸㌲㕥愰㜸ㄱ㈲ㄲ愹〹扤㐴愷㔰〴㑢㑤摤㘸慣昶晥ㅥ户ㄶ戵っ戹愷挶〳㤰昶扡㤶愹㙤攵昶㍥㝤㠲㈲摣㈳搷扥戸㠳扢㘶捦㐶攲扤㑣昱㐷㠸扡㌱㄰敢扣㠵ㅥっ愷扥㝣㔲㌰戰㘵戲㔵捡攱昹㡣ㅣ搹㉡㔷搷㘲摦昲㑦戶摡ぢ〶㥦つ㑣挳㜱戲㈲㠴㌵ㅣ昸〳㕡戸攷㕢㉢㍡㈶攷㍡㜲晤㕡昰㤴〱㕢挸㠰搳㔸愹㘵慦戱收㐰㈹搳戵㈳㡥〶〴㔳㔶㕤㈸晤愵挰㐶挲㐱㠳㘳愵愶㡦㈳㝢づ〲㝤摦〲㐱㠴晣㍢戹昷㘹〱ㅥ㘲ㄴ㜷户㕡攷慤㕣㙡戵搳㍤ㅣ敡㤱㑡晦愱㐵戰搹㠵晣晣㡥愶收昶昱攸改敥攵戶捥愵晦㑤ㅣ㘲ㄹ慦㐰攸愵㙥ㅢ散挱敢ㅦㄳ攸慡改户㡣摢㘶攱挲㥡㌰搱㔸㘲㙣㐵挱㍤ㄵ㘰㍦攲㝦戲ㄸ㝦挶晦㈲㍤搹敡敡攱搱㥢㈷㉢㜵昰ㅦ搰〲㠶收㤵㉤㜹㔶ㄴㄶ〵㙣て㙣搹愷慤扣㈴摦搶戶㠴晢搳㈰搱摡ㄷ㕢㔶〷㥦扦昴㜷㥥㌷挹㜳㈵愵晡昴昱㍣㐴㜱㍤愸搹ㄲ昸愱户㈰〶㌶㌶㌷㡦搴㠸敤愱户㔱搴〷㑦㠲㐲敦㘰㈵㌶愳慤㤰攳㔳戰㤱㙤愵㤱㔳㜳㠵愶收愶づ㥣挰㐶敥㌰㜲㌲㠶戶㜲㔳扥㔳㡣㤳戰慦㕡攵昱㉢㥡摢㔷愸捤㐱ぢ㥦㠷㝣㜹搳㠵摦昶扢㜹挱ㅥ㘷㕦㝤敦㥡㠱㤷㉥ㅡ愶㌶㜳っㄵ㡦㘳戶㐵㐳愳昰捦㜸ㄷ㐲㙤〲㌷づ㌵㔸昷㉥挶晢搰㡤て㈸㍥㠴挰㈰㈱㥢挱ㅥ㉦搴㜶㈸攲㤸㘱㝣㐴昱㌱㠴ㅡぢ挱㈳搶昸〴㐲㉦㙡㈸戰戹㈳挸挶摣ㅥ挵㤵ㅢ昳㌳㤴㐶㡣ㅥ㙣㙡ㅣ㍣戸㐱㡤户㈸㐸㤹㐱扡㔴ㄸ挰㠱挱昷㜳っㄵ㑦㠹㜶㐴㌵〹晥㕢搶慦㠳㕢㜰昰摦戱㡤敦㈹㝥㠰昰〵ㅦ㐵㤱〴捦㕤搴攰㠱慥攲㈸㤲攰㙢愱改㐵㝤晦㠳㉢昸ㄸ㡡㉢㠳て挱㍦㘲昴㘰㔳〹搴ぢち晥㜳㠰〷〶晦㑦挷㔰昱昰㉡つ愴㔱散挵㘰㜶昹㔳戸〵〷㍦〴㘶㘳㈸挵㌰〸㕦昰ㄹ〰㐸昰挳改㌰〲㐲㘵㔱㈴挱㙦〸㑤㉦敡〳㜷昰つ㈸慥っ㝥㔳挲ㅢ㍤搸搴㑦㔰㉦㈸昸㌷慡〵晦扡㘳愸㜸愶㌶〱㐸愳搸㡢㌱散昲㥦慡〶扦㌵捣挶㌶ㄴ摢㐲昸㠲摦〵〰ㄲ晣昶㜴ㄸぢ愱㜶㐳㤱〴㍦づ㥡㕥搴ぢ敥攰㜷㐵㜱㘵昰㔱挲ㅢ㍤搸㔴㈳敡〵〵晦㜸戵攰ㅦ㜳っㄵ捦晡㈶〳㘹ㄴ㝢㤱㐵愳敡搱慡挱敦〴戳戱㌳挵〴〸㕦昰㔳〰㈰挱敦㑡㠷摤㈰搴敥㈸㤲攰ㅢ愱改㐵㍤攰づ㝥㉡㡡㉢㠳㥦㐲㜸愳〷㥢摡〳昵㠲㠲扦慤㕡昰户㍡㠶㡡㘷㤰搳㠱㌴㡡扤㤸挵㉥摦㕣㌵昸扤㘰㌶昶愶㤸〳攱ぢ㝥〶〰㈴昸㜹㜴㤸て愱㘶愱㐸㠲㕦〰㑤㉦㙡慤㍢昸㤹㈸慥っ㝥㍦挲ㅢ㍤搸搴㙣搴ぢち晥搲㙡挱㕦攲ㄸ㉡㥥㡤捥〱搲㈸昶愲挰㉥㕦㔴㌵㜸ぢ㘶愳㐴戱〸挲ㄷ晣㕣〰㐸昰㑤㜴㌸〸㐲捤㐷㤱〴扦〴㥡㕥搴㔹敥攰攷愱戸㌲昸㌶挲ㅢ㍤搸搴〲搴ぢち晥愴㙡挱㥦攸ㄸ㉡ㅥ搹敥ぢ愴㔱散挵ち㜶昹㠴慡挱ㅦ〲戳㜱㈸挵㘱㄰扥攰昷〳㠰〴㝦〴ㅤ㔶㐱愸晤㔱㈴挱ㅦ〹㑤㉦㙡㤵㍢昸㥦愱戸㌲昸㘳〹㙦昴㘰㔳〷愰㕥㔰昰㥤搵㠲敦㜰っㄵ㡦㤲て〴搲㈸昶㘲㌵扢㕣慥ㅡ晣㉦㘱㌶㑥愳㌸ㅤ挲ㄷ㝣づ〰ㄲ晣㤹㜴㌸ぢ㐲ㄵ㔰㈴挱㥦つ㑤㉦敡㈰㜷昰㜹ㄴ㔷〶㝦㍥晣㈳㐶て㌶㔵㐴扤愰攰て慣ㄶ晣㐲挷㔰昱㠸㝢ㄱ㤰㐶戱ㄷ㤷戳换〷㔴つ晥㑡㤸㡤慢㈸慥㠶昰〵扦ㄸ〰ㄲ晣戵㜴㔸ぢ愱づ㐲㤱〴㝦ㅤ㌴扤愸昹敥攰㥢㔰㕣ㄹ晣つ㠴㌷㝡戰愹㈵愸ㄷㄴ晣昴㙡挱敦改ㄸ㉡㥥扣户〲㘹ㄴ㝢㜱㈷扢扣㐷搵攰敦㠶搹戸㠷攲㕥〸㕦昰㙤〰㤰攰敦愷挳〳㄰敡㘰ㄴ㐹昰扦㠱愶ㄷ戵㥢㍢昸愵㈸慥っ晥ㄱ挲ㅢ㍤搸㔴ㄹ昵㠲㠲㑦㔷ぢ㍥攵ㄸ㉡ㄲ〲㥤㐰ㅡ挵㕥㍣挵㉥㈷慡〶晦〷㤸㡤㘷㈸㥥㠵昰〵扦っ〰ㄲ晣昳㜴㜸〱㐲慤㐰㤱〴晦㈲㌴扤愸戱敥攰㤷愳戸㌲昸㔷〸㙦昴㘰㔳㉢㔱㉦㈸昸㔱搵㠲ㅦ改ㄸ㉡ㄲㄵ㠷〱㘹ㄴ㝢昱㌶扢扣㐵搵攰晦〲戳昱㔷㡡㜷㈱㝣挱ㅦづ〰〹晥㝤㍡㝣〰愱㔶愱㐸㠲晦㄰㥡㕥搴〸㜷昰㐷愰戸㌲昸㑦〸㙦昴㘰㔳㐷愲㕥㔰昰〳慡〵摦摦㌱㔴攴㑦㡥〱搲㈸昶攲㉢㜶搹愸ㅡ晣㌷㌰ㅢ晦愲昸ㄶ挲ㄷ晣戱〰㤰攰扦愳挳昷㄰敡㜸ㄴ㐹昰㍦㐰搳㡢㔲敥攰㡦㐳㜱㘵昰戵戵っ扥〷㥢㍡〱昵㠲㠲晦晡晢㉡搷昶㕦㌹㠶㡡扣捥㐹㐰ㅡ挵㕥昴㐷愳敡ぢ戸〵㕦摢て㠴搹ㄸ㐴㌱㤸扤昳摥搵㥤っ㠰搱〴ㄹ㐲㠷愱㄰㙡㌵㔴〹㝥ㄸ㌴扤愸㡦㠱摦㜵㔷㜷ち㡡㉢㠳摦㄰晥ㄱ愳〷㥢㍡ㄵ昵㠲㠲㝦愷㕡昰㙦㍢㠶㡡㝣搳改㐰㤲攰㐷戲换㙦㔶つ㝥㌴捣挶㔶ㄴ㘳搸㍢㙦昰㘷〰㘴㌴㐳搹㥡づ摢㐰愸戳愰㑡昰摢㐲搳㡢晡愳㍢昸㌳㔱㕣ㄹ晣㌸昸㐷㡣ㅥ㙣敡㙣搴ぢち晥改㙡挱㍦攵ㄸ㉡昲㘰攷〱㐹㠲㑦戱换㑦㔴つ㍥〳戳搱㐰㤱㘵敦扣挱㥦て㤰搱っ㘵㈷㍡散っ愱㉥㠴㉡挱㑦㠰愶ㄷ昵戰㍢昸ぢ㔰㕣ㄹ㝣㈳晣㈳㐶て㌶㜵ㄱ敡〵〵㝦㔷戵攰敦㜴っㄵ昹戹㑢㠱㈴挱敦挹㉥摦㕥㌵昸ㄹ㌰ㅢ㌳㈹㘶戱㜷摥攰搷〰㘴㌴晥ㄹ㝢搱㘱㙦〸㜵㌹㔴〹㝥づ㌴扤愸敢摤挱㕦㠶攲捡攰ㄷ挰㍦㘲昴㘰㔳㔷愰㕥㔰昰㔷㔴ぢ晥㜲挷㔰㤱㌶扣ㅡ㐸ㄲ晣㐲㜶㜹㑤搵攰㜳㌰ㅢ㜹㡡〲㝢攷つ晥ㅡ㠰㡣㘶㈸ㄶㅤ㑡㄰㙡㉤㔴〹㝥ㄱ㌴扤愸昳摣挱㕦㡢攲捡攰㤷挰㍦㘲昴㘰㔳搷愱㕥㔰昰愷㔶ぢ㝥戵㘳愸㐸㘷㕥て㈴〹扥㠳㕤㍥戹㙡昰换㘰㌶㤶㔳慣㘰敦扣挱摦〰㤰搱っ攵㄰㍡ㅣち愱㙥㠲㉡挱ㅦ〶㑤㉦敡ㄸ㜷昰㌷愲戸㌲昸㈳攱ㅦ㌱㝡戰愹㥢㔱㉦㈸昸㤵搵㠲㕦攱ㄸ㉡搲慣户〱㐹㠲㍦㤱㕤㕥㔶㌵昸㤳㘱㌶㑥愱㔸捤摥㜹㠳扦ㅤ㈰愳ㄹ捡㉦改㜰ㅡ㠴扡ㄳ慡〴㝦㍡㌴扤愸㔶㜷昰㜷愰戸㌲昸戳攱ㅦ㌱㝡戰愹扢㔰㉦㈸昸㘲戵攰ぢ㡥愱㈲晢㝢㉦㤰㈴昸㑢搸攵㕣搵攰搷挰㙣㕣㐶㜱㌹㝢攷つ晥㍥㠰㡣㘶㈸㔷搲攱㉡〸昵〰㔴〹晥㙡㘸㝡㔱晢扡㠳扦ㅦ挵㤵挱㕦〷晦㠸搱㠳㑤晤〶昵㠲㠲㥦㕤㉤昸㔹㡥愱㈲㉢晤㌰㤰㈴昸㕢搹攵ㄹ㔵㠳扦ㅤ㘶攳づ㡡㍢㈱扡㠳㌷敥戶㔵昵〸㠰㐶㌳㥣㝢攸㜴㉦㠴晡ㅤ㔴㈱攰㍥㘸㝡㔱㤳摣〴晣ㄶ挵㤵〴㍣〸晦㠸搱㠳㑤㍤㡡㝡㐱〴㘴慢ㄱ搰攰ㄸ㉡㌲收㡦〳㐹〸㜸㥣㕤㑥㔷㈵攰㐹㤸㡤愷㈸㥥㘶敦扣㕢晦〹㠰㡣㘶㈸捦搰攱㔹〸昵ㄴ㔴〹晥㌹㘸㝡㔱攳摤挱㍦㠹攲捡攰㕦㠲㝦挴攸挱愶㥥㐶扤愰攰挷㔴ぢ㝥㉢挷攰捦攴搷㍤ぢ愴㕥㘴㘰晢戳挳愵〵㑤搶㜲愶㡤〶㤵㌰ㄷ㜶㔲㘷㝢㐷㥢攴戸〶㤶㈶户捤㙡敢㐰㘶㘱㘹㜳㙥攵戰㤲戳戲捦㘲慢ㄵ搹攷㌲㤲搰扥戲戶愵㑢慤愲㔱㥡摢搶㔹㉥㔸搳㈶晦㉦㘴愷ㄱㅦ㌶㥤㈴愶㙢ㄵ㤶晦㉣攱㕡㠳㥡搸㐳㈴ㄱ晡㍣〰晤戹㌳㤹㤱敢捡㜱换慡〹挷挱摤㡣捥㙢敡㘸戶晡㤷㈴扦㉣敢攱ㄲ㔸㐴㑡扦搸慦㌴㙦㌱㜲㑡㤳〷㤶㜶㉦㌷ㄵ㥢㥢㕡㉤㙥㡣つ㙣搷ㄹ搶㈲愴敦昷㙡㙢㐷愲愷慤㜵㘰㘹㕥㌹搷摡扥㤴搹挸挲捡愱ㅥ㑤搲㤶㜵愵㠹㑤慤敤㘸㐶戶㈲搷〷㤷收㉥㙥㕢㡥㜹昸㥤㉤慤扢攷㤶戶晦㑦㙣ㄵ挵捤㈲㡢㙣ㅡ㔵慢㙡㙢㔵戸㌶晣㥦㙥㥦㠸㘰挵㈱晢㔲挸戶慡愹㝢〱㙢晥晣愲㙢㔳昹㈶〶戰㑦㥥㜹攴㠱㜹敡慥㤷ㄸ㌶㠷扢昱〶づ敤〱㙦㐲散戹晢晣㘹摤㔳㘶晥㑦㙦〴搴扤〸攴昵㥥愱㌰ㅣ捥㠳散㕤㠵戳ㄶ戸攷攰〸挴ㄶ愷收摦晤㈲㈵昱攱㥥㌸愸㝢㜵㉡ㄲ摤〳㑡㌳㜲㜹慢ㄹ昹昹㤶㕣挷㈰㕢攱㈴㠹㤶㕣㜳扢㘳㥢搴搶搲㤲攳慥挵㜹敦㜳ぢ戹㘶㉢㕣㙡散散㘸挳㝣㜲愳〴㈱晢㥦㔳㤴㕢㠱愲摣ち㍢㤳㕥㥡挳㌹㍢戲㑥慣戶㐵戹㜲㔳挷攲㤶愶㐲㤸ち攷搵晣㑦散㤳ㄸ㈷晡㠲㑣扤攸㌱挳㥦㥡户ㄳ攴搸摣攳㌱㤳㠵搴㜱昳㘳捦慤㔵㈱晣愷晥挳㈹ㅤㄸ㘱攴挴㘱扣つ戴㍡晣㤳㈱㐷晡昲愹愴㐶戱晡㈹ㅦ㉤换㈰搴昷㘵愸㍤㘶昷晢挱㈱㌲愳㉤㔷㐴㤲ㄸ㙦慢昴㜳摥㔵〹㘳㈳㜲昰㈸㥢㥣㙦㌱〹搳㜷㌰㉤㘸㔹㔳搱㉡㠷㔹㌰ㄷ敦攲昴攵㑣㡤㤰扤戵㤰㜹敥㔳㔳㔷搷㍦ㅣ搴搶㌴㡤㌵挶挹㘲扢摦昵㤹㔶㠱晦昱摥つ扢昲㄰㡢㐴攴愴昳づ㘲㌴晥〲愱晥㠸㐲挶攳㜳昸㉢ㅤ摥㠵愸㝢〵㐶晦㔶昰㑥㝤挰〴〹〳㑥㝤攵㉤て㑥捡〸㘳〲㠳捣收愸㤳㐰晡扢㘶㘱㠴散〹ㄸ㘱晤敡㐸㘸㉥昶㘷慢ㄸ戱㐷㑣捥昶挰㔸㕦㔳㕢摢ㄷㅢ㌵攴㥦扤㔶搱㉣挰㕡收㕡㌲㍤㐳㙤㠱㉥㠴摥㐳㡦〷昳戰〰晥挲㤱㡤攵㘵戹㘲慥攲㤲㈰ㄲ㌱㍥㠰㕦㑤㐴晤ㄹ㔲〷㍦㠲㈵㌶㍢ㅦ㌲昸扦㐱愸㜷㔱挸㤳扡敢ㄴ愴摥㠷捡搳㔰㑤攰戰愷㍥㠰㠵㐳㥦昱ㄱ〱㍥挴ㅡ㐷㤴慥㍤散ㄳ㤴慥㜳て㔳ㅦ愱㠶敥㤸㙢戳晤㥤ㅤ晢〷㜱㍦づ㜶昸㤴づ㥦搱攱ㄳ㌸㜰搳㠵晥〹㙤㠳㉥㑡昶挹㤵换て慦㘹㉣㤴慤昶㈰㕥扥㠰㌳㜸昹捣㠵敥攲攵㑢愲㝦㐵昴㙦攱攰攷攵㍢㤴昵挰换昷㌰ぢ㉦㕦ㄳ攰〷㘸ㅥ㕥晥㠵搲㜵昳挲㡣㝥〰㉦摦戲㘳晦㈶㉥昷㥥〰㠷敦攸昰㍤ㅤ㌸〱㐰㜸昹〱摡㤰㉥㕥收㘲挶〶捥晤㡢㠲㐸㤱ㄹ愰ㄱっ㉦摤搰㉥㔲㔴ㅦ㐰搷㐲㈸愶敤晤愴㌰㔷摦〳㈹捣攲ぢ㈹㌸搲㙢ㄴ搳昹ㅥ㔲昸㠶搶扡㐹㘱愶㍦㈰收㄰㍢搶㡦戸㥣〵㄰攰㄰愶〳㕦散㔳㥣ㄸ㈰愴㐴愰㜵敦㉣㜳ㄷ㕢攵戲搵扣扣慤慤ㄸ挴换〰㌸㘳㘷攱㉣〱㡤敥攲㘵㈰搱〷ㄱ㥤ㄹ㝤㍦㉦㑣攳昷挰ぢㄳ晣挲换㘰〲㌰搳敦攱㘵〸㑡搷捤ぢ㈷〱攸㡥㘱㔵ㅦ摤㐳搹戱㘱挴攵〴㠱〰㠷つ攸㌰㥣づ㥣㌳㈰扣㡣㠰㌶扣㙢㘷挱㜹扡攳攱㌵㌳摢捡㡢㜲慤㐱挴㙣〴㙦㄰挳ㄹ〴ㅡ摥㐵捣挶㠴摦㠴昰捣昶晢㠹㘱㡡扦〷㘲㤸晣ㄷ㘲㌶㈵〰㘷〱㜸㠸搹ㅣ愵敢㈶㠶㘷〲摤㌱慣㙡㘲戶㘰挷戶㈴㉥㈷て〴㌸㡣愴挳㈸㍡㌴挲㐱㠸ㄹつ慤㥢㤸摤㜳㘵扣搸昷昰㥡㐹㜸戵㉦㠸㤸㌱昰〶㌱㥣㕤愰攱㕤挴搴ㄳ㝥㙢挲㜳㈶㠰㥦ㄸ愶晦㝢㈰㠶ㄳ〳㠴㤸㙤〸挰ㄹ〲ㅥ㘲戶㐳改扡㠹攱攴〱摤㌱慣㙡㘲戶㘷挷挶ㄲ㤷ㄳぢ〲ㅣ挶搱㘱〷㍡㜰慥㠱㄰㌳ㅥ㕡㌷㌱昶ㅥ㌳㈹㔷㙥㙦ぢ摣㘳愲昰〶㌱㥣㜹愰攱㕤挴挴〸ㅦ㈷㍣㘷〹昸㠹攱搴㠰ㅥ㠸攱愴〱㈱㈶㐱〰捥ㅥ昰㄰㤳㐲改扡㠹攱挴〲摤㌱慣㙡㘲搲散㔸㠶戸㥣㜴㄰攰搰㐰㠷㉣ㅤ㌸て㐱㠸昹〹戴㑤扢づ愵戹㔶愱ㄳ搷愳㉢㜷搸〷㤷㐱愵㈶慢㌹㜰愴搹ㄹ㜵㐰て攷㈶攸㐶㕣昴㑣㘰㈳扢戰ㄱ捥㈳昰搳挳挹〳㍤搰挳㘹〵㐲捦慥〴攰晣〲て㍤㡤㈸㕤㌷㍤㥣㝡愰㍢㠶㔵㑤捦㐴㜶㙣ㄲ㜱㜹敤ㄸ攰㌰㤹づ㔳攸挰㤹ち㐲捦㔴㘸㠳扡攸㘹挴敢捣㠱㈷敡㍤攰〶㐶㌸㘱㐱攳扡ㄸ㤹㐶摣㍤㠹换挹〵㝥㐶㌸愳愰〷㐶㌸搷㐰ㄸ㤹㑥〰㑥㍡昰㌰㌲ㄳ愵敢㘶㠴昳ㄱ㜴挷戰慡ㄹ㤹挵㡥捤㈶㉥攷㉡〴㌸散㐵㠷扤改挰改ぢ挲挸ㅣ㘸ㅢ㜶㌳㔲㕥㠲㕢昰㕣㝢昵㐱㘶ㅥ晣㐱つ愷㌳攸〶㕣搴捣㘷〳ぢ搸〰愷ㅥ昸愹攱㝣㠳ㅥ愸攱㑣〴愱㘶ㅦ〲㜰㑡㠲㠷㥡㝤㔱扡㙥㙡㌸㕢㐱㜷っ慢㥡㥡晤搸戱㥦ㄱ㤷㌳ㄹ〲ㅣ昶愷挳〱㜴攰攴〶愱收攷搰扡㑦搷晢㔸戹づ㥣戱㑢㙤攵挰㠳攸㐰㌸㠳ㄷ捥㜴搰攸㉥㕥㜲㐴捦ㄳ㥤戳ㄲ晣扣㜰㉡㐲て扣㜰㤲㠲昰㔲㈰〰㘷㉢㜸㜸戱㔰扡㙥㕥㌸㤱㐱㜷っ慢㥡㤷ㄲ㍢戶㠸戸㥣攴㄰攰戰㤸づ㑤㜴昸つㅣ㠴㤷㠳愰戹挶㤸づ㉢搷㤲㙦换攱㥣㍤㜷㈹㕦㜲て㍣愲㥡㔱〷昴㜰㉥㠴㙥挴㐵㑦ぢㅢ㘹㘵㈳㥣户攰愷㠷㤳ㄵ㝡愰㠷搳ㄸ㠴㥥㌶〲㜰㍥㠳㠷㥥㠳㔱扡㙥㝡㌸搵㐱㜷っ慢㥡㥥㌲㍢搶㑥㕣㑥㠳〸㜰攰昷ㅥ㡣㑥㍡㜰㘶㠴搰戳っ㕡昷愵㙦㘳㐷㘱㜱㔳㤵昳搲ち㜸㠲ㄴ捥㤱搰搰㉥㔲㔶ㄲ晡㄰㐲扦つ〷㍦㈹㥣挴搰〳㈹㥣摥㈰愴ㅣ㑡〰捥㜳昰㤰㜲㌸㑡搷㑤ち愷㐰攸㡥㘱㔵㤳㜲〴㍢戶㡡戸㥣ㅥㄱ攰㜰㈴ㅤ㡥愲〳㘷㑣〸㈹㐷㐳敢扥㜵㥣㠷搷㜵㤶〴摥㍡ㅥぢ㍦㔰挲㤹ㄳㅡ搸㐵挹㜱〴㍥㥥挰㥣攵攰愷㠴㔳ㅢ㝡愰㠴㤳ㅥ㠴㤲ㄳ〸挰搹てㅥ㑡㑥㐴改扡㈹攱挴〸摤㌱慣㙡㑡㑥㘲挷㑥㈶㉥㈷㑤〴㌸㥣㐲㠷搵㜴攰㍣ち愱攴㔴㘸挳扡㐶㕥晢ㅡ㘶㙥㔳㜳㜳搰愵摤㘹昰〵㉤戵戸慢搲攰㉥㕡㑥㈷昸ㄹ〴敦て〷㍦㉤〳㔱搶〳㉤㥣づ㈱戴㥣㐹〰捥㡢昰搰㜲㌶㑡搷㑤换㄰㔴搳ㅤ㜳搱㜲づ㍢㜶㉥㜱㌹㥤㈲挰攱㍣㍡㥣㑦〷捥戰㄰㕡㉥㠰㌶挲㐷ぢ㥦扥攰㜱㙦㄰㌳ㄷ挱ㅤ捣㙣攸挲㜷㌱㜳㌱昱㉦㈱㍥㈷㐷昸㤹ㄹ㡤戲ㅥ㤸攱㕣〹㘱收㔲〲㜰搲㠴㠷㤹换㔰扡㙥㘶㌸㥦㈲㈰昰换搹戱㉢㠸换戹ㄶ〱づ㔷搲攱㉡㍡㜰晡㠵㌰㜳㌵戴敥㠱㘵㉡ㅥ㍣㜶攰㜳㈵㐱愴㕣ぢ㑦㤰挲㠹ㄸㅡ摡㐵捡㕡㐲㕦㐷攸ㄴㅣ晣愴㘴㔰搶〳㈹㥣㐳㈱愴晣㡡〰㥣㑣攱㈱攵㝡㤴慥㥢ㄴ捥戳搰ㅤ㜳敤㉥㌷戰㘳㌷ㄲ㤷㜳㌰〲ㅣ㙥愲挳捤㜴攰戴っ㈱攵ㄶ㘸㘶搷敥搲㔸㉥戶攰晢㌵㐱㥣摣〶㐷㜰搲攸㐲㜶㜱㜲㍢㤱敦㈰㌲攷㔲昸㌹攱〴㡡ㅥ㌸㤹〹戳㜰㜲㈷〱㌸挷挲挳挹摤㈸㕤㌷㈷㥣㝥ㄱ㄰昲㍤散搸扤挴摤㍢搸攱㍥㍡摣㑦〷捥搶㄰㑥ㅥ㠰搶㝤㤵扢㡦搵㥣て扣㕦㝣㄰㙥㘰㠴㤳㌶㜴挳㉥㐶ㅥ㈲敥挳挴攵〴ぢ㍦㈳㌹㤴昵挰㐸ㅥ㘶㘱攴ㄱ〲㜰攲㠵㠷㤱摦愱㜴摤㡣㔸愸愶㍢收摡㑢ㅥ㘵挷㝥㑦㕣捥搷〸㜰㜸㡣づ㡦搳㠱㔳㌸㠴㤱㈷愰㜵㕦戲搸㘳敤㥣愶㘶㙢攵挳㙢㘶攱㜱挳攲愰ㅤ收㈹搴〱㍤㑢㕣㡤戸攸㜹㥡㡤晣㠱㡤㜰ち㠶㥦ㅥ捥扢攸㠱㥥攵㌰ぢ㍤捦㄰㠰㔳㌳㍣昴㍣㠷搲㜵搳挳㔹ㅢ〱搱㍦捦㡥扤㐰㕣捥攸〸㜰㜸㤱づ㉦搱㠱㤳㍣㠴㥥㤷愱㙤摣㜵㄰㑤戵昰捣㍣搷晣昰㥡㍤攴捤捡挰㘱昷ㄵ搴〰㌹㥣昶愱㥢㜰㤱昳㉡㥢㜸㡤㑤㜰㡡㠶㥦㥣㤳㔱搶〳㌹㥣戱㈱攴晣㠹〰慢愱㜹挸㜹ㅤ愵敢㈶㠷戳㍡㜴挷㕣晢捥ㅢ散搸㥢挴攵㡣㡦〰㠷户攸昰㌶ㅤ㑥㠷㠳㤰昳づ戴敥愳㘹㕥㘷㜳㝢攰㤵换㕦攱〶㐶捥㜶攱扡ㄸ㜹㤷戸敦ㄱ㤷昳㌶晣㡣㜰戲㐶て㡣㕣〶戳㌰昲㍥〱㉥㠷收㘱攴㐳㤴慥㥢ㄱ㑥昵〸〸昸㙦散搸㐷挴扤㉡搸攱㘳㍡㝣㐲〷捥っㄱ㐶晥づ慤晢㘲慥戱戳摣㔶づ愴攴㔳昸㠱ㄲ捥㄰搱㉤扢㈸昹㡣挰晦㈴㌰㘷㜳昸㈹戹ㅤ㘵㍤㔰挲挹ㅤ㐲挹攷〴戸ㄳ㥡㠷㤲㉦㔱扡㙥㑡㌸ㅢ㠴㍢㠷昱ㄵ摣昵愲㌸㈵㐴㜷搷戵敢㝣つㅦ攳ㅢ戶挶改㈲〱づ晦愲挳户㜴攰っㄲ㈱敡摦搰〶㜴ㅤ㔷㡤挱搹㤲敦攱〴㤶㌸㡤㐴愳扡㔸晡㠱愸㍦ㄲ㤵㔳㍥晣㉣㍤㠹戲ㅥ㔸攲っ㄰㘱愹〶搹㍦昵㌴㌴て㑢挸〳慤〷㑢㥣㈵愲㍢收攲愳て㉡ㅢ㜸㌵ㅥ户㕣挱づ㜵㜴〸搱攱㌹㌸〸ㅦ晤愰戹㑥搶昸ㅥ〲扥㡤ㄷ㌴昶捡户昰㈲敡㈵ㄷ戲㡢㤳〸㤱晢ㄳ㤹㌹㙡搹㠲〳愸㠱㐷㜲㔹挷㍣愳㍦愹㔶㤱摡㐴㠵㥡㐸㠹㐹捥戹ㅤ㉢㥢㤱㔸收㉡㤳㙣昶ㅡ搳㠵戶ㄹㄷ㥦㙤攵扥慡愶慦晦㠵昴慥扡捦〰慡晦〶扥㤷晤愵ㅡ㉤捣愱搶㝤晥敦捡ㄷ摡扢敡戳攳摤㙦晦戲づ㤷搰㈰㜴㜱㠳㤹㑤㠵㜲㕢㝢㕢愹㘳攴㕣㍣㤹ㄹ挹㡦㈷㤴㙡㙡愲㡤㜵㥦〱㌱戰㑤〶搶户㤵ㅦ㝣㕢挶ㄷ㡡㈳㑢㕡摢㤶户㑡㙦敡摡昹つ〹攱慢㕦㍦㌶㘳攷搸戰戲ㄵ挸㌳摦㜱挸っ㤹㠰愸㥦㌴㜱搲㥣㠵㔶㌶㤶㉤攵搳つ昱㘴愶㤴捣㐶愳㔹㉢㤵挸㕡㠵㘸戴㔴捣愵昳戱扣㈹㔹㑥〰ㄸ㐳㔰挷㘴㕥㔳攰㠷㔲㝢㔷㙢戴搵㌱㈹戸扥㈹㐷昸搷愸㍣㥥挷ㄶ㤵搵户㕦㍦㔵敦晢愶㐱㐵慡戲敢挵昰㔰㠸㤹捡扡㡦㐱捥晡㔵昲㜲捦捡ㄲ挰㜰㜴挱ㄸ〱ㄱ㌱㤹慦㘴㠷㐲ㅢ㐲づ㤹㌴㜱愱昷㈳㝢愱㡤㔰㍣ㄴ挵㜸㡦㔹扦搹捣摤㈸戴㌱捡〷愰㕣戲戴昸慡㕦㝢㘸ㄳ㤴っ㐲㠹㙢㜲㠶挹㐴㈸㡡昱㈹㐶㐸攳ㅤ慥㡤愶ㄸ〵愱㍥㠲㔱扡戳㈵㡣㕣攱敥慤㍥㐱㈹㜷㜱昵ㄶ愲攴㡥㠵㐲㈴㠳㠸㠲ㅤ㐳扤㠱ㄲ敥ㅣ摥㡤换攴㈶ㄱ㐲㕢挱捦摥戸つ昱㑣扡〱㕦㌴㐹挵ㄳ搱㘴㈱㔵挸㤵ちつ昱㘸㉡㤳㑤㤵昲昹㘸㉡㘶㑡㉥㤴搸㘳㔰挷㘴昶㔳㍡㔳㑦敤㌳慤搱愶㤸搹攴〶㔶慦愲㘱㤲㉦㡥摢挲㘴㙣〷ㄱ㌱扦㠴ㄱ㉢昸ち㈵换㐸㤹㐱㝥っ㔲㘲㌲改㠹晦搷ㄸ攳㔹昴づ搷戶愳搸ㄶ㐲㝤㑤㔸㙡㜱ㄸ戹㈲ㅣ㌰愱㈹ㅣ㍣㡤挶㉡㌹㜸ㄲ愵㤵ㅣ㌰㤱㐹㠴㔰ㅡ㔰㌶〷昱㠶㔸㌶㥢㙦㈸㤶ㅡ㜲つ昸㙡㘵㉡ㅢ㙦㈸收ㄲ㠹㔴愶㤸㠹攷㌳愹扣㈹㜹㑦㌶㥦㐱ㅤ㤳㤹㑥改㑣〳㌵㐹㜹㙡ㅢ㍥ㄱ攲㜰昰愸㥢㠳㥤攰㘸散っㄱ㌱ㄵㅣ戰ㄲ捣㐱慤㌶㌶戲挲㍢㜴㡢㔲散〸㠱㌹㕥㑥戳㔳㘰散攲愰づ愵挲挱㍤㠱ㅣ摣ㄵ挸㐱挸㠱ち㑤〳㤴捤㐱搲㡡㘵攲㈹慢ㄸ㡢㔹挵㘴㈹㤷捥㐵ㅢ㜲挹㔲戶㤸㑡ㄵ戲搱㜴㍣㘷昶搳捤敦㠹㍡㘶㔸㙢搳愹ㄹ㕡愳㑤つ㠰㈶晢挱慤㙥づ㘶挱㘴捣㠶㠸㤸〳攱㠰㤵㘰づ〶㘹攳㍣㔶㄰づ㌲昴㑤㤳㠳挱扡愱㥦挲搸挵挱㄰㤴ち〷搷〴㜲㜰㔵㈰〷㐳ㅤ愸搰晥㠰戲㌹㈸㈵㑡㤹㑣㉣㔹戴ㄲ挹㐴ㄲ攳㕢戶ㄴ捦挷㔳昱㘸㈱㕡㑣ㄷ㘳昹㤸㌹㑣㌷㝦〰敡㤸ㅢ㘸敤攷搴㠶㙢㡤㌶戵ㄱ㌴攱㘰㡤㥢㠳ㅣ㑣㐶ㅥ㈲㘲㙥っ〷慣〴㜳戰㠹㌶㉥㘲〵攱㘰ㄷ晡㑥㈰〷㥢敡㠶㤶挰搸挵挱收㈸ㄵづ捥ち攴攰㡣㐰づ戶㜰愰㐲㙤㠰戲㌹㠸㈵㜱〸攴㑢搸〳戲〵㡣昷搹㙣㈲㥤㠹挷攲戱㕣㌱㥦㡣挶㡢㜹㜳㑢摤晣㔲搴㌱㐷㙡敤㘰㙡愳戴㐶㥢ㅡ〳㑤㌸㔸敤收愰〳㈶愳ㄳ㈲㘲搶挳〱㉢挱ㅣ㙣慤㡤㠷戰㠲㜰㌰㠵扥㤳挹挱㌶扡愱㈳㘰散攲㘰㍢㤴ち〷㐷〵㜲戰㉡㤰㠳敤ㅤ愸搰搱㠰戲㌹㐰扣昹㘴㌶㤳㑣㌵㔸㠵㘴愱㈱㥡㡢㌷愴ぢ㠵㙣㉣㤹挵攸㔸㑣㌴㤸㘳㜵昳挷愰㡥㌹㑥㙢挷㔲摢㐱㙢戴愹㈸㌴攱攰㄰㌷〷㈷挰㘴晣〲㈲㘲挶攰㠰㤵㘰づ攲摡戸㥡ㄵ㠴㠳ㄹ昴㥤㑥づㄲ扡愱搳㘱散攲㈰㠵㔲攱愰㌵㤰㠳收㐰づ搲づ㔴攸㙣㐰搹ㅣ攴㡡㌸搷攷㌳㠵㔴扣㤸㐸㕡㤹㘸㍥㕢捣挷㤲昱㜸戴㈱ㄹ㉢㘶ぢ㔹㌳愳㥢㍦〷㜵捣〶慤㥤㑢㉤慢㌵摡ㄴ㔳㡢挲挱㈲㌷〷ㄷ挰㘴㕣〸ㄱ㌱㈷挰〱㉢挱ㅣ散愲㡤㙢㔸㐱㌸㤸㑢摦㌹攴㘰㔷摤搰㤵㌰㜶㜱搰㠸㔲攱攰㘷㠱ㅣ散ㅢ挸挱㐴〷㉡㜴㉤愰㙣づ搲㌹㉢㔱㈸ㄴ戳愵㙣㈶㤵㑣㈵愳搹㑣扡㤰㉢愶㔳改㝣㈹ㅡ㉦㐴昳收㈴摤晣㕡搴㌱㈷㙢敤㍡㙡㔳戴㐶㥢摡〳㥡㜰㌰捦捤挱昵㌰ㄹ㌷㐰㐴捣㘹㜰挰㑡㌰〷㝢㙡攳慤慣㈰ㅣ昰㥤㙣㠳㙦㜷慢改扡愱㍢㘱散攲㘰㈶㑡㠵㠳㍤〲㌹㤸ㅡ挸挱㉣〷㉡㜴㉦愰㙣づ㘲昹㘲㈶ㄷ㡤攵攳搹㔲㍡㤹㙦㐸㘵㜳㠵㐴㍡㔱㉣挴ㄲ㌸㌴㑡㌸㉦捣搶捤摦㠷㍡收㕥㕡扢㥦摡摥㕡愳㑤捤㠳㈶ㅣ㌴扡㌹㜸㄰㈶攳㈱㠸㠸㌹ㅦづ㔸〹收㘰㠱㌶㍥捡ち挲㐱㡥扥〷㤲㠳㝤㜴㐳㑦挰搸挵挱扥㈸ㄵづ㔲㠱ㅣ㈴〲㌹搸捦㠱ち晤〱㔰㌶〷つ㔶㈶㠱慤㥥戵戲搹㔴ㄲ㤷〶つ㠹㔲扥㈱㥤㡡㈵ぢ㐵㡥㡢㈹昳㘷扡昹㘷㔰挷㘴ㄶ㤱㝤㌰㥥愵㜶㠰搶㘸㔳〷㐲ㄳづ挶扢㌹㜸〱㈶攳㐵㠸㠸㤹㠳〳㔶㠲㌹挸㙢攳慢慣㈰ㅣ㉣愶敦㈲㜲㔰搰つ扤づ㘳ㄷ〷ㄶ㑡㠵㠳搱㠱ㅣ㡣っ攴愰攴㐰㠵摥〶㤴戳ㅦ㘴ぢ㠹〲捥ぢ昱ㅣ㌸㐸㘳㍣㐸㤶ㅡち㤹㙣戴㤴㑤ㄵ戳搹㑣摣㕣愴㥢㝦〷㜵捣挵㕡晢ぢ戵㈶慤搱愶㥡愱〹〷㥢扡㌹㜸て㈶攳㝤㠸㠸搹〲〷慣〴㜳搰慡㡤ㅦ戳㠲㜰搰㐶㕦扥昲慤摡㜴㐳㥦挲搸挵挱挱㈸ㄵづ〶〷㜲㌰㌰㤰㠳戲〳ㄵ晡〲㔰㌶〷戹㘲㉡㤱㈹挶㌳愹㕣㌶㤱㉣攵慤㕣〲愷㠵㑣㌴㤷捣攵攲愹㐲㍥㙥戶敢收扦㐴ㅤ戳㐳㙢㕦㔱敢搴ㅡ㙤㙡〵㌴攱㈰散收攰㕦㌰ㄹ摦㐲㐴捣㤵㜰挰㑡㌰〷㠷㘸攳㡦慣㈰ㅣ㉣愳㉦摦晣㔶㠷敡㠶晡搴戹㌸㌸ㅣ愵挲挱㜷摦〶㕤㉢㝦㡢搲捡㙢攵㈳ㅣ愸㔰㍦㐰搹ㅣ㐴慤㑣㈹㥡㉤㌴攴攳㠵㔴㌲㤶挶挵㈱㠶挴㠶㘴㐳挲㡡㔹つ昹㠶㤸戹㑡㌷ㅦ㐶ㅤ昳㐸慤昱㥢昶收㔱㕡愳㑤ㅤぢ㑤㌸昸ㄲ㡤㜷摤㉦っ㠰挹ㄸ〸ㄱ㌱㡦㠳㐳㔵づ㡥搷挶愱慣㈰ㅣㅣ㑥づづ㈳〷㈷攸㠶㐶戰㈱㤴㐰挷㜳㐸㐸攱攰挳㐰づ摥て攴攰㈴〷㉡戴〹愰㙣づ慣㐴〹㜷㑤㌸〸㤲㈹㉢㤹㉥㌶㌴㈴戲愹㘸㍡㔳挸㌵攴ㄳ㔶㌲㥡㌱㑦搶捤㙦㡡㍡收㈹㕡摢㡣摡㙡慤搱愶㑥㠳㈶ㅣ扣攳收㘰㑢㤸㡣㤱㄰ㄱ昳㜴㌸㔴攵攰っ㙤慣㘷〵攱攰㔸㜲㜰っ愳㍤ㄳ㐶ㄹ㠶戶㘳㐳㥡㠳戳㔱㉡ㅣ扣ㅣ挸挱㡢㠱ㅣ㥣攳㐰㠵㜶〰㤴捤㐱慣㠸换㐳㡣㡡戱㜸扡㤴㑣收㌸ㅥ愴㜳〹ぢ㔷捡挹㘲ㄴ晢㠲㜹慥㙥㝥㍣敡㤸攷㘹㙤㐷㙡攷㙢㡤㌶挵散㥤㜰昰㡣㥢㠳㌸㑣㐶〲㈲㘲㕥っ㠷慡ㅣ㕣愲㡤つ慣㈰ㅣ㥣㑣づ㑥㈲〷㤷敡㠶㜶㘶㐳㥡㠳换㔰㉡ㅣ㍣ㄲ挸挱㐳㠱ㅣ㕣敥㐰㠵㜶〳㤴捤〱慥㡣愲扣㔴挴㍤㈲㜶〵㥣ㅡち㤹㜸㈲㤱㑣㈷㌳㔹㕥㌶愶捤㉢㜴昳㡤愸㘳㕥愹戵㠹搴慥搲ㅡ㙤敡㕡㘸挲挱㝤㙥づ愶挰㘴㑣㠵㠸㤸㙢攱㔰㤵㠳敢戴㜱㍡㉢〸〷㘷㤰〳扥ㄵ慥㝥愵ㅢ㥡捤㠶㌴〷搷愳㔴㌸戸㈹㤰㠳ㅢ〲㌹戸挱㠱ち捤〵㤴捤㐱挱挲㈵㘱扣㤴㘸㠸挷昲挹㘴㈲㥥㡤攷ぢ挵っづ㠲㐲㉥㙥㈵㜰㡤㜴愳㙥㝥ㅥ敡㤸㌷㘹㙤㍥戵㥢戵㐶㥢扡つ㥡㜰戰搶捤挱㑦㘱㌲昶㠵㠸㤸户挳愱㉡〷㜷㘸攳捦㔹㐱㌸攰㉢摤挶㜹攴攰㑥摤㔰㥥つ㘹づ敥㐶愹㜰㜰㜱㈰〷ㄷ〶㜲㜰㡦〳ㄵ㉡〱捡收㈰㔱㐸㌴㐴㌳改㕣㉣㥡〱〵改㐴㐳扡㔴㠸㈶搳愹㘴㈹㤶戶昲㤹慣㜹慦㙥㝥ㄱ敡㤸㑣搶戱て挶㘲㙡昷㙢㡤㌶昵㈰㌴攱攰ㅣ㌷〷㑢㘰㌲㥡㈱㈲收㐳㜰愸捡挱挳摡㜸㌰㉢〸〷㙢搸㄰摦ㄱ㔷㡦攸㠶㍡搹㄰㑡愰攳㡤㐷㐸攱攰愴㐰づ㝥ㄱ挸挱愳づ㔴㘸㈵愰㙣づ㔲搹㠶㜴㍡ㄱ捦㌴ㄴ攳昱㘴㌲㥦捦㘵ㄱ㝣㉥㤵㑦㈷ㄳ㠹㠶㐲㉣㙡晥㕥㌷㝦〸敡㤸㡦㘹敤㔰㙡㡦㙢㡤㌶昵ㄴ㌴攱攰ㄸ㌷〷㐷挰㘴慣㠲㠸㤸㑦挳愱㉡〷㝦搰挶㘳㔹㐱㌸攰ぢ摥〶㕦ㄵ㔷捦攸㠶㝥挱㠶㌴〷捦愱㔴㌸㔸ㅥ挸㐱㘷㈰〷捦㍢㔰愱㔳〰㘵㜳㤰挵㠵〱捥〵ㄸつ搲搸ㄱ戲戹㠶㈸㙥㤹戲戱㔴捣㑡㕢戹㕣㉡㘳扥愰㥢㕦㡤㍡收㡢㕡㍢㤵摡㑢㕡愳㑤扤〲㑤㌸㔸敡收攰㜴㤸㡣㌳㈰㈲收慢㜰愸捡挱㙢摡㜸㉥㉢〸〷㝣捦摢攰ㅢ攳敡㑦扡愱ぢ搹㤰收攰㜵㤴ち〷挵㐰づ昲㠱ㅣ扣攱㐰㠵㉥〵㤴捤〱㐶扦㜸㈲ㄳ㑤挵㑢愹㜴㌲㤵㡥攷ㄳ戹㕣慥挸ㅢ攸㔲㌱㔵㑣㘶捤㌷㜵昳㙢㔰挷㝣㑢㙢㤷㔱㝢㕢㙢戴愹扦㐲ㄳづづ㜰㜳㜰㈵㑣挶㔵㄰ㄱ昳㕤㌸㔴攵攰㍤㙤扣㡥ㄵ㠴〳扥敥㙤摣㐶づ摥搷つ摤挰㠶㌴〷ㅦ愲㔴㌸搸㍢㤰㠳搹㠱ㅣ晣捤㠱ち摤〲㈸㥢㠳㐲㈲㤳㠹㘶戱攳㘷㔳昱㘴㌴㙦㘵ぢㄸㅡ㤳戸㔵挸㘴㔲㜱㍣㔵㌵㍦搲捤摦㡡㍡收挷㕡扢㡤摡㈷㕡愳㑤㝤ち㑤㌸搸搳捤挱㥤㌰ㄹ㜷㐱㐴捣捦攰㔰㤵㠳㝦㙡攳晤慣㈰ㅣ昰慤㙦㠳敦㡦慢捦㜵㐳て戱㈱㤶昰摦㤷㈸ㄵづ㜶〹攴㘰攷㐰づ扥㐲㈵㉥收搷づ㘶攸㜷挰戴挹挸㘵㜱㤹㘰㈵ㄲ㠵㤲㘵㈵㡢改〶摣㍦收愲〹晣㌶㔰㈱ㅡ㑢㐷㜳㌱昳ㅢ摤㡦㐷㔱挷晣㤷搶㝥㑦敤㕢慤搱愶扥㠷㈶㘴㘴摣㘴㍣〱㤳昱㈴㐴挴晣〱づ㔵挹昸㔱ㅢ㥦㘵〵㈱攳ㄱ昴搹㜸ㄸ〲㠹ㅤ㍢㝥攳㐵㌶㠴ㄲ㌸攳㑤ㄶ㤴ちㄹ㘳〳挹搸㉥㤰㡣㍥づ㔴攸ㄵ㐰搹ㅣ愴愲㠹㈲敥ㄳ㌰㈲ㄴ㔳挹㌸ㅥ㌵攳ㄶ慡㔴㉡㘵㤳戹㤲㤵捦㈷㌳㘶㕦摤晣慢愸㘳㌲㘹挶㍥ㄸ慦㔱㤳散ㄹ㌵摡㤴〱㥢㜰㌰挶捤挱敢㌰ㄹ㙦㐰㐴捣〸ㅣ昰ㄷ㝣攳挰㝣㤹ㄸ晦挲ち挲挱ㄳ昴攵㉢攵㈶搳㘷㈶戵昷㘱ㅣ㌸戸㡥ㄹ㥢愸㉦改㈲㙦㤷昶昴慢㍦㈱〰っ㙦㤹搶㡥㕣〷㝥㍤㙡㕥㕢㘳搷㑦てつ搱㌹㤰戱晡㝢挹昵摤㈵㡤昹㜶扣挰摢㘱改㙡戳换㕤昵昰晤㘱㘴戰㘰ㄸ换慦㉢て敦搶㕣敦扣㙤摡㕤㍡慤戵ㅤ㕦〱户㡡ㅡ戱ㅤ㙦㉣昵慤敤愳〲㕦ㅡ㜷㝥㘴〸㔹ㅢつ㌰愵戵戳㘵㑢挴戰㘹挰㍢㝦ㄳ㥢㍡攴敤搸捤㘰㔷㠶〹㝡㐲ㅦ㠲㉡敦ㄷ改攳戱扡ㄱ搸㌴扤㘸㡥㥢扡㍢昳挷挶戹㐴㡣㡦㠰慤㤸㐴㈳ㅥ㡢〶て㠷㠲挲ㅡ㤲散㕡㍥摤搵㔱㜶戳晦ㅦ㜶晥㙦敥㌶㜸㠴慥㜱㠰ㅡ㜵㐶㘳摤㕢慢㉥晤散扡㥤敡㉦扥昱㐷攷晦慢散ㅡ摤〸㡡㈹愸㝡㤴ㅡ㙦㔱扣㑤挱晤㐴つ㐱㈷㕥挳搷㘲㉢㍥戳㙢㍡〶晦㘷㜶㑤收慢㘴㝦晡っ㝤ㅥ㌸㔸㌱㐹挴㝤㑡ㄹ㕢㐱㠶㍥㐷愹晦挷て攲㙡〰搰㜴扣ㄱ攳㑢昸㈸愶㥡㜴搱㘰愶㤳㔰搸ぢち戶搳㌵搶㥢〲㘶愰敡ㄹ昸㕢ㄴ摤ㄴ昴慢㐶㐱挸㌱昸㍦戶㙢㌲㕤㈵ㄴ晣ㅢ㝤〶〵捣ㅦ搹ㄴ愴戱ㄶ晡ㅥ愵㍥ち㤲〹㔵敢愱攰㐷昸㈸㘶㥡扡㈸㘰㌶〹㠵扤愰㠰愹㈷愹戱摥ㄴ㌰〱㔵ㅦ㐰挱昷晦慡戲ㄷ㝣攷ㄸ晣㥦摣㌵㤹慤ㄲち敡戰搷㠲〲愶㠸㙣ち愶㘱㉤搴て愵㝥ち愲敡ㅢ愰改㜸㈳〶㝦ち㑦㌱搱愴㡢〶㌳㤹搴㍢ち㤸㜹敡ㅤ〵捣㍦〵㔱昰㜹㌵ち晥改ㄸ晣ㅦ摥㌵㤹慣ㄲち〶摢ㄴ㌰㐳㘴㔳挰摣㔳㘸〸㑡扤㘳㐸扡㐱晤摤挳挰㌰㌲挰㌴㔳ㄷ〳㑣㈵昵㡥㠱扣慥戱摥㍢〱戳㑦㐱っ㝣㔸㡤㠱てㅣ㠳晦敢扢㈶㔳㔵挲挰挶㌶〳捣て搹っ㌰昳ㄴ摡戴㠲㠱㑣㕣晤搵挳挰收㘴攰㘰㌸㜷㌱挰㐴㔲敦ㄸ攸搴㌵搶㥢〱收㥥㠲ㄸ㜸戳ㅡ〳㙦㌸〶晦㈷㜸㑤㈶慡㠴㠱慤㙣〶㤸ㅤ戲ㄹ㌸ㅡ㙢愱晡ち〶搲㘹昵㥡㠷㠱㙤挸〰㔳㑣㕤っ㌰㡤搴㍢〶㤸㜳㤲ㅡ敢捤〰㌳㑦㐱っ扣㔴㡤㠱ㄷㅤ㠳晦㍢扣收改㐰ㄲ〶㜶戰ㄹ㘰㙥挸㘶攰㙣慣㠵㜶㐴愹㙦㈰㐸㘴搴戳ㅥち㘲愴㠰ㄹ愶㉥ち㤸㐵敡ㅤ〵㑣㌹昵㡥㠲㌵愸ㄱ㐴挱㤳搵㈸㜸挲㌱昸扦挶㙢㌲㑢㈵ㄴ㘴㙣ち㤸ㅡ戲㈹㘰搲㈹㤴㐵愹㜷㈰㠸㘵搴愳ㅥ〶㜶㈲〳捣㉦㜵㌱挰ㅣ㔲敦ㄸ㘰挲愹㜷っ㌰敤ㄴ挴挰㐳搵ㄸ㜸搰㌱昸㍦挹㙢㌲㐷㈵っ㌴摡っ㌰㌱㘴㌳挰㤴㔳㘸㔲〵〳昱愸扡捦挳挰ㄴ㌲挰散㔲ㄷ〳て㐲改ㅤ〳㑣㌷昵㡥〱㈶㥤㠲ㄸ戸戳ㅡ〳㜷㌸〶晦㜷㜹㑤㘶愸㠴㠱改㌶〳㑣ぢ搹っ㌰攱ㄴ㥡㠹㔲摦㘱㤰㑡愸㕢㍣ㄴ捣㈶〵㑣㉥㜵㔱挰〴㔲敦㈸㘰戶愹㜷ㄴ㌰攷ㄴ㐴挱昵搵㈸昸戵㘳昰㝦㥤搷㘴㠲㑡㈸㤸㙦㔳挰慣㤰㑤〱昳㑤愱㝤㉡㈹㐸挶搵戵ㅥち昶㈵〵捣㉤㜵㔱挰晣㔱敦㈸㘰戲愹㜷ㄴ㌰攵ㄴ㐴挱ㄵ搵㈸戸摣㌱昸扦搱㙢㌲㍦㈵ㄴ㉣戴㈹㘰㔲挸愶㠰改愶㔰づ愵摥㤱㈰ㅥ㔷㤷㜸ㄸ㈸㤰〱㘶㤶扡ㄸ㘰昶愸㜷っ㌰搵搴㍢〶㤸㜰ち㘲攰晣㙡っ㥣攷ㄸ晣ㅦ敡㌵㤹㥤ㄲ〶㥡㙣〶㤸ㄲ戲ㄹ攸㠷戵搰ㄲ㤴晡㡥㠳㘴㔶㥤攵愱愰㠵ㄴ㌰戱搴㐵〱㤳㐷昸敢挵愵㌱㌳㑤㔲㘳扤捦㠸捣㌷搵〷㕣ㅡ晦戲ㅡ〵愷㍡〶晦攷㝡㑤㈶愷㠴㠲㜶㥢〲㘶㠴㙣ち㤸㙢ち㜵愲搴扢ㄳ㘴愲敡㈴て〳换挹〰搳㑡㕤っ㌰㜵㠴扦㕥㌰㌰㔲搷㔸㙦〶㤸㙤慡て㘰攰戸㙡っㅣ敢ㄸ晣摦散㌵㤹㥡ㄲ〶づ户ㄹ㘰㍥挸㘶㠰㤹愶搰慡ち〶搲ㄹ㜵愴㠷㠱愳挸〰㤳㑡㕤っ㌰㜱㠴扦㕥㌰㤰搰㌵搶㥢〱收㥡敡〳ㄸ㌸戴ㅡ〳㠷㌸〶晦㠷㝢㑤㈶愶㠴㠱ㄳ㙣〶ㅡ愱摢っ散㠶戵搰㠹ㄵっ㘴㘲㙡㤹㠷㠱㤳挹〰㔳㑡㕤っ㌰㙤㠴扦㕥㌰挰ㅣ㤳搴㔸㙦〶㤸㘹慡て㘰攰攰㙡っ㉣㜵っ晥慦昷㥡㑣㑢〹〳愷摢っ㌰ㄷ㘴㌳㌰ㄷ㙢愱㌳㉢ㄸ㠸㘵㔵戳㠷㠱戳挹〰ㄳ㑡㕤っ㌰㘹㠴扦㕥㌰挰っ㤳搴㔸㙦〶㤸㘷慡て㘰㘰㔱㌵〶㑡㡥挱晦〹㕦㤳㐹㈹㘱攰㐲㥢〱㘶㠲㙣〶㤸㘳ち㕤㡣㔲摦㔰㤸㑡慡扣㠷㠲㑢㐹〱昳㐹㕤ㄴ㌰㘷㠴扦㕥㔰挰〴㤳搴㔸㙦ち㤸㘶慡て愰攰㠰㙡ㄴ散敦ㄸ晣ㅦ昲㌵㤹㤳ㄲち慥戲㈹㘰㈲挸愶㠰㈹愶搰㌵㈸昵づ㠵改慣晡愹㠷㠱戵㘴㠰搹愴㉥〶㤸㌱挲㕦㉦ㄸ㘰㝡㐹㙡慣㌷〳㑣㌲搵〷㌰㌰户ㅡ〳㜳ㅣ㠳晦㙢扥㈶㌳㔲挲挰㡤㌶〳㑣〳搹っ㌰挱ㄴ扡戹㤲㠱㤴㥡攵㘱攰㔶㌲挰㕣㔲ㄷ〳捣ㄷ攱慦ㄷっ㌰戹㈴㌵搶㥢〱愶㤸敡〳ㄸ㤸㔶㡤㠱㍤ㅣ㠳晦㤳扥㈶昳㔱挲挰摤㌶〳㙢愰摢っ㌰扤ㄴ扡ㄷ愵晥挳㈰愶㈶㝢㈸戸㥦ㄴ㕣〶敦㉥ち㤸㉥挲㕦㉦㈸㘰㙥㐹㙡慣㌷〵捣㌰搵〷㔰戰㙢㌵ち㜶㜱っ晥て晢㥡㑣㐷〹〵㡦搸ㄴ㌰〷㘴㔳挰散㔲攸㜷㈸昵ㅥ〶昱㠴晡㠹㠷㠱摦㤳〱㈶㤲扡ㄸ㘰戲〸㝦扤㘰㠰㤹㈵愹戱摥っ㌰扦㔴ㅦ挰㐰慡ㅡ〳㐹挷攰晦扡慦昹㄰㤰㜰㡤㠹㙦搶㤲㠱㍥㡡㠹ㅦ㥢〱愶㤴㐲捦㔴㌰㄰㑢愹愸㠷㠱攷挸〰戳㐷㕤っ㌰㐳㠴扦㕥㌰挰㜴㤲搴㔸㙦〶㤸㔴慡て㘰㘰㙣㌵〶戶㜷っ晥捦晢㥡捣㐰挹㍥昰㐷㌲㌰㔸㌱敤㘳㌳挰㠴㔲攸搵㑡〶ㅡ搴搶ㅥ〶晥㐴〶㤸㍢敡㘲㠰昹㈱晣昵㠲〱㈶㤳愴挶㝡㌳挰㤴㔲㝤〰〳愳慡㌱㌰搲㌱㔴㝣攳㤷昹愷挰晣㠹㝣㜶搶晥㤵㔵搷て摢づ㐶愳㜵㈵扥㙥搳扦㘴ㄷ昳㑤㈰扣户㠵敦㈸挸㉢㑦〳昰愹捥㌲㝥㕡㜶〶扥㍣㡢て㜴捥㙤㜲㝥戲㜰ㅡ扥㐸换敦㈱敡㑦㐴ㅡ愲戱㜲愸㌴ㅢ㥦搹㉡昷㉢㑤㙢挷ㄷ㠳㡢㘱晣㍣㘶〷㍥㕦搷晡扦昰ㅤ㑦攴㉡晢搶㈲㘴攴㈸昹㜳戴戵㠱敦㝦昱挵慥ㅥ㍥戱摡捤㠷晥挵搸㕡㝥攱昳㍦晢㜸戰扣扢搷㔷㙤㠱捤㘹㑦㈱㍣戲㐶搲㔵昸挸㈴扥㠰㠹㝤㌱㈲搹㑣昴㈸㘲晣ㄵ慡昸㡢愸改换ㅣ㔷㑦愹㌶愶㘱晢戵㉣挴㈷ㄵ㜳㉢挳㉤ぢ㥢慤搶㐵ㅤ㡢挳ぢ昱挶㘰㍢扥ㄶ㡣㡦㠰攲搷㕥㡤昷〰慡ㄷ挵㘴ㄳ㜷㈰愷㔷ㅢ〵昶敡㐳㙦慦晥收敤㤵㘲摡㠹㍤㌳㍥㜶㈳㌳㠷攳㐲ㅥㅡ㠸晣て㉦昲愷㍥㘴㘶㜳〴昹㥦㙥攴㍡㈸㉥攴〱㠱挸㕦㝡㤱扦昲㈱ㅢ搰〵昹ㅢ慣攸㐵つ㠶攲㐲づ〵㈲晦ㅢ㑥慥㙤昴ㅤ㔴搷㌶㔲㑣㍥〸昲て㔸搱㡢摡ㄸ㡡ぢ戹㈶㄰㔹㘱ぢ戹㤰㙢愱扡㤱昹㔰㕦㤰晢挲愰ㄷ戵㤵ㄷ昹摢㙦㠲昶慢㝥㕥攴戰て㤹て换〵㌹攲㐶收㤳㘷㔷㥦扦〸㐴ㅥ攸㐵ㅥ攴㐳收㌳㘸㐱㌶摤挸㝣愰敢㐲晥㝢㈰昲㌰㉦昲〶㍥攴㥤㌴昲〸㌷㌲ㅦ㤴扡㤰㍦〸㐴摥搸㡢扣㠹て㤹捦㑣愵捦㥢戹㤱昹〰搲㠵晣㑥㈰昲㤶㕥攴㤱㍥攴搹ㅡ㜹戴ㅢ㤹捦昵㕣挸㝦づ㐴慥昷㈲㙦敤㐳收ㄳ㍥改昳戶㙥㘴㍥㉥㜳㈱扦ㅣ㠸㍣搶㡢㍣捥㠷捣㈷㘷㠲㍣摥㡤摣攴㐵㝥㌶㄰㌹收㐵㡥晢㤰昹㐰㑡㤰㤳㙥㘴㍥摤㜱昵昹㠹㐰攴㡣ㄷ戹挱㠷捣〷㍤㠲晣ㄳ㌷㌲㥦㥡戸㤰㝦ㅢ㠸㍣挱㡢扣㡢て㤹て㔰〴㜹㌷㌷㌲㥦㐶戸㤰ㅦ〸㐴㥥攴㐵㥥散㐳收㠳〹㐱㥥敡㐶收㕤扥ぢ昹慥㐰攴㘹㕥攴㍤㝤挸扣攱ㄷ攴ㄹ㙥攴ぢ扤挸户〴㈲捦昶㈲敦攵㐳收㝤戴㈰捦㜱㈳昳愶搴搵攷㕦〷㈲捦昷㈲㉦昰㈱昳晥㔴㤰㝦敡㐶扥搱㡢㝣㜵㈰昲捦扣挸晢晢㤰㜹摦㈷挸㍦㜷㈳昳㈶捡搵攷㌵㠱挸㌹㉦㜲摥㠷捣摢㈹㐱㉥扡㤱㜹㙦攲㐲扥㈰㄰㜹㤱ㄷ㜹戱て㤹户㈹㠲㝣㤰ㅢ㤹搷晣㉥攴戳〲㤱㕢扣挸扣〸㜰㥦㔳㜸昹㉦挸㑢摤挸扣㤶㜶㈱㥦ㅡ㠸摣敥㐵敥昰㈱昳戲㕡㤰㤷戹㤰敢㜸㠱戳摥㔷㕡㥣敡㌳っ搷愴捤㔶㠱扦㜶挰㑦挳㡦㙤挶て㕢慦挷㤷昸㤷愳㔱挵换㈷㘲ㄸ㉢愸㘱㠵晦〶敢敢㥦戰攲㜵つ㍢㘴慣愴㥤㤷㌵攲㝤㠸摢㕢㕦搳㠴ㄵ慦㔵挴晢㔰摡㜹愹㈲摥㠷戹扤昵㜵㑡㔸昱晡㐳扣て愷㥤㤷ㅦ攲㝤㠴摢㕢㕦㝢㠴ㄵ慦㈹挴㝢ㄵ敤扣愴㄰敦㈳摤摥晡㝡㈲慣㜸㥤㈰摥㐷搱捥换〴昱㍥摡敤慤慦ㄱ挲㡡攷㝥昱㍥㠶㜶㥥晡挵晢㔸户户㍥敦㠷ㄵ捦攷攲㝤ㅣ敤㍣㥤㡢昷昱㙥㙦㝤㉥挷敦㌳㘸敦ㄳ㘸攷㈹㕡扣㝦攱昶搶攷攷戰攲㜹㔷戰㑦愴㥤愷㕤昱㍥挹敤慤捦戹㘱挵㜳愹㜸㥦㑣㍢㑦愵攲㝤㡡摢㕢㥦㐷挳㡡攷㐷昱㕥㑤㍢㑦㡦攲㝤慡摢㕢㥦ㅢ挳㡡攷㍣昱晥㈵敤㍣攵㠹昷㘹㙥㙦㝤扥ぢ㉢㥥挷挴晢㜴摡㜹ㅡㄳ敦㌳摣摥晡ㅣㄶ㔶㍣㌷㠹昷㤹戴昳搴㈴摥㘷戹扤昵㜹㈹慣㜸扥ㄱ敦戳㘹攷改㐶扣捦㜱㝢敢㜳㑤㔸昱ㅣ㈲摥攷搲捥㔳㠸㜸㥦攷昶搶攷㡦戰攲㜹㐱扣捦愷㥤愷〵昱扥挰敤慤捦〹㘱挵戱㕥扣㉦愴㥤㐳扤㜸㕦攴昶搶攳㝣㔸㜱晣ㄶ敦㡢㘹攷昰㉤摥㤷戸扤昵搸ㅤ㔶ㅣ㤳挵晢㔲摡㌹㈴㡢昷ㅡ户户ㅥ㡦挳㡡攳慣㜸㕦㐶㍢㠷㔹昱扥摣敤慤挷搸戰攲搸㈹摥㔷搰捥愱㔳扣慦㜴㝢敢㜱㌳慣㌸ㅥ㡡昷㔵戴㜳㌸ㄴ敦慢摤摥㝡㉣っ㉢㡥㜱攲㝤つ敤ㅣ攲挴晢㕡户户ㅥ摦挲㑡〶ㅤ㡥㌷㙢㘱搷㡢挹挱㐷㥥搱㕣㠷ㄵ㍣愳㤱挱愶挲㡢㠳㡥㜸晤摡昶㤲㐱愶挲㡢㠳㡤㜸摤㘰㝢挹攰㔲攱挵㐱㐶扣㙥戲扤㘴㔰愹昰攲攰㈲㕥户搸㕥㌲㤸㔴㜸㜱㔰ㄱ慦摢㙣㉦ㄹ㐴㉡扣㌸㤸㠸搷ㅤ戶㤷っㅥㄵ㕥ㅣ㐴挴敢㉥摢㑢〶㡤ち㉦づㅥ攲㜵㡦敤㈵㠳㐵㠵ㄷ〷つ昱扡捦昶㤲㐱愲挲㡢㠳㠵㜸㍤㘰㝢挹攰㔰攱挵㐱㐲扣ㅥ戴扤㘴㔰愸昰攲攰㈰㕥て摢㕥㌲ㄸ㔴㜸㜱㔰㄰慦摦摡㕥㌲〸㔴㜸㜱㌰㄰慦㐷㙤㉦㌹昸㉢扣㌸〸㠸搷㘳戶㤷ㅣ昴ㄵ㕥㍣昸挵敢〹摢㑢づ昶ち㉦ㅥ昴攲昵㤴敤㈵〷㜹㠵ㄷて㜶昱晡㠳敤㈵〷㜷㠵ㄷて㜲昱㝡搶昶㤲㠳扡挲㡢〷户㜸㍤㙦㝢挹挱㕣攱挵㠳㕡扣㕥戴扤攴㈰慥昰攲挱㉣㕥㉦摢㕥㜲昰搲㑢捦愵挷㝡㡤挹㠳㔸扣㕥戱扤攴愰慤挰攲挱㉢㕥慦㠹㤷愹て搶㍡ㅥ㥦㍢〵捤攰戶ㅦ愴戹㍥㐱㌳㜶捡㡡づ晣っ㤳㔵挴戳戰愵㤸㍦扤㜲㑡㙢㐷㜹㈵ㅦ㌳昵挱捦愵搸㍦㌲搲户昶㈷晦ㄹㄶ㥦愸昱搷㠴昸慦慥ㅥ㤷㕥晦〷ㅣ㡥㔶摤㤳愵㠹㌸ㄱ晦挲慡㐶㜱㤸㘱挰㙡っ㕡㘰㉢摡挰㤱㐵っ㕢昹っㅣ㑣挴㌰摡㘷攰昸㈱㠶㔱㍥〳㠷っ㌱㡣昴ㄹ㌸㑡㠸㘱㑢㥦㠱〳㠳ㄸ戶昰ㄹ㌸ㄶ㠸㘱㜳㥦㠱㠷扦ㄸ㌶昳ㄹ㜸挴㡢㘱㔳㥦㠱〷戹ㄸ㌶昱ㄹ㜸㕣㡢㘱㘳㥦㠱㠷戲ㄸ㌶昲ㄹ㜸昴㡡㘱㐳㥦㠱〷慣ㄸ㐶昸っ㑦㘸挳㜰㥦㠱㠷愵搴搸挰㘷攰㤱㈸㠶㘱㍥〳て㍥㌱っ昵ㄹ㜸扣㠹㘱㠸捦挰㐳㑣っ愶捦挰愳㑡っ㠳㝤〶ㅥ㐸㘲ㄸ攴㌳昰搸ㄱ挳㐰慦愱晦晦〳愶挴摣㤹</t>
  </si>
  <si>
    <t>㜸〱捤㝤〹㥣ㅣ㔵戵㝥摦㔹㉡㔳㥤㘵㍡㄰㄰〹㤰㈱㈴㠱㤰㌰昴扥〰㈱㤹㈵〹搹㔷㌶㔹㠶敡敥敡㘴挸捣㜴散㥥挹捡づ戲〹〴〴㘴㐷〸㥢㠰〲㉥㠰挰㘳ㄵㄴ㐱㔹㐴攵昹昷挹づ愲愲㠲散〴攵㝤摦愹慡㥥敡敥敡㐹攲昳晦晢搹㤹㌹㜳敦搹敥扤摦戹㜵慢敡摣敡㡡㑦昹㝣扥㉦昰攱㕦㝥ㅡ㔸搸㙤搹晡㘲扦搹摢摡㤱敦改㌱㌳晤摤昹扥㘲㙢㕢愱㘰慣㥦摦㕤散慦㠷㠲搶搵つ㜹戱戱慢搸扤挱㙣敡㕡㘳ㄶ㡡㔰㙡昴昹㥡㥡昴㍡挸〳捥慦㔳搱㘹愵㌷㤰㐰换愷㙢㈴挳㐸㥡㐸㜴ㄲ㍦挹㜰㤲ㄱ㈴㈳㐹㐶㤱㌴㤳搰愵㍥㥡㘴〷㤰ㄱ㍢㠲㉣敦㘸㕦㤴㍥ㅥㅤ㕣搶㥦㉦㤸㔳㕢づ戳扡㌱㉤ㄴ㙡つ戵㐶㤲㤱㐸㙢㜰㙡㑢挷㐰㑦晦㐰挱㥣搶㘷づ昴ㄷ㡣㥥愹㉤㡢〷搲㍤摤㤹㜹收晡攵昹㔵㘶摦㌴㌳ㅤ㡣愴㡤㘸㌲ㄴ㡤挵㜲愹㔴㜲挴ㄸ㜸㕥搸搱扥戸㘰收㡡晦㉥㥦㍢搱攷愲㡥昶搶㠵㘶晦扦换攷捥昰〹㤷㥤昹㕥愳扢敦摦攴戴㤱㘱㡡㜵㥡㤹㙥挶搳㌴ぢ摤㝤㉢㕡搱敤㌲愰㔱㑢戴戶ㄵ㡢〳扤慢㌹㌵㍡捣㥥㥥愵㘶㑥攲搸摢㔹散㕦㙣ㄴ㝡㡢㈳㝡㠹㥦㔹㌰晢㌲㘶㜱㔴敦捣㜵ㄹ戳挷㔶㉣㌶昵ㅥ㘶ㄴㄶㅡ扤㘶〳ぢ捤扤㔶っ攷㘴捤扥晥敥晥昵㈳㝢て㉤㥡㑢㡤扥ㄵ㈶㔵ㅡ㝢㘷て㜴㘷㔵㐳〳㝥㝣昵㝢㝢昵㑣〲㠵晥昴㜶慣㌴ち晤㔲㘳〸㐳㕥扡慥改㈲愳㈸敢ㄷ愷㔴㑢㠵ㄵ㘳戶慣扢㜷㥥㔹攸㌳㝢搸〸㈳㌹愵㐲㐹〰戲攲㔰㐲捡ㄹづ愳愴㠶摢挷ㄳ挷挲㔶戴㉦㠱戴捦捦慦㔸㤸㉦昴㘲㑥㉥㌰㡤扥㘹愱搶㔸㉣ㄴ㑢挶愲昱㜰㈴ㄸて挷愷㉥敢捦㜶㥡㙢挰て愷㤲㤱㐴㉡ㄱ㡥㈵愲挹㔸㜸敡晣㝣挶㈰昰搳㠲晡㉥昰愳㝦㤹ㅥ㜷〵愹㥦搶㥥搲挷㤲戵ㅢ㠸㙡㜸ㅤ挷戵扢㘹ㅥ㕢㜵㕤㐶㕤㔷扡慥㉢㔳搷㤵慤敢㌲敢扡㜲㜵㕤㉢敡扡㔶搶㜵㜵搷㜵ㅤ㕦搷戵ち㍡捥愷㘹搸戰㍡晢㌳晤昴扦㥤戹昹摡㐵ぢ㉦摡㘳㘹摢㡦㜲㉤㕤㡡㠷戲慣〴㝢愰戰㤷㝢ㅣ㤱㔸㔰㍥㑥晦敤扡㍥づ㡡㝡ぢ㠸戶㈷挸㠸㘹敤攱搰愴昱㉤攳㈷戵㠷ㄳ晡㜸捡昶〲㔱敡㝦搰㘹㜶晣㡦〷㙣㥥㌸㘶攰㡥㌹愷㥥昶昱改㘳て摡昲㤸攲扡㈱㉤㑥㐴㘱㑦㜷㡢愱㔰㈴㤹㐴㥢㑥㡢㈱戶慦㑦愲捦扤㐱戴㝤㐰ㅡ愶戵㠷㤲晡㘴昲昶〵㔱敡搷㜶㍢攷捥晤昸攱户㙥㝣慦㙤搳㕦㡥㍣晤昸㡢㘷㕤慣戸㌴㐹㍢㔳㔱㘸㈹㙦愷㌵ㄲ㜵ㅡ〹戶挶㠳愱㘰㔸摦㡦㉥㕢㐱戴晤㐱㐶㑤㥢搰㍥㈱ㄴ戶〶ㄶ㡡攸㐱㑡㐳㈰㑡㍤㘳㌷搸戳挳ㅦ㥥㍣昳晣㘹ㅤ㥢捦㌸㝡散捡捦㕥扤㐷㜱ㄹ㤴〶㈳㈸ㅣ戴愰扢㙦收扡晥㠲搹㙢㑥㥤摦扤捡散改㌶㡢晤搳㔲昱㘴㙢㉡ㅡ㑤㐴挲㤱㜰㌸ㄲち㑤㕤㤶㌱㝡捣㘹戱㜰㙢㌰㠲挹ㄱづ㈷㔳愱㔴㌴愶㐷搹㕣っ㐴㡢㠳㜰捣㜱㍤㐱㕥ㄲ㐴愹㥦摡㕤昸昴晡戹攷敤晡搸㙦㘶㍥㜸昴㤲㐵ㄷ晥昵挹ぢㄵて㕥改挲〱㈸散攱ㅥ㜳戰㌵㤸㠸つ㡥㌹㠸ㄱㅦ㐸㠷〷㠱㘸搳㐰搸㐸㑡㍦㤸扣改㈰㑡㍤㘲㌷㌲㘶搷ㅦ摤戵愳昹㜸攷㘹扤扢扥晦晥昰挳㤷㈸㉥昲搲㐸ㅢち㘵㔳㈶㔶㌱㘵散扡摥㑥慦ㅤ㈰㕡㈷㠸㝢捡㐴昴㤹㤴捤〲㔱敡㍥扢挵㤷㕡㠷㍤㍦改慢扢ㅤ㜲挹㕦愷摣扣攲挷㙦敦慥㜸㐶㤱ㄶて㐱愱㍣㤴㠹搶㔴搲ㄹㄶ㑦ㄶ搱㘸㕣㥦㐳㤷㜳㐱戴㜹㈰㈳ㄸ捡㤸ㄵ挹㠴㍥㥦戲〵㈰㑡㝤摦㙥敥㤶㈷敥摥晦戴敢摥㙡摢㍣晢捤户㍦㝦昷㌷㙦㈹ㅥ㕦搲摣㈲ㄴ捡〶㤸愸ㄸ愰㕤搷ㄷ搳敢ㄲ㄰㙤㈹㠸㝢㠰㌱㝤ㄹ㘵换㐱㤴扡摤㙥㜱晥㘹户㍤㜵搲愶攷㍢敥晤攲㥤愲昶慢㍤〲㡡㈷㑡㘹昱㌰ㄴ捡〷ㄸ㙥㑤戸收㙡㉡ㄹ㑣㈵昵挳改昲〸㄰敤㐸㤰昲戹ㅡ搵扦㐲改㔱㈰㑡摤㘸㌷昸昲摢昳挳㙦㝤㝥攱挲㙦㥤戹攲捤㠷㌷扥昰㤱攲㐹㔹ㅡ㍣〶㠵㜱敥㠹㤲㙣㑤㈶ㅣ㐰㠳慤ㄱ慣㔶㔱晤㔸㝡散〲搱㡥〳㈹㙦㉦愶ㅢ㤴愶㐱㤴扡挶㙥㙦㘴㘳㙣㜹晤慤㘳て戹㘴挱㝦敦扥散捡ㄹ攳ㄵ捦晦搲㕥ㄶ㠵㠹换ぢ摤㌸㌱っ昴ㄸ㠵愹㌸㑣㜰㥥㜷ㅤ㈲愱搸搴〵挶扡㘹愱㠴㙥搲㙦づ㐴㕢〱挲昹㤹搰㔷㤲搷つ愲搴㌷敤戶收敥昶摡昷挷扤晣㘴摢㕤搷㉣ㅦ戱㉡晤改㌰挵换っ㘹㡢㙢㘰㌹㤸㔱搷㙣攱㌱㤷〸㈷昵ㅥ扡散〵搱晡㐰摣戳㈵慥攷㈹㕢つ愲搴㈶扢戹㉤㍤㐷㍤㜷摥㈳户戵摦慥晦㝥改〹摦摢戴㐲昱㠲㐶㥡㉢愰㔰㌶㕢㔲戲㝥づ慥㘷㜶㕤㉦搲㙢㍦㠸㌶〰攲㥥㉤㜱㝤つ㘵㙢㐱㤴㍡摢㙥昱戴㤵㙦㍦昵搸戵㑤㡢慥晣攳慥ㅦ㕦㍥昷戵㜳ㄴ慦㥥愴挵昵㈸㤴て㌰搱ㅡ挵愲㘲㥤㜰挲慤攱㘴㌰ㄱ搲㌷搰攵㐶㄰敤〴㄰昷〰㤳晡㠹㤴㥤〴愲搴愹㜶㜳㈷㝥㘹晤挱扦㌳ㅢㄶ摥戹㜹攱㤷慥㔲㡦敥愰㜸㥤㈶捤㥤㠲㐲搹〰戹㔸昳攳戴㘸搷昵㔳愱愸㥦〶愲㥤づ攲ㅥ㘰㔴㍦㠳戲慦㠱㈸戵挱㙥㌱戱摢㙢㡦昶㍦昰㘴攷扤扦ㅣ晢攷㤳㐶捥昵㡤㌸ぢ攲㈵昶戹戶戳㘰慣挵搵换攰㠵ㄱ攲挶㝦㕢扦㈲挴〵㘱㉥㤶㑢攴㐲愱㙣㉣㘸㐴㡣㐶㥥㘵户昵搲㠳㔱ㅤ㤱㍢扣扢㉦㥢㕦㉢搷㈲扢戵ㅢ㐵㜳昰搲㘴㡡㉤㙢捦て昴㘵㡢㘳扤㠵换晡㡤㝥㜳搷㑡搹愰㤳㉡戳㘵戸㔲㌳㡢搲摥ㅥ㤵㘶㠷ㄹ㍤〳㘶摢扡㙥㑢扣㝢㠵ㄸ搷㘹昹㜴㙤改慣㠲昹搵㤲戴慡㐷㙤戸㌷㔸㈳扥慢㐶㘹㠹慣㝥戵㜴慣捣ㄷ捤㍥改摥㤴摥挵摤㤹㔵㘶㘱㤹挹㍢ぢ㌳㉢㐳摤㠹㈲晢㘲㜱捡愲㍥っㄴ㤷㝦搹昱㙥㙥づ㈷㐵戳㉦㙢㘶搱摦搵㘶愱㝦晤㜲㈳摤㘳敥㕣愶㘲戵〹挱㤷换搸戳昲㤹㠱㘲㐷扥慦扦㤰敦㈹㤷戴㘵搷ㄸ戸㐰捤㉥挸㘷㑤㕣㕦㌶昰攳㔳扥晡㝡愵㝣晢㝡㕤攴搱㙦戱㔵〲攱ち㌱㉦㌷㜷㈹㥦㜶慤㑢㌱㍡㡣愲挷攴㥣慣㥢戰ㄵ㘷攲㤷㙥㈶搷㔶㜴㡤㠹户㘱搴摥愷戶戶昴戱ㄴ戹晦扦捡㜵㜵㍢摡愳㥦戹〶ㄷ昱㠷ㄸ㝤搹ㅥ戳㌰攴㑤愴㘲㡦昴戳㐱ㅡ搷攲㘸慥㠹ㅥ㉦㌳搵㍡戵扥㜱㙤㜷戶㝦愵戶搲散㕥戱戲ㅦ㍣摣㘸㌶㌵ㄱ摡慡㡦㝥㉥㔸晡搷㐹捥〳昱晢㝤摡昹㔴搲晣晡〵㔶扤㤱ㄷ捣摢㝦㝢㔰〷㉢㕤㙥㐷㜰敦㔸㙣散㥤㤵㉦ㄴ敢敢扤㐶㜹㠸㔱㕣搹捦改㌹愴㤰㌷〲晡㈶㤲ぢ㐱ㅡ㜹摤扥搵扢て㥥愲ㅡ㜸㤳㌵戲户搳捣ㄹ戸戵㤵愳㕢ㄹ㡤扤搶摤㔲愷㔹捣攸扣慤㥡㠳㘳㘵㥤㠶ㄲづ晥ㄱ扤㥣晤收扡晥㑥愳摦ㄸ搶㡢ㅢ㌴㐴㐹㠷搲ㄴ戱戲㑡戴ㅣ㈹㍣挷摡㙦搷攰㈱㈰㐵㤷㤷攱挲戰㍣攱挰挱昱攲慢户改搰㠳㐰摦㜹ぢ愵㔵㑥昴昲ㅢ㉤摣晦㘵㘷㥢㝤换搷慦㌶㡢㔴㙦搲㠶㠴戲昲昰愲戳㐵㤹昴愱晤摤㍤挵㔶昴㜴㜶㈱㍦戰晡摦改㠷扥昴㡢㐰㥣㑦㘳ㅦ㘶昱戶㡦〹㜰昹㠶慤㘱㙣扡扡㝣㑤昴㐶㡥捥㥢㌸㥤戳ㄵ捥扥挰ㅦ昹攸㤷攲㡦㝦㈸㔹㈳㙦昷戶攷愶戴ㄱ晡㈳㝡㠱搰昲㠲㈹户搹㑤㔲〱摡㈳㝢て捦ㄷ㔶愵昳昹㔵㥣㑦愳愴㔶㕣㘹㥡晤扣㜵ㅤ㙥摦慡换㉤戹㔲昵昵㘵㌷㤷慥㝢㕣摥昴㙡㔷㠰㡣㙣敢改㘹㜱㍣ㄶ戵㉢挱慡挷㑤戴㜶ㄵち㈱攷㍥戶㈵㥦㙢㤹㘵㘴扡㝢扡晢㜱ㄲ㙢搹慦愵ㄳ换㕢愱㍢㍤挰㥢摣㤶づ捣㔵戳搰扡慥愷戸㑥㘵〱ぢ敦つ㥦㜸戵昷戹㜹㐷㕦㍥晢ㅢ攷㍣㜸晢挲戵㑦挷㔴挶ㄶ㔴摤愶昲愶㔳㙥㤲慦㐵㐱ㄹ㔰攳㜲㠳㜲昹㐷扦づ㜵晤㝡㤲捤㈰㔸㌴㈴っ㥡ㅦㅦ㥦㙡〱㡢㙢㠶㝥㈳挹㑤㈰㙡㍣〸㡦㔸晤㘶㄰攷愳㡥㠴㙦㑥〴〹收㥥㘰㔷〷昳㌶㜰晤晡㄰㌲戵ㄷ㌴ㄸ㔰㥤〰敡㠴㑣㈷㕣㙡ㄱㅣ㝢づ㝥愱㉤愸扡㘳㥥〴㌳ㄹ晣て㘸㍦ㅦ㙡摥㠳扦㥢㙤摣㐳㜲㉦㐸挵攰昷〶㑢〶㝦ㅦㄵ敥〷㔱扣㡢㤶挱㍦㠰㠲昳㔱㥤昰㕦ㅡ晣㍥㘰㔷て晥㘱㜰晤晡㄰㌲戵㉦㌴扣〶㝦㐰慤挱愷㙣㐱搵㙤晣㝥昰㈴㠳㝦ㄲ〵㤵愸㌹昸愷㈰搶㥦㈶昹㌹挸攰攰昵㘷慣慡㙡挵㕦〱攰㔹㉡㍤〷愲㠲㈰〲挰昳㈸㌸ㅦ搵敡〶㘰㝦戰慢〱昸㌵戸㝥㝤〸㤹ち㐱挳ぢ㠰〹戵〰搸换ㄶ㔴愵ㄵ愲昰㈴〰扣㠴㠲摡戳㈶〰慦㐰慣扦㑡昲ㅡ㠸ぢ㠰㌷慣慡㡡攱慦〰昰㈶㤵摥〲㔱捣㈹〸〰㝦㐰挱昹愸㕤摣〰挴挱慥〶攰捦攰晡昵㈱㘴㉡〹つ㉦〰㐶搵〲㘰愴㉤愸㑡㙡ㅣ〸㑦〲挰〷㈸愸攱㌵〱昸〸㘲晤㘳㤲㑦㐰〶〱㤰㘳晦㈰戰㘴昰㥦㔱㘱ぢ㠸㍡ㄸ㐴〶晦㌹ち捥㐷搵扢〷捦挴㐸昵攰戹挸晢昵㈱㘴㙡㍡散扣〶晦改㍦㙢ㅣ晢㥦搸㠲慡㘴㑢㍢㍣挹攰㜵㌴慡㍥㠲㥡昷戱㍦ㅣ㘲㝤〴挹㐸昶慥戴昰改捤㔶㔵㜵挰㤱〰㄰愰搲㘸㄰㌵ㄳ㉣〱㘰〷搴㥣㡦晡ぢ摡㈸ㅤ晦㥤㘰㔷〳戰㌳㝤敡㐳挸搴㉣搸㜹〱昰㝡㉤〰㕥戳〵㔵戹ㅦ㈶㜳〴㠰㜱散昲㉢㌵〱搸ㄳ㘲㝤㍣挹㕥散摤㈰〰ㄳ慤慡㥡ぢ㐷〲挰㈴㉡敤つ愲收㠳㈵〰散㠳㥡昳㔱㉦扡〱㤸〷㜶㌵〰㔳改㔳ㅦ㐲愶ㄶ挰捥ぢ㠰㕦搴〲攰攷戶愰㉡ㅢ戵ㄸ㥥〴㠰ㄸ扢晣㔴㑤〰ㄲ㄰敢㐹㤲ㄴ㝢㌷〸挰㠱㔶㔵㉤㠱㈳〱攰㈰㉡㑤〳㔱捣㑤〹〰〷愳收㝣搴愳㙥〰㤸搰慡〶愰㥤㍥昵㈱㘴㙡㌹散扣〰戸户ㄶ〰昷搸㠲慡攴搸攱昰㈴〰捣㘳㤷㝦㔸ㄳ㠰〵㄰敢ぢ㐹ㄶ戱㜷㠳〰㉣戱慡敡〸㌸ㄲ〰㤶㔲㘹ㄹ㠸晡ち㔸〲挰㜲搴㥣㡦扡摤つ挰㤱㘰㔷〳㜰〴㝤敡㐳挸搴㔱戰昳〲攰晡㕡〰㕣㘷ぢ慡㤲㜵挷挲㤳〰㘰戰换搷搶〴㈰〳戱㥥㈵㌱搹扢㐱〰㔶㔸㔵搵〵㐷〲挰㑡㉡㜵㠳㈸〳㉣〱攰㜸搴㥣㡦扡搴つ挰㜱㘰㔷〳搰〷㝤扦㍥㠴㑣愵㘱攷〵挰搷㙢〱㜰慥㉤愸捡ㅥ㥡昰㈴〰慣㘵㤷捦慥〹挰㝡㠸昵つ㈴ㅢ搹扢ㄲ〰㜲〶挸挱㠹っ晥㐴㉡㥣〴愲㔶㠲㈵㠳㍦ㄹ㌵攷愳㑥㜱て㝥〵搸搵㠳㍦㥤敥昵㈱㘴㡡㌹㑡慦挱慦愹㌵昸〱㕢㔰㤵捥散㠱㈷ㄹ晣㜹散㜲戱收攰㉦㠰㔸摦㐴㜲㈱㝢㔷ㅡ扣晥つ慢慡㝡攱㐸〰戸㤸㑡㤷㠰愸㍣㔸〲挰愵愸㌹ㅦ㜵扣ㅢ〰㈶㐵慢〱戸㠲㍥昵㈱㘴㙡㌵散扣〰㌸慥ㄶ〰㕤戶愰㉡挱捡㜴愹〰戰㤹㕤㍥愶㈶〰㌷㐲慣摦㐴㜲㌳㝢㔷〲㐰愲捦㘴㠳っ晥摢㔴戸ㄵ㐴慤〱㑢〶㝦ㅢ㙡捥㐷ㅤ敡ㅥ晣〰搸搵㠳扦㠳敥昵㈱㘴㙡㉤散扣〶㍦慦搶攰攷摡㠲慡㕣敦〶㜸㤲挱摦换㉥ㅦ㔲㜳昰昷㐱慣摦㑦昲〰㝢㔷ㅡ扣晥愰㔵㔵ㅢ攱㐸〰㜸㠸㑡て㠳㈸㈶㝦〵㠰㐷㔰㜳㍥㙡扡ㅢ㠰ㄳ挰慥〶攰㜱晡搴㠷㤰愹㤳㘰攷〵㐰慣ㄶ〰㔱㕢㔰㤵㝤㍥ㄵ㥥〴㠰㕦戰换攱㥡〰㍣ぢ戱晥ㅣ挹昳㈰㉥〰㕥戰慡敡㌴㌸ㄲ〰㝥㐵愵㕦㠳愸㌳挰ㄲ〰㝥㠳㥡昳㔱㤳摤〰㌰㠱㕤つ挰晦愳㑦㝤〸㤹晡ㅡ散扣〰ㄸ㔷ぢ㠰㍤㙣㐱㘵㌲扣昱㙣㜸摡㡥㈴收㜰㜶㌸㜷㔸户戹㤶㔹㤷㔱㌹散挲㜷っㄴ晢昳㤲㈲ㅡ㤹敢捣㉦捣昷攳挶㝣㜵㡦戱㝥挷㥣㕤㌸㝣愵搹㠷〴㙥〱㜹摣ち㕥㝥昵㙡㌳慢攷㤶攵〷ちㄹ㜳㑥攷㝦㐲㠲ㄷ攳㐳攸㈴户㕢愷昰昹搷㜲㤶搸㝥㔰㤸㈵㕣ㅢㅡ捦㠵挳捡搴㤳㍣ぢ攰㑡ㄳ㑢㌱〰挵收㐱㐴㤷㜷昷昷㤸挳㜳㤲愲㤵㜲㔳づ㈸㈲㉢㥥ㅤ㤶㕢扥ㄲ㈹㤹捥㤱戹搹㠵敥㙣㑦㜷㥦挹㘰㡣戱㔴攷㥢㉢㤰〱㕦㥣㉦㈲㑦㤲敦ㅢ㤹㕢㕥㌰晡㡡慢㤹捣换慣摦愱慣㈶㔹扦挶㕣㝢㜷㕦ㄱ捤㐸ㄴ㔹㙥捥㉤㕢㤹㕦㡢㠷㝡〶㝡晢㘶ㅢ慢㡢晦ㄱ㔱ㄹ㍣㠲㈴㌴慡㑥搵搵愹愶扡愶㝦㌵㍥摡敢昰戸㌳㥥慤攸㤳㘷㉢捡㤲㐹㥣〱扥㌰㝥ㅢ㐸㈴㡣扥挶慦愳㔴㤹戹㜳㐵戱㈲敤捥敥㤶㍤摣攲㤹〱㉥㍤㉣㌵〶敡晡ㅢ㌰ㅡ昱㈶挸摣搹㠷捥ㄹ摣㤰晡㍦㍤愶搴㜸ㅥ㍣㙦㜳晥㝦㈷㈸㡦戲㘶ㄱ昷〴㌸愹㜰㜰㘲㌲戰㔶㌹㌳晤㌹搱攱㈴ㅤ㌵㔸㥣㠵ㄴ昲㠸摣㝣㈳㙤昶㈰昳摤㙢昴㡦戲㉡摣㠲挰㌳㉣㐵㕢搶㤱敦敤㌵㌸敢昸㌰㡥㍣愵搰㤴㙢ㅢ攸捦㘳扦㔶捦㠱挸搴戴㔹挶㍡戰㡣㜵㔶㡥㍡户㤴㍢㘲㔲愶慦晣ち愳搰摤扦戲户㍢搳挴ち㜷慤晥㈳愶㉢㤶㤰〶㠰改㝣㥣攵愴㌲改㙤愵㥥ㄱ敥㔶散ㄳㄱ㍡㠶ㅦ㤳扡㑥㘹昸愷晥挵つㄳ㉣㍥㜲㑥搱晦〰㙦㡤㜵攸〴㔷㈳昹扣㉢㐹㐷ㄴ摦攵㌵愹慣㑦敡〲㉡攰㔷㝦ㅢ㤴〵晥㌶㙣〲ㄹ㌲㥢㍥っち晥昹㜹㈳㡢愴㉣ㅥ慣ㅢ㘶㍦㔶搷㠴搰㜲戵㈹〴戸扦搱㠱㉤㌳㙣挵慤改捥㥡㠵㈶㌲㤶攱㐹挰〶敥㡣㘸㔶っ㤱改慤昷㌵㌶づ㙦昲㙡㙢㡥攳㙢㠲㥤㌵㜶㍦㘹㌸愷捡晦㍢㑢㤲搳搹㜷扦㕦捥㔲㝦㐴㔹晦ㄳ㠸扡㄰㑣㡥愷㐲攱捦㔴㜸〷愴㤱㌹晡捡搸㤴㙦㌵㘰㐳㐲㠷㔲㠳㍣㤰挶㑤㤰㈶㙣ㄸ挸敥㐹愳っ㘴戸㙢搷㐳戳㌶㍣㥡㥣愷摣戴㘵㤸攵㘶搶㙦㉤戱摣㕤㘱㌸敡敡ㅡ㄰㙡慤㜲挷戸慡㔹㌸敢㕤㘶捡㜶㠸攲〱慡晤〵挶扢昰㘰㠱晦慥搹㐶戱㘵㜱愱ㅢ㡦捦戵㑣搸㝦㐱挷慣慡㡢〹扦㕦晦ㅢっ㝣㝥㜵㈹愸㠳〲ㄷㅣㅢ愶㜷㈱搵摦〳㔱搷㠲挹换〱搷挹㑢㕤㠷㉡㑦㘰㍥㍦㐹攵慡愸慥〷㡦㉢愳晥㜷㍡搸㡣ㄲㄷ㥣搲〴晣〰摣慤㑦挰ㅢ㘱攱㜴っ〶㑥挷㍥㐴㔹晦㠸㝥㙦昲㔶昸㤸ち㥦㔰攱㘶㈸㌰㠶摡愷愸㡤㜷戰改㌰㔶㜷昷ㅢ㍤㉤㜳晡搶攰改愸㕥散㄰戴捣敦㑥㥢㜸扣搳ぢ愵㉤㌰〵㑡户戹摡㜲愱昴㌹摢晡〷摢㘲㤶扣ㄲ愵扢挱ㅢ〲愵㝢㈰ㄶ㤴晥㐹〷昷愲㔶㠶㤲て㠷攸搶㔱扡て㘶ㅥ㈸㈹ㄸ敢㜵㈰㡡㐹㜷て㠵㝡㉡㌴㔰攱〱㈸〸㑡㙣㙣㡣㠳搲扣戵㠷戴㘰慢扣攵㐸搳㈸㜸攱㌲っ捡挰㠵㐹㜹挷扢ぢ㤷㈶㝡攷挳扣敡㐹㈸㔴攲昲ㄴ㜸㠲㡢收㠷捡㡥搶㠳㐰㕢㍤搷慡愷㘱㈶㜸つ愷攳㥦愳㔶㠶搷㐸㜰户㡥搷㌳㌰㘳㐸昵㔱㜴㘲㔷搴戳㈸㌸挳愸㐷搹㍥〸㥡愱愳〷愸昸㥣户挲㘸㉡散㐰㠵攷愱㈰㈸敥㐸㤶㠳㘲㡢ㄷ㜴㍢㐱〳搰晤摡攵㜲㘷㜲慣昵㘹㘷摡㝦㠹㉥㕦〲戳ㄲ扡㔷挰ㅢ㘲㑡扤ち戱㐰戴ぢㅤ扣㠶㕡ㄹ㐴扢㠲扢㜵㠸摥㠰㤹㐰㌴ㄶ敡捥㐷扤㠹㤲〳ㄱ愵㜶㜷㜷㠳㡥扥㍢㠸㘲㙥摦㐳㘱て㉡㡣愳〲搳晤〲㔱ぢ㙡㘳ㅤ㠸ㄶづ昴攲攰攳㌶摥捣摥搵㍤昹昵愶㔹昴〲㙤㍣㙣〰摡㥦㕤㡤㜰搹戳㝢戱ㄷㅢ㤹挰㐶㍥〰戳ㄲ㌴收攸㠷〰㡤搹㝢〱㙤㈲ㅤ㝣㠲㕡ㄹ㘸㝢㠳扢㜵搰㤸攱昷ㄸ晤㍥散搸㘴晡摤攲慤戰㉦ㄵ愶㔰攱㜳㈸〸㍣㔳㔱摢挳㠱㘷㈶㥦㜴挱㑡㡥㠷㥢㕢㍡昲挵㝥慣攷㌸㌴扤㄰㙡㠵ㄹ㄰㘲攸㥣㡥戸㡥挸晤搹㑥㤰敤㌰愷㕦㠹㄰ㄳ昹㐳㈰挴ㄴ扦㈰ㄴ愲〳收晡换㄰㡡㠰扢㜵㠴㥡㘱㠶ㅦ㥦㕥㌶慤戸㌱攰㜴㤷㔲㍢愰㌱㜶㌷捥搶戸㘹攰愱㤰愰㐲㤲ち摣㐷㄰摣㔲愸㑤㜲㜰昳㔸攵㍢昳搹ㄵ收㘳搷㜵〰㑡㉦晣づ㠴㌹昰攳㌶㠳搳㥥ぢ扦㠳搸摥㌴戶㌷づち㤵昸敤〹㥥戵愲ㅤっ㤵㙤㕥搱戸㜳㈰戸㑥愷㘳㙥㈱㤴攱摡〶敥搶㜱㥤〸㌳晣昸昴㜶㍡㐱㐱㝥戹摦攰っ挳戵愲㜵㐰㐷敦愴㈲昷㈲㍣ㄴ㘶㔲㘱ㄶㄵ戸㍤㈱戸捥㐶㙤戸㠳敢〱攱〳扣挰㥢〳ㅤ㠰挷㉤ち挷愹ぢ扣戹㜴㍡㡦㑥戹㥤㔰〹ㅥ昷㄰㠶㤸㝣摣㕤㄰㤰收搳㐱ち戵㌲㤰ㄶ㠲扢㜵㤰戸ㅤ㠱㥦㡡挹挷㍤〹愷扢㤴摡㤳㙦㌱扢扢㠴慤㜱扦挲㐳㘱㈹ㄵ㤶㔱㠱㕢ㄸ〲搲㜲搴昶㜴㐰昲㤸㝣戳〷搶昷收晢扣愰㍢っ㤶㠰㡥㥢ㅢ㑥㔳㉥攸づ㘷㔳㐷戰㈹㙥㐴㔴㐲挷摤〷㙢摥ㅤ〹㤵㙤㥥㜷摣慦㄰㐸扦㐲挷㡢㔰㉢㠳昴㘸㜰户づ㈹㌷㌸昰攳搳㡦愱ㄳㄴ攴㤷扢ㅣ捥㌰㕣昳敥㔸攸攸㕤㔴攴づ㠸㠷挲㜱㔴㌰愸挰㑤ㄱ㠱㌴㡤摡攸ㄲ愴昹㥥㝣挱挸收㍤捦愸㔹㘸〲㐲㙥㡦㌸慥㕤㄰㥡㜴㥤愳㙢〳ち㤵㄰㜲晦挲㠲㜰〵㔴戶ㄹ挲㉣捣〴挲㤵㜴㙣愲㔶〶攱昱攰㙥ㅤ㐲㙥㤱攰挷愷慦愲ㄳ〷㐲敥㤳㌸挳㜰㐱搸〳ㅤ扤㤷㡡摣㐳昱㔰攸愳㐲㥥ち摣㔶ㄱ〸㔷愳搶散㐰㌸てㄹㅦ摣ㄷ㜸捤挱〲昴〰㈰户㔷ㅣ挷㉥〰㡢㜴摣㑦挷摣ち愹〴㜰㍤㜸㐳ㅣ扥摣ㄹㄱ愰〶攸㠰㕢㈴㘵㐰慤〵㜷敢㐰㜱昷挴改ㄸ㡡捥㠱扡㡥ㅤ㕢㑦扦摣㔹昱㔰搸㐰㠵㡤㔴攰㡤慤㐰㜲〲㙡扢㍡㤰昰敡戶挸㙢㡦㐵戸搶㤵敦挵㜸愱㜳ㄲ㑣㠰づ昷㕦㥣㌶㕣攸㥣捣㌶㑥㘱ㅢ摣㉢愹㐴㠷ㅢ㈴搶昴㍡ㄵ㉡摢㍣扤㌶挱㑣㔰㍢㡤㡥戹户㔲㠶摡ㄹ攰㙥ㅤ㌵敥挱攰〷㑦㍥搳〹ち昲换㡤ㄸ㘷ㄸ慥改㜵㈶㜴昴戳愸挸㑤ㅡて㠵戳愹㜰づㄵ戸㙦㈳㔸㥥㡢摡攰㤹㈱攲㜹㘶㌸て㍡〰敦ち㤷㔳搷㠵摢昹㜴㝡〱㥤㜲㥦愵ㄲ扣ㅢ挱ㅢ㘲㙡摤〴戱㠰戴㠹づ戸晦㔲〶搲㐵攰㙥ㅤ㈴㙥捤㌸愳㐵搱㤹㕡摦㘰挷㉥愶㕦㙥摢㜸㈸㕣㐲㠵㑢愹挰㥤ㅣ㠱攳㥢愸戵㌸㔳换攳ㅣ㌰摦攸昵扥㤹扡ㅣ㠶挰㠸㕢㍣㑥㑢慥〹㜶〵㕢扡㤲㉤㜱㍢愶ㄲ愳晢挰戳㈶搸㔵㔰搹收〹挶㕤ㅢ挱敥㙡㍡收昶㑤ㄹ㜶搷㠲扢㜵散戸捤㠳ㅦ㥦晥㉤㍡㐱㐱㝥戹搷攳っ挳㌵挱慥㠳㡥㝥㍤ㄵㅦ昶㔶搸㑣㠵ㅢ愸昰〸ㄴ〴搱ㅢ㔱㙢㜲㄰昵㍡㌴㙦㠶〲㤰㝢摣攵搱㜵㉦㜵ぢ㍤㝥㥢ㅥ戹㡦㔳㠹摣戳攰つ㌱扢戸慤㈳〸摤㑡〷摣摦㈹㐳攸㜶㜰户㡥㄰昷㠱昰㔳㜱摤挱捤㈰〷㈱㑡敤敢㡥敦戲扢㜷戰㌵㙥ㄴ㜹㈸摣㐹㠵扢愸挰扤㈳㐱攸㝢愸敤敤㈰攴㌱攷㘶ㅢ〵㝣㌷戲昶㔵敦て㘰て〰戹户攴㌴攸㥡㝡㍦㘴㠳㜷戳挱㌷愰㠰ㅦ㍣敡挷ㅡち㡣㙣㈳㔳㠹㤵ㄹ戲慡散㈵㔳㥥晥ㅣ昳㤸换晡搷昷㈰㜷捣㈲㌳㘶㔶㠹戹㍦㑢㡣㍣㕥扥搰愰㝣つ㤵㑦㜴㤷㙣捦㠲慢攱㘳㉡㥥㤶ㄷ㌳㑡㤸㈶㙤㥣昳㡦敡㈷挲㑢昶散昸攰愳戳戴攱㐷晢ㄱ挶㌴㘶㐱㜷愶㤰㉦收㜳晤㉤换㜰愲㙣攱户て戰㝢ㅦ㙣㙢㥣つ㡦㥥㙤㜲㘰つ㝤晣愲改ㅡ㍥㡤敢㕦搵㤷㕦摢㈷扤㘹㉣昲㑢ㄸ㙣㑤ㅦ㌶㡣捤昸昱㉢㥦扤〰㕥㠰㈹㔵ㅡ敢昷愳攱㤱昵〱收㈴愹慣㍤㠰晡挴㡥昶㡥愵㕤㌱ㄳ摦㈳㐹ㅡ改㜸㉥㙣㐶捤㜰㉥ㄵ捥㘶ㄳ㤹㑣捣っ㈷捣㘸㈴ㄳ〹㐸ち㤳㍥晥ぢ㌶〱㈶㉤改㐱㝦㤰㌵㘶㉦愵㐶㔹攳摦㔰摣搶㝣㈲㝢愵搲㉡愳戲捡㙣ㄸ㌶㑣㑤慣昸㤲㐰㔵ㅥ戲昴㤴戵愶㜱㔹㙦㙣〳㔸摢㘶挴づづ挶㠲挶〲挹㈳攸戲晥㈸㠸㍦挰ㅣ㈴㜹摡㘳愸㡥敥㘸敦㉡晦戲慦昶㘳戰㜷〰ㅢて〵㍢㡦〹㜳㕡㘹㡦㠳㍦〲㝣㐹挱攲摢挵㐵敤〹㜰㐶㠱攳摡㡦〹㌰戹㈹㉤晥〴㐲㜹㑡㔶扥っ㉢㕦㡢㔵㤲戸㐴搳晡㔳㄰戲愷㥣敥㡡㠹㑢㑥㜹ㄵ挳㈸㌹搱挰昴改㥣㍤㥣㈸㉡〲づ㈷㑢㜹戰㤹戰愴〷敤ㄹ攸搹挱㡤㠶攲改戰㘱挴㘲ㄹ㈳㡡敦㡦愷昰㕤搰戸㤱㐹攲㕢攴昸㐲㘶㍣ㅥ㤰晣㈶㝤㍦ぢ㥢〰㌳㥡昴愰㍦挷㥡愴㌶ㅤ㤹㘲㝥㤲〱㔶慤㘸㤸攰戳愳晡ぢ㔰搴㝦〵攲て㌰㐵㈹挳㈴㠸㍡㈱搳㠹㡦㑥㐸〲㑣㕤㡡昰户㘴㕤㐵搳ㄶ㤲㜱㈰㑡搲㤲慣晤ㅥ㐲㈸㕡ㄸ昸㔰ㄱっ挶愳戱㙡っ㕡挰慤挶㐰搹ㅥ戴㔷㔱戰㌰〸㈷ㄲ昱㘸㌸㥣㑥攳敢户㔱㈳ㅣ㌶㌲㐱捣昲㐸㌰㤹换㘶㜳戹㔸㈶㔰㘷摢攸慦愱㄰愸㜷㙡慦戳搶攰搴㈸㔳挳㐰〴㠳戱㙥っ摥〲㔷晦〳㠸㍦搰〴㕡ㄳ〳摤ㄱ扥㐳〳挱㘰㙦㡥㝡ㄲ㌱ㄸづㅥ㠷慥扦㙢ㄷ㔸㔱㑣㌵ち〶捤㥥ㄸ㡣昴挴㘰ㄴ㡣愴ㄳㅦ愰㠰㠳扥ㄹ㝦ㄸ㉣敤㐳ㄴ㉣㑣ㄲ㤱㔸捣㡣〷攳昱㙣〲㜳㈱㤵㐸㠷㜲改㐴㈴ㅡ〹㘷㌳搱㘴㉥㤱搰㍥㉡愹㈶㘳㤹愸㘹挴㔳昱㐴㌴ㅢ㌵攳〹〳㑡改㉣戴愲搹㘰㈶ㄵつ㘹ㅦ㤷㔴㠳挹㜴㌲㤱㐸ㄸ㠹㤴㘱挰㈶㤵づ愷㈲愹㔰㍡㘹㈶㜲搹戴㤱づ〵〲㜶㑦昴㑦㔰搰㍦㈵昹っ㈴㌰摡攱㙦㈱敢㜳㤲㝦㤰捦㠴愷㑣戳㜲㝤戵ㄳ昸ㄲ㠷㉦㍥㜷捤挵㍡愸敡搸捥㐱ㅣ㜶㠶㐲捤㌸㝣挹ㄱ㌶搱㐰攲搰㑡攴昹㉣戶摡〵㐲㠹挳〸〸㈵〶攴敥ち慥挴攱㝤㌴㔸㍤ㄷ摦〳户㝡㉥㡥㠵ㄱ㍦㠱摤㙣㥦㕡〰㍥慤〰㐴㔲〶扥ち㙤愴愲昱㑣〶㐷㘵摣挰㘴っ㤹搱㘰㈸㠵愸〴㡤㘰㘰㜷愷ㅦ愳㘱ㄳ搸挳愹敤挰摡㌸愷㐶㤹ㅡ㡦㥡㠰昱㡥つ〶㔷〵㝤㈷㠸昴㥤㐱晣㠱扤愰㔰ㄳ㡣〹㡥㜰㉣つ〴㡣ㄸ敤愳㈰㙡愲搳搰㌸㌶〴づ晥㈰愱〳慥㠰昱㡡㈷ㄸ㉦㜹㠲戱㡦敤㑡摢ぢ㍥㉣っ捣㙣㍡㤸㐹挴㤲戹愰ㄹ㡢收捣㐴搲っ愵戲㘶㉣ㅢ捤㈵捤㘰挴っ〵㈶㍢捤㑦㠰㑤㘰㕦愷㌶㤱戵㈹㑥㡤㌲搵㡡㥡㘰昰㕢ㅢ〳㌰㝤晡㍥愰晡㘴㄰㝦㘰㝦㈸搴挴㈰攸〸㕢㘹㈰ㄸㅣ㐴晢〳㌹摡㤰搳㔰ㄸ挲搲㠴㠸㠰㉢ㄸ晣挲ㄳ㠳愷㍤㌱㠸搹慥戴㌸㕣㔹ㄸ挴㤲愱㐴㍡ㄹ㠹㈶㤲挱㈴ㄶ攸㙣㉡㤷㡤㤹挱㙣㌲ㄵ挷昷㍡㐳㤱㕣㈰敥㌴㥦㠰㑤㈰攱搴㤲慣㈵㥤ㅡ㘵敡㐰搴〴㠳㥦戸㌱㌸㄰㈲晤㈰㄰㝦攰㈰㈸搴挴㘰㥡㈳㙣愳㠱㘰搰㐱っ摡㠹挱㜴〸攵愰㤸〹㘱㘹ㅥ戴㠱㉢ㄸ摣敦㠹挱㡦㍣㌱㘸㜷摡㤹〳㔷㔸㥣㍡㔰㐷挹愷捤〵戵㌰㐹愶㔲〹㌳㤸㡡攲〲㈴ㄹ㑤㐵捣㤴㠱昹ㄱ挲㈲ㄲ㌳㤳㤹㙣㍣慣捤㉢愹愶㜳㌸㜲戸愰㐷㠲㔹慣㕥㜱㈳ㅥ挶っ㡡㘱㜱㡦愷戳昸扡扣㌶扦愴㥡つ挵挲戸挸挹㐵戱㉡㐵㜱愴愵㈳愹㡣ㄱ捥挴㔳㤹㜰㌲ㅡ㑦㈷〲㥤㜶㑦昴〵戰搱ㄷ㤲㉣〲〹捣㜴昸㡢挹㕡㐲戲㤴晣㔹づ扦愴㉡㤶㙡づ昸ㄲ㠷摢摣㜱㌸㥣㜶㐷㠰昸〳㜳愱㔰㌳づ昳ㅣ攱㌱㌴㤰㌸捣㘵ㅣ昸愰戸㤲挴㈴㙢〶㠴愵戹戸㄰㈶ㄲ㠷㙢㍤攳㜰戵㘷ㅣㄶ挳㠸ㅥ㌴ㄳ慥散㌵㈹㙤㈴攲愱愰ㄱ㡤㈶挳搱㙣㍣㤷捡㘶㌳搹㘴㍡㘵㐶攲㐰㉣ㄳづ㉣戱㙤昴ㅣ㙣〲捣㑤捡愴㔸挱摡㌲愷㐶㤹㍡っ㌵挱攰㌲㌷〶挷㐳愴慦〲昱〷づ㠷㐲㑤っ㡥㜰㠴慢㘹㈰ㄸ㉣攱愸ㄷㄳ㠳慦㌸つ昱ㄵ㍦㈵っ㡥〶㔷㌰昸扡㈷〶攷㜸㘲㜰㡣搳捥㍡戸挲㕣㘴敥㄰㈵㥦戶ㅥ搴挶㈴㥢㌴㌳㈱捣挳㙣㈲ㄸ挵㠵㠴㠱㔳㕦㉥㤹㠹㐶㔲攱㤸挹ㄳ攵㠶㐱㔵㌳㥥㡥㘶戳愹㔸㈸㡤搳㘲㌰㘵㠴㠳愹〸ㄶ昵㔰㉣ㄲ㑦㈴㐳㘱㙤㘳㐹㌵㠹ぢ戲㜰ㄴ摦摤㌶愲戱㈸愰挵㕣㑤攳㜲挴㌴ㄲ㌸晦㘲㡡〷扡散㥥攸㈷挰㐶㍦㤱攴㈴㤰挰㜱づ晦㘴戲㑥㈱㌹㤵㝣挳攱㤷㔴挵㔲㘵挱㤷㌸㙣㜴挷攱㑣摡㥤〵攲て㤸㔰愸ㄹ㠷㥣㈳㍣㡦〶ㄲ㠷㈳ㄸ〷㍥戲慥㔶㐲㈸攱扦㄰㐲ㄶ昰〷〹㐱㜰㈵づ㜹捦㌸昴㝡挶㘱㤵搳捥㈵昰㠱㌸㌰〱㐹㙦摡愵愰㜶ㅣ昰愲㈴扥㔹〴攷㠵㐴搴っㅡ改戴ㄹ㠹愵攳㐹㑣㔸扣て㈹㥥搱扥㔹㔲つ㠷㌳㜸晦㐸づㅡ㘶ㅣ㘷搸〴㔶㔵㌳㤱〹攱㕡㈵ㄹ挹攰㤲㐷扢慣愴㥡㐸㘶㘳搹㤴ㄱ㌵㘲㤱㔰㌴ㄴ㑡㘱㑤㠸㠴㡤㜰㉥ㄴ㡣愵㐳搱㘴㍣挰㉣㈸㝢愲㕦づ慡㕦㐱㜲㈵㐸愰捦攱㕦㐵搶搵㈴搷㤰㥦㜷昸搴ㅡ㌴㔲㑣㝢㑡ㅣ扡摣㜱搸㑣愵ㅢ㐰晣㠱㈲ㄴ㙡挶愱摦ㄱ㝥㥢〶ㄲ〷㍥敢㉥㉦慥㔰〳㄰㑡ㅣ扥〳㘱㈹づ㙢挱㤵㌸㉣昳㡣挳ㄲ捦㌸慣戳㕤㘹㜷挱㤵㠵㝢㌴㘹愶戳㠶㤱换ㄸ㤸摣戸㠸㑥㠵ㄲ㐶㍣ㄱ捡㠵㡤㔴㉥ㄸ挷挵戳㈴㐵搹㤹敦挱㈶戰挱改捣昷㔹摢攸搴㈸㔳㑣㙥ち〶昳㙤っ㔰挷㍤㍦㐴晡㍤㈰晥挰挹㘰搴挴攰ㄴ㐷昸〰つ〴〳摣㌴攳扢〰㈰敡㌴〸〵㠳㠷搹㄰㌹晣㍤〳㕣挱㘰㠶㈷〶〷㝢㘲昰㌵愷㥤ㅦ挳ㄵ收攲㤹愸愳攴搳ㅥ〷戵㌰㐹攱㌵㐷㘶㌴っ㔰㜲挱㘸㍡ㄶ㑦㤹㘶㌲ㄸ捡挵ㄲ戹㔴㈶㥡㌶挳摡ㄳ㈵搵㔰㍣㠸㔳戹㠹ぢ㘵扥昸挶㐸㈷愳攱㜸ㄶ攷慢㐸㈲ㄴつ㐷㡣愰昶㤳㤲㙡㉣㤲挱摤㐸㌰㤵㡢攲㈷ㄱつ㘲摤㠹〷㠳㘹慣㌳㠹㜴㍣ㅡ㑡〷捥戲㝢愲晦ㄴ㌶晡㤳㈴㍦〳〹㥣敤昰㥦㈲敢㘹㤲㥦㤳㝦㡥挳愷搶愰㤱㘲㥥㔴攲㄰戴攳〰㌱ㅥ㉢愶搲㉦㐱晣〱愶㑡㙢挶攱〲㐷昸㈲つ㈴づ㝣昲㕥摥㌳愲㌶㐱㈸㜱昸ㅤ㠴㉣攰㡦㑦㕤〴慥挴㘱㠲㘷ㅣ挶㝢挶㠱㘹㔱㝡搰㕥㠶て㘷㉥ㅡ㐸㑣攴搲挱㈴捥攰攱㜰搶〸挶㐳㤹㜴㌸ㄸ挹㐴攳戱㕣㍣ㅤ戸搸㘹晥ㄵ搸〴㉥㜱㙡慦戲㜶愹㔳愳㑣㕤㡥㥡㘰戰扢ㅢ㠳㌷㈰搲摦〴昱〷㤸ち慤㠹挱㤵㡥昰㑦㌴㄰っ晡㠹〱ㅦ攵㔷㔷㍢つ晤㤵つ㠱㠳㍦㜸戶〹㕣挱㘰戴㈷〶捤㥥ㄸ㝣换㘹攷敦昰㠱戹㜸ㅤ敡昴愶扤て㙡㘱㠲㜷愰ㄸ㈹〳㜷戱戸㘴㡥〶㜱㌵㤴㑡㈶㡣㘰㉥㠲㉢㥣㐴ㅡ昳㐹晢愰愴㥡㑡攱㘴㥥㡣㈱〵㘰攲㑥㉦㤹㑢㘶搳昱㉣㙦敥㤰㈳〸㠶㌳愶昶㘱㐹㌵ㄶて㐷㈳㤰㤹㤹㘸㌴㥡㑥攴㤲戱㐴搲㌰戱昴挶搳㤸㥢㜱㈳㜰扤摤ㄳ晤㈳搸攸ㅦ㤳㝣〲ㄲ搸散昰㍦㈵敢㌳㤲㉤攴摦攰昰㑢慡㘲愹㙥〶㕦攲愰摣㜱㈰昲㍡ㅦ㘰昴〷㙥㠱㐲捤㌸㝣摢ㄱ㙡㌴㤰㌸㙣〴㍣昲㑡ㄸ㜵㉢㠴㌲ㄷ晤㄰戲㈰扦户㠳㉢㜱昸㜰㡢搷㡤摣晢攰㔶摦挸㌱㕤㑡㙢㙤ㄴ㕣㔹戸㈷愳戹㔸㈴㤹㑡㈶搳㘶㌴㡡扣㑡㍡㤴㌶㘲愱㘴㄰挷㜷㍡ㄳ㐹㐴〲㜷㌸捤㌷挳㈶㜰愷㔳ぢ戰㜶㤷㔳愳㑣晤〰㌵挱攰慦㘸扣㤴㔸搹ㄱ㈲㝤っ㠸㍦昰㐳㈸愰攰搳ㅦ㐳愱㌲戱㜲户㈳晣㌲つ〴㠳搳愸㝢㉡㐸攰ㅥ〸昹㔴户扥㍢㠴㈳㥢ㅢ敦㐷晤挰㡡㐴㥢昷㐳挴㔳㉡㕦㘴㌲ㄳ㉦㈶攱㕡敦慢挷搳㤳搶㌳㠷つ㜵〷晣㙢扥攴㘹㜱戸㘲晥户昱㌵㡣晡晦攰㠷㜱ㄹ㑣敥搱㈳㔳㑡晡㌸っ戸昱扦搰摦愰㔷ㄷ㠷㝡挱㥥〶昳㥤㝡攷ㄴ㤱捥挳㡢ㅡ㤷攷摢㑡㙦昹ㅢ敤愴昹愶㌸敦搷㤸㌸挸㘹㑢ㄷ昱挴㝡扦改㤸㉤㉡㤴散昰扥ち㈴㙤㈱㤸挲户㜱散㌴㔸㜳㍤戳㌹㜶㤰㍢愷慦㠸㌷挷㤸㔹挷㘳ㄱ㡦㌳㌶搴搵㉢捦㙦㐹搸敦昳㐳㘲搲㜱㌰戳㙦愰㤷㍢ㄳ㘳㍤㥥㔹㙤敦敥㤷㘷扥㜷㠴㕣改て〰ㅥ㙤㑦〲挵㜷㠸愵ㅡ㕦㐲㈴戶愳㤱㜲攴搹㈴㍦㝥㝤㉦㜸㔴て挲㌷晤㤱搵晣〸㉡㡤㈸㄰㕡搷攷摤改㜶㘵㠶昵㜷㡣晤㜷㤷ㄹ捤㡦㔶㕡㝣敢扤摢づ㥣㜸捤㥤㕦搸㝦㑦晥摢㑢扢捣㥥昷挲㈷搳㝦㌶晡愱攷㈷晦攴㠳改敡㈷戰昰晡㐶捡㙦搱〹捦昷ㄱ晣户㉤愸㝣ㄹ㐳㠰㠹㔸㌹㘸㈶换㐱愳㥥㐵㥤㌳㐹改捦㠰㙡㔳挰つ㄰㌰晢挵㠰㉣㈵搴慦攰捤ㄹ慦㕦摦㡦㄰㍣〷㙤㠷搵晣〲㉡摢〰㐱㤳つ㐱㘰㐶昳慦ㅣ㡢㘳搴㥥摦㘸㙢㝣攵攴㑡〸〸摡㥡扢㑥㘹攳摦㜷㝦㌰户㑤晤ㄶㄶ㕥㄰㍣㕢ぢ㠲㘷㙣㐱攵㉢ㄹ〲扦㠷㈷㠱㈰㘲㐱昰ㅡ敡ㄶ〴慦愲愴挵挰搵攴ㄵ㠲㐹昵㔴搹挰ㄳㅣ㌸ㄳ愷愵㠱扦㠵捡昶つ㥣㤹㔴戱ㄸ㙡攰攷晤挸㤴㠱晢捥晥昱っ挵㝣慡搷挰㥦愸㌵昰挷㙤㐱攵敢ㄸ〲敦挲ㄳ㠶㠰〷戰㌸昰㝡昵〱敡㕣㌴搵㘳戰攰㑡㈵㡢换㜴㡥昲ㄳ戰㉤㑣㍥㐴㐹㙢〳て㤸捣㥣㄰㡡㌴㍥〴㐵捦㉦㍤搸㐷㉢ㅦ愹收戱㡦㌷㍤捤挹㔶ㅦ㐶㌸㘱攲㌰敡㘰㈳㥦㤶ㅡ昹㠸㡤捣戴ㅡ改㐴㈳敡㝥㌴挲㠶挰㠷昶㙣㙡㝦㔶搲晥㤸摡㜳挰㤳㤹㙡扦改ㄱ㌳ㄵ㜶昷挰挶㠹づ扥攴㑤扢㉤搰愶㉢㌶慣㍥户㉢昸攳㔳晦〰㜵㤴㥢㤹㕦摤扥㔰㌲ㄹ㍢㘴㈸敦㤸晤敡㠶㌱㜷㑣㥡昱散㠳㘷捤扢攰挰搷愷㉢愶㘴扤㐲昹㍤㜴捦昳㌰扥换ㄶ㔴扥㔸㈲㌰〲㥥㌰㌸㘴㙣㐰ㄱ捡搱愸㕢昱ち愰愴㉤〳搷㥡挳㜱昵㥤㌲㐸づ㈵㈴㍢㐰愷㌴㜰收㔲户㙦攰㍢㍢ㄶ戵收㜰敥愵攷㥦扤㘰昶〵㌳㈶摥㍤㤰晡㜲攳摣ㄹ㙡㉣㉣扣〶㝥㑢慤㠱摦㙣ぢ㉡㕦㈸ㄱㄸ〷㑦㜲昰ㅥ挵㠱㌷㉢㈶㐸慤㠱㌳昵慡ㅤ㔳ㅡ㜸㑡㙤㉥ㅢ㜸ㄷ〷㍥ㄱ㍡愵㠱㌳㠱扡㝤〳㘷戶㜵挸㠸㐷攴昳㠳改㥦摦晡摥㉦ㄷ愴㡦㥢慥㤸㜳昵ㅡ昸㌵戵〶㝥戵㉤愸㝣㤹㐴㈰っ㑦ㄸ〲敥〹㌹昰㝡㤵㐰摤ㅡ㜸ㅣ㈵㙤〵戸㤵ぢ㜷㐴㕤㕥〶㐱㌷㈱㐸㐲扢〴挱㠱愸㙣ㅦ〴㑣戶づ〹〱扡攸㝢㈹㜵慥慣㕦扢㙣㔹摥愶㤸㜲昵㠲攰攲㕡㄰㝣挳ㄶ㔴扥㑥㈲㌰ㄳ㥥㈴昶㜹㐲搰慣㤸㘴㤵昵敢㐲㔸㤴搶慦慦㜲㤴捣㜲㕡攸㌰昳慡ㄵ挱㤳㔷㕦㕡敦ㄲ挵㕡㤱㔰攷㤵㘱㌳㐰㉢收㍡㉤㉢㈶㘱戵戵攰攱敡㘱㈶㤴捦㠶昲㐳昸〵ㅢ敢搱㝡㉡㌳㝤㙡㈹捦愷昲㐶㑢戹ㄳ捡㘷搸捡㕣㘴晣晡㠹㔴㕥っㄵ挷㕥㉤戱㉢戲〸㉤㐵愵ㄴ㡦挳㔱搹扥㜸ㅣ攱㔸搴㍡ㄶ㌷㡥挱㌲昴㔹㘸挶㝥敦㜴㥦昵昰愴㡦愶㉢愶㕥扤攲㜱㌲㝡敤戹〸㥤㘴ぢ㉡摦㙥ㄱ㘰㥥ㄶ㠳昳改愷㠳㘲㑡㌲㌹㙡㈱㘲愲愴㝤つ摣捡㈹ㄹ㔳ㅢ攰捤ㄹ慦㕦㍦㡢攰㌰挵敡戰㥡㤹㐶摤㍥〸㤸㜳摤敡㤴扣攱搵㡢㘴㑡㈶慦㍥扡㑤慤㠶㠵ㄷ〴〳戵㈰攸户〵㤵敦户〸㌰㑤㉢㄰㥣㙦㐱戰づ㜵㤹㤲〵㔸㤴愶攴㈶㡥㤲挹㑥ぢㅤ㈶㘰戵㡢挰慢㍣㝦㐵㔵㕦ㄹ㍡ㄷ搳㡥㐹㑦换㡥搹㔸敤㔲昰慣㔳㜱㔴ㅤて敤㠷昰ぢ㍥㈶摡㘵搴㘶㈲搵搲摥㐸敤㉢㉣㙤㥣㔳愳㉡㘷㙢㕢搳昲㉡㙡㥦っㅤ挷㠱㍡挵慥挸戴㘴攲戵ㄴㄳ愶㔴户㉦㈶捣扦づㄹㄳ㤹㤶ㅢ㈶捦㌸晥愳ㄹ㔳㠲搹扦㑤㔷攷挱挲㉢㈶〶㝡敤㌹㉤㡦戳〵㤵慦摣〸㕣〸㑦戲㑣㕣㡦㈱㘲㤹㘰摥㔵㘲㜲㉣㉣㑡㌱戹㠱攳扦ㅣ㈲ぢ㉤㈶㘳戵㥢㑡㘸挵搴㔷捡搰扡㠵摡捣㤰㕡摡摦愴昶慤攰㔵㐶㌰愶づ㠳㥤〳㥣㕦扦㥤㜶㑣㤷㕡㜶㤷搱敥扢㔶㉢戸㤸㡡愹愵㜶㉢攰㈳㠲㜷㔲晢㉡㤴㑢㌱㘱昲㤵ㄵ㠹〹㤳戰㡥敢㘶愶㔷户㉦㈶捣挵づㄹ㤳㘹晥ㄷ㙦㔸晤攰㥥㌳晥晥愷摤敡扦晦攲㡢搳ㄵ㌳戲㕥㌱㔹㠰ㅥ㜹挶㘴扥㉤愸㝣ぢ㐸攰㍢昰㈴㌱戹ㅢ㐳㐴㑣㤸㌳戵㈰戹ぢ㈵敤㕥ぢㄲ㕣挲㈵搴㈱昰攱㡣搲慦摦㐷㐸扥てㅤ㠷搵捣㥣㉡敦戵戶㜲扦㌵㜸戳〱㕤㝣挶捣㘸扥挷戱慣戵㔶㕡㥡㤳㘶㔸㝦㕢敤扦愱ㄹ敡〱㔸㝡〱搱㔱ぢ㠸㜶㕢㔰昹㐶㤰挰挳昰㠴㈱攱㉤づ愰㔸㌳㤹㠸㤵挹㌹〳ㄶ愵挹昹㈸㐷捤㑣愸㠵ㄱ戳戳摡㡦挱挳搹愸㜳㐲㕣ㅤ〴㕤㘷㔶昸昵㈷愸捣㡣愹愵晣〴㤵㝦ち㕥昹〹㉦慥㤲戰㜲㔰昴敢㍦愳ㄵ㤳愷㤶ㄵ㔳戵摡搳㔶ㄳ㌳搱㐴搴㙥〲㙣㑣捣㕦㔰㤹ㄹ㔸戶㑡㤶㘲㈶搶改㠲晡㌹㉡㡥攷㘶收㕡户㙦㘲晥搲戱愸ㄵ㤷㡦昶㌹㝡搳㘳ㅦ敥㌷攳㑦㐷扤搵㝦攴㝣摦っ昵㈲㉣扣攲戱㍦扡攷㌹㌱㕢㙤㐱攵ぢ㑡〲扦㠳㈷㤹㤸㉦㘰㠸㤸㤸㑣愰㕡㠸扣㡣㤲昶㙢㜰㉢捦㘱㜱戵㉦扣㌹攳昵敢㉦ㄲㅣ愶㘱ㅤ㔶㌳㔳慤摢〷挱㥢㡥㐵㉤〸㠰戹㙦摦㠱㑢攵ㅣ㜶昶扥㐶㥢㘲㜶搶ぢ㠲㠹戵㈰㤸㘰ぢ㉡㕦㔳ㄲ㘰㉡㔷㈰昸扤〵挱摦㔱㤷㈹㌹ㅥㄶ愵㈹昹㌲㐷昹ㄱ㐴ㄶ㍡㑣搲㙡慦㠲㔷㍥换㤲㙡㡦㌲㙣㕥愷搵挷㈵㉢收㙢戵㌷挱㤳换慡愴摡ㄵ捡て攱ㄷ㙣捣戲㍦㔰昹㤳㤲㌲㌳戶摡ㅦ㉤攵捥〹㐹戵戳慤㙣㥤扦晥㑣㘵㈶㘲ㅤ㝢挵㠴㉣㉢戲㔶㙥㐱攵㈵㔴㠸㕢㌳㡦戸敤㡢㠷㜲㉣㙡挵㘳㌲㘷攴捡搰㡣扡㐳㝡㕦㝢攳攰扡ㄹ㡡㔹㕡慦㜸㡣㐶㈷㍣愷㘴挰ㄶ㔴扥㌵㈵挰㤴㉥㝥昰扤㘱㔰㉣ㄱ捤昸㘳㠱捥っ慤昶㍥㐸攵㤴㡣慡ㄱ昰收㡣搷慦㝦〸ㅤ挵㙣慣挳㙡摥ㄱ㤵敤㠳㠰改㔹戱愸〵〱愱㝤㙥㠷㡢㘵㑡㥥㜲挶戱㙤㡡㐹㕡㉦〸㠶搵㠲㐰戳〵㔵敦㑤搹ㅤ㥥㍣㤳㜵慥户㝡戸摥户摤㡣㥥㌴收昸搰攲昰㥣挵㘶ㄲㄶ㑦挳㜶昷昴挸㠳愴㈳昰㡥㠳〲摥㜸㍤ㅦ㙦昳挰㥢つ昰扦㠹搸捦㐰攲㉤ㅦ晣捡戸昳㉤㝡㕤㙡㌴搶㜲㡢昰挴㙦㘱㔸㙥㑥ㄱ㙦㘱挹㌶攱㡤扤晤㜸〷㙡摦㝦挲ぢ㄰昰㘸㙦〳㈷㌹搲搵㝣㑢㜶㥤攷㔳戵㝣㕣搶㌳㑤㘳㐱㌸㠸㠷昳㈲敢㍡扥ㅡ攱㕦㝢㈱㡢戶〵昱㜲扤敦㈳敢㝡㜹㉣晥搷ㄸ㐴搹摡㜶㌸挵㈷挷㈳扥㥥㡦㐷攰㘰愲晤ㄳ愴ㅥ改㕤搹㠰〰昱敢㕦㠰㈳㑦愸ぢ昱㌵㡥㐳扤㜲㝣㝣搴㜹ㄶ〱愸㜸㈳昵昰攱捥愳挸挴愶㘱㉦㤸づ㤵㈷挶ち攱ㅢ搶摢㘵昰㍦㔵㙡敡敤敡㌱晢㔶昴慦㉣晤㐷㑡挳昰挸㍣晥㈷㈵晥㤷㈷㙣㑡ㄶ㤵挹昰挸愹㈹㝤㙢㔰晦昸捣㙢㘰つ戰挰ぢ㙢搹〵㉥㙡㡤愸扡〶愴㤸㍤㘵捦昴㘱㄰攰慦晣慡〸㑡㉥捦ㅦ㝢㝡昶㤷㝢ㅥ㕥攱㌹攱㜸ㅥ〹㐱愹捦搳㙣捦摡㈸㜰㥤敦㌵㤴〷攸㍤捦搶〲㜴捦〰つ〶㘷㠷㡡ㄶ愷㐳捡〰㌹ㅦ搵㠱㡡っ㙥㡣扢ぢ戳ㅤ敥㑥㙥㉥㤳㜳愲扢㌳戸㜴㈲㄰㌳㥦攵〲攲㙤捦慥㝤ㄹㄶ㉥㠸㜷㐵搵つ昱愱㡥攷摤摣敤㌱㘱攴昲晣㥡愷攷㜱攵㥥㕢㉡㍣㜷㌹㥥挷扢㍤㥢攵㥥晦挷搳昳挴㜲捦㤳㉡㍣㜷㍢㥥昷㠱〰㘵㙢㕡㌰搱挱㍥㙢㤳挱昵づ摥㙦㍣㕢㥢㐲昷攵挱摢慦愲㐵收㐹捡㠲㌷〰㠶〴㘴㝦扢ぢㄲ㄰收㍡㠴ㅢ〴户㌴慢㑥㜴戸㈱㌷昷㜴㜰㕤㄰晦挲戳㙢㔱㔸戸㠲ㄷ㐳搵ㅤ扣戳ㅣ捦〹〸㔰戶㠰攰敤戵〰㤱〴搷ㅢ㠸㥦㝡戶㜶〰摤㤷〳㜱㔰㐵㡢扣㍢㉦〳攲㘲愷ぢ〷摢㕤㄰㈰㜸㝢㉤㐰㑣〷户〴〴㙦愳㠵㍢挳捤攵㥤愷㜴户つ㕣敦敥㍥攴搹摤づ攸㔷㜴㜷㈶㔹攷〳〸㈱㍥㜵〳㝣㤷㜵昷ㄶ愷ぢ戳摤㕤攰㥤愷㜴散㄰㜰㔱戶づ㉦摥㘱ち㜷㡥㕢昷㙥㜰㕤㜱扢摢戳㙢昳㘱攱㡡摢〲㔴摤摤攲㡤㥡㜸㕥攴昶晣戰敤㔹㕢っ慥㌷㄰㜷㝡戶戶㤴敥换攳戶扣愲㐵摥㈴㤵〱挱ㅢ㈱改挲㘱敥㉥昰㐶㐷戸㠷㠳㡢戲〵〴敦㘸㠴㝢㠴㕢昷〵㜰㕤㐰摣散搹戵愳㘰攱〲攲㘸㔴摤㐰昰㜶㐰㍣ㅦ㙢户挷㌶搵敦㙤捦㕡ㄷ戸摥㐰㕣攷搹㥡㐱昷攵㐰㘴㉡㕡㝣ㄹ扥换㠰㜸摤改㠲㘹㜷㐱㈶㌰㉦慦愵㘳㌹㜰㑢ㄳ㤸搷搱挲㕤攱收昲搲搳〵挴㘵㥥㕤㍢ㅥㄶ㉥㈰㔶愱敡〶㠲ㄷ愱攲戹ㄷ〲㤴攵户昱ㅦ㈸㙤昳㜵〹捦愲㍢攲ち捥晥ㅦ㄰摢昱〶慡㈹㍤晣晦て扤㕥㘸㈴㥢扦捥搵㡣捥晦〹㔱㝤㠱挶攸㐳捦戳挶㌸攰户㤹攷㜴ㄶ戸ㅤ㠳㔷㐹愱挶㑥改慢挹收改㕡㉣扥㙡ㄷ挴㠲攷㙡戱攰㤵愶攲㜹㔸㉣ち㘴昳㌴㉣ㄶ㐵扢㈰ㄶ㍣〷㡢㠵戴挱㜳愹㔸昴㤳捤搳愸㔸っ搸〵戱攰㈹戳㘴搱捣㔳攵㘰㡤愷㐸愹㡤㘰晢㍣晤㠹户㌵㘴昳散㐷㤹扥搶㉥戰搲捣㔳㕦挹㕥昱戴㈶ㄶ敢挸收㔹㑤㉣搶摢〵戱攰㈹㙤搰㠲愷㉢戱搸㐰㌶捦㔶㘲戱搱㉥㠸〵㑦㔵㘲㈱愸昰㤴㈳ㄶ㈷㤰捤戳㡤㔸㥣㘸ㄷ挴㠲㘷ㄶ戱攰㌸㥡㜹㐶㤱ㅡ㌱㙡收㤹愴㔴㔳㍣㑢㠸户㤳挸收㐹㠲㌲晤㘴扢挰㑡㌳捦㄰㘲㈱敤㜳愵ㄷ㡢㔳挸收㈲㉦ㄶ愷摡〵戱攰㠲㉥ㄶ搲㍥ㄷ㜲愹㐹晢㕣挰㑢㌵挵㠵㔸扣㥤㐶㌶搷㘰捡昴搳敤〲㉢捤㕣㙦㑢ㄶ捤㕣㘷愵㈶扥戹扥㤶㘴㡡㙢愷㜸㍢㠳㙣㉥㥤㤴改㕦戳ぢ慣㌴㜳摤ㅣ戴攰晡㈷ㄶ㘷㤲捤愵㑦㉣捥戲ぢ㘲挱㘵慥㘴搱捣攵㑤㙡搲㍥㤷戵㤲㑣㜱挹ㄲ㙦㘷㤳捤ㄵ㡢㌲晤ㅣ扢挰㑡㌳㤷㉢戱㄰㌴戹散㠸挵戹㘴㜳挵ㄱ㡢慦摢〵戱㌰敤㑡㤳戴挸㔵㐵散〵㑤慥㈶愵㥡攲㑡㈱摥捥㈳㥢ぢ㠵㜸㍢摦㉥㠸户㕥扢搲㈴敤换攱换㍥㕥〰戶昳〹昰㌰收㑡愲㙦㐲〱户挶㜲挸戲㕥愶挵㐳㔷戴㉥戲戴攴㌰慤搲攲攱㉡㕡ㄷ㕢㕡㜲㘸㔲㙢㉣搷㐶晢ㄳ攰㈱㉡㕡㤷㕡㕡㜲挸㐱㔸慥挵㐳㑦戴㉥戳戴攴㌰愳㔶㔹扦㜸戸㠹搶ㄵ㤶㤶ㅣ㕡㔵扥㜸㠸㠹搶㔵㤶㤶ㅣ㑥㔵扥㜸㔸㠹搶㌵㤶㤶ㅣ㈶㔵扥㜸戸㠸搶户㉣㉤㌹㌴慡戴㜸㠸㠸搶昵㤶㤶㑣昹慡ㄶ㌹昵㐵敢〶㑢㑢愶㜲㤵ㄶ愷戴㘸摤㘴㘹挹昴慤㙡㤱搳㔸戴㙥戱戴㘴㕡㔶昹攲昴ㄴ慤㕢㉤㉤㤹㡡㔵㕡㥣㤲愲㜵扢愵㈵㔳慣慡㐵㑥㌵搱晡慥㘸〵㥣挰㈸捥㈴挹㜶㉤挵㌹㡥搹慥㜶搸㌶攱晤㍦㥣㍣㈲㔸㔲㈱攰㝣ㄱ挱攲ち〱愷㠸〸ㄶ㔵〸㌸㉢㐴戰戰㐲挰㠹㈰㠲〵ㄵ〲挶㕥〴昳㉢〴っ户〸收㔵〸ㄸ㘱ㄱ捣慤㄰㌰愸㈲㤸㔳㈱㘰ㅣ㐵㜰㐸㠵㠰愱ㄳ挱散ち〱愳㈵㠲㔹ㄵ〲〶㐸〴㌳㉢〴㡣㠹〸㍡㉢〴っ㠳〸㍡捡〵挳晦ㄷ㜶㠷㤷㌱</t>
  </si>
  <si>
    <t>㜸〱攵㔸㝢㙣ㅣ㐷ㄹ扦戹挷摥敥搹㡥㉦ち愱㐸㙤攰㑡㔲愲搶挹昵捥㜷攷扢〳㑣㝢㍥㍢戱昳戰ㄳ摢㜱㠱㔲慤昶㜶攷散㙤㜶㙦摤摤扤㌴㑥㕤摥㉤ㄲ愱㠵ちち昴㤹㐰㔱〵㝦㔱㄰㔰㔵㔱㈹慤㐰㐸㐸㐸ㄱ慡㐴晦㐲ㄵ㝦昲㠸㐴㠱ち昱て㝣扦㝤㥣捦㡥捦㘹慡㈸ㄲ㘲愴晢摤捥㌷摦㝣㌳昳捤昷㤸㤹〸㡢㐴㈲晦愱㠲㝦㤴㌸㍥㙥㥡㕢㜱㕣㙥㘶敢㤶㘱㜰搵搵慤㤶㤳慤搹戶戲㜲㐴㜷摣ㄸ㌱〸戲㑥敤㑥㐲㜶昴㌳㕣㤴㑦㜱摢㈱愶㐴㈴㈲㡡㔲㤴摡挳㕦㍡晣㤰搰㑢㡡ㄳ昴ㄳ㔷㘴扥㍥㌶搳戸㤷㐴捦戹㤶捤昷㘵ㄶ㝣〱愳昹㝣㌶㥦㉤㔴ち㠵㙣㙥㕦愶摥㌶摣戶捤㐷㕢扣敤摡㡡戱㉦㜳慣摤㌰㜴昵㌰㕦㤹户㑥昲搶㈸㙦攴ちつ愵㔸挹ㄷ㑢愵㘶戵㕡改ㄷ㐸昲昴㑣㝤㉣㍢捤摤㙢㈴㌳㠱㜹攷挶戹慡㘳㠱㥣摢㝡㙢㌱㑢㈳慣㥢㝦㜶㘶搹捤捥捣搵㐹㑤㌴㔱扤攵㈶戱㑥昹㤸捤㥢摣收㉤㤵㍢摢攴㠹搳㉡㌷敡摣㌰㘶㜹搳改㤳て摡㔶㝢㜹慡愵昱搳㜱㜹㐱戱㐵昹㘰㕢搷㡥㉡换〳收〹㠷捦㉡慤㐵㍥慤㤸㍣㘱㠲ㅣ㡤㐷攲戱㐸㉣㝦愵㔹搴挷捡搹㜵挳㐰搳㘲㘶㐳㌷攸㠷收㝢㤸摢㉤㙥搰づ户愰戵捤㌶㝣㔲㜱㤶㕣愵㘱㜰搶ㄷ㤸〳㈶〳㤹㈹〹ぢ㐴㤱㐴㠰㐴挰攲㙦㤳ㄵ㜵㜳昶ㄱ㌵㉡㉢㔱戹ㄱ㤵搵愸慣㐵㘵ㅥ㤵㥢㔱㜹㌱㉡㉦㐵㘵㍤㉡摦ㅢ㤵㑦ㄲ㑦㔸挴㘴㌲ㅡ㤴收㠷扥㜶扣㌶昴换㈳ㄷ㙥晢搳昴敡㥢㍦晣㔵〲㠶㜳晢㠶㠵昴搸〵摦慥昴㔳晣㝦㘷ㄳ㘸捡敦㘶ㄳ愰㘰ㄴ愹ㅦ㌰㐰挰搸㕢戴〹搸㠸摡㤳㙣改散㡢㝦㥢㜹散戵㈷㕥晢挵挵㙤㈳〹㘸攳敡㉤〸敥㉢㜹㐶㐸㕥攷㈴捣〳㤶敤挴㘲㕢㕡换㤶㡤戰ㅥ㘹㄰㤰㈶㐸挰㝡慥㘸㥦㌷㄰㔳捡慣㕢扣搹㐴昸㐹㤹ㄳ愷ㄴ愳慤㔰攰㐸㥡戳㑢捥㠲㘲㈴㑤㌲攸愳㡢㜶挲昴㥤㘶㥣㍢慡㘴㤲㕢㜹づ㈶搰㤷搱收晤㈴愲攵昲搳敥戸攲㉡㐹昳㤸㐲㥥改㙥愳㡥挴㌷ㄴ〸攸て慢㤰搳愹㐰㕣㍡㙣〹愵づ慣ㄱ㐸昸㡥戰搶㌵㐶㐷戶㍦㤴攴㡤〳挱晥ㄷ愴づ㜸戴㔰㘴㉡愸㤱扣戴昷搹㈵慣捦㈳昸㤲㘲ㄴてㄸ㠵改㔸㍣昸昳㉢㕢㉡㝥敦〶攷㔹ㅦ〵㍡ㅡ㜵㘰㠷挲敥㉤㤹㘹愹愴㙢㌰㡡挲㤶㘳敥搹㑣㡣摡㌸攱敡㠶㤳愵昵㜸㌱㄰㜲慥昷㜸搷㙡摥㤸扢戴㥤㈰㜱㠹㕣敥㥤慡ㄸ〹㌶〹ㄳ收戲㑣㉡愴㕡㜷㐹〹㍢愸摡摦㥤㑤㠴昷㜴㌳攰㕢摡㐹㤰㑡㐹㘰㤵㌶戶晡㡤㕢戵挵ㄱ戰户摣㍡㐴㡢搴ㄱ㑢搱づ㈸㉡ㅣ㉤挸捦㘲摤㌲㤷挹㜱散㌴㤲㐳摤搲昸㌱摢㍡愵㙢摣ㄶ㐱㤸愳挳㐰ㅣ㠱㐲昰㍣捥㈱ㄳ㡤㐵ㄲ㠹㍥㜱戳戱愶㐲㔹㝢㌶㌹㙣㑣㕤㈶晦㉦挷㉢㜷㐰搵愹ㄴ挲㥥㜴ㄳ㘰ㄷ〱㐳ㄵ搳㤵摥て昸〰㐱〲昱㜰敢戰㐲ㄱ昷扤挴挴ㄴ搶昸㍦ぢㅥ昱㌰㘸慣㡢ㅤ户㙥收慡㥤㐳㐲㈷愵ㅥ㘸㝢愷㠵愱㜷挶㍤扦戲捣扤㠰㜲扤晤晢㝡㡦㜷㉤攳㐹㉡昱㈶挵㤲慢搱昰攵昱〴㔹㍢㈵摣㑣搸㌷㌳搷搹扣换〳挵㙥昰愵㈴㌰昶㘸摣慡㡤攱挴㠱㐸〲搷挴㌱㌹㜰捤摢㐰ㅥ㈲㘰㕥愲てㄸ㜰㠲ぢㄸ昶㠱㘱㍦ㄸ㜰〸〸㈵㜴㌱㘴㐱扥ㅤっ昰昸㤰㠱㍥㐳〹㌹㤰昳〴っ㠱㌰㘴㐰〰㐸愵㜰㕣㤰㠶〱〵㠲㌴〲㠵㜷づㄶ㌱㠰㈸㘲愲愲〸つ㠹㈲㌴㈷攲っㄲ㐹㈳㤴㜸㠷㤳㈲㝤㐸㈵挰〸愰っ愸㄰㌰㉦扣搰〷㔶㡢㡥挱㘲慡㘰昸㌰ㄸ㄰㝡挲愹㜴㌱㝣〴攴㡦㠲〱敡づㄹ戰昲㐰挲㈸挸ㅦ㈳㐸㐳㜳㕤㜳昲㜴㠸挶㍢搰〸慤㘱〹挲㥤〴户搴挷敡戳㜲戱㕡㘹㤶昳搵㕣㈹㔷慥ㄶ㜳㘵愵愲㔵㠷昳㑡㐵㈹ㄷ㥡昹攱戲㌶㈲搴㍡慣戹㜲㔹㉤ㄵ㔵㉤慦㌴慡挵㑡愱摣㈸昲㤲愶づ㤷ㅡ挳㙡愱慣㌶㠷㠵戱づ㙢㕥㈹㡣㌴㐷㡡愵戲愶㘸㐵愵㐸㍤戴慡㕡㉤慢扣㔱愹㔴戴㠶㉡搴㍢慣戹㘶慥㔸慣㤴㡢捤㤱〲㉦㤶搴㔲㐳㙤㔶ㅢ㡤ㄱ㑤慢昰㡡㥡㉦ㄷ搲搸㘵㑣㕡ㅡ〷㑣〰づ〰づㄲ愴戱捤㕥攳㈴㐸㔳㠰㐳㠰挳〴㘹㙣扦搷攸㜵〲扦摦ㄳ㠲搲搸㝦㤴㌴㙣〰㈵㡤つ挷㑥ち挷〸〶㘴ㅣ㘸㄰㝥㈸㍤㉤ぢ挷㠹戴慤㍥㈶㡦敢捥戲愱慣攰〸㈶捣〶㌴㍡捣捣昱晢摡戸愴〹㜳攸㑡㝣㐴愳㙢㤴搱搶戸㌰㑦愴㐱㥦㐴㠷㌱㑤挷㔵㔸㌸㐱挴敤㈰㝡㌷搸㈹㡤捥㤱扡扢㈲㉣㄰㌹㈹㑦摣攷㡤㜹搷㥡㉣捡㜳㈶戱愴㘱㡥㤸愲昴㜱〲攱ㄳ〴㤵㜱㑢㕢攴㤹㍡昵捥っ㘵づ㉡㌶㠹敡搴摡㉢愶搵㈲昲ㄱ挵㔴㙣晣敢つ㑥户攰捣㘸㈶㥦昱㡤㤶散㔷昸㈴㠹㘱愳搲摤㄰昹㈹㠲㠹扤㜷ㅦ戱㔴〵昳捣㔸捤っ愵㙦摤愰㔹㜳㈷戳㍦㐳敢㜷㙤扤搱昶ㅡ敢㌴㈵㙥㘷㑦ㅢ捥㍤㔰㑤㙤扥㈶敦扤㜹捦搸㥥㝣㉥㤷ㅢ㑥㈵攱〶㥥㉤挲㔳㘲摤搷㍡昶㕣㜰挵搰㝦晣敡ㄳ㌷晣敥㌷㌳㉦扥㍥㕦㝥攵摢挶昷搹㜷㠳㠶㝦扥昰搴扦㤳㍦㕡㤸㝣晣昹ぢ攷〷捥㉤敥㐸挲㥤㝡〸晢㑥搰愷搶昸攰攰㑦㕥㝤昶挰㐳㠷搵㤷㠶㜶〹㥣㥤敦㈵っ㙥搹㐳搸戹愰捦㈵攷搷昷㥣晢敢昹改㥦晦昱搲㘷㤷㝥㝡晥㄰㝢戶㤷㌰戸㜷て㘱捦〴㝤㕥㝦昴昷ㄷ扦昷挲攰攴㘳㑦㍦昷挶㤹愳㤳扢搹搳扤㠴㈱㑣昴㄰昶㔴搰㐷㝥晥慤㘷〴昳㘷㘳㉦㕦㝣摦慥扦㕦昸挳ㅢ散挹ㅥ挲搲㠸㉢㠸〵挲㈲㠱敦敥㡡㍡慣㤱㥢㘹㘵愵㔰㉥ㄶ㌵慤摡㉣㡣㔴㥡㈵㍥㥣ㅢㅥ慥ㄲ㌵敤㠵㈱㘲㤷㤶〸搲〸㍣㤰㈰改愸㜹ㄱ〸㌵慦つ㌱挷昳㉥ㄸ慤〴㠳㤶攰ㄱ㐲㡢㈰㜰㠱㥡㜶㙡捥㔵摣㌴㈲ㄳ㔸〵㡢攰昸〳慢戳㤶攵慥搲㍤㤰慢㡡攳㍡慢㔷㙢㙤慢㐷改搴㘸慣㡥ㅥ㉡㘶㡦㑥搴愶ㅦ㤴㤶㐹慣ㅦ㡡扤ㅣ㤴㐴戰敢愱挵㐷〳㘵㉤晥㈳晦㉦昳挲换戵慦扣晤㠳戳㘷㙥摤扤㤷㍤搲㐳㡢〹㐴㡢㉢扥摥㙣㝣㌷挱㤱㝣愷㌹攵搰㑢つ㍤㑢捤㕢戵捥㝢捣㜶敦㕣㑢昴愱昰㑥㝣换ㅡ愵搶㜰㉣愳敤昲戰摢㡣摤改㐷昷㍣㍡敥㝢晤㐸㜳㍢搷㙡㕤㌷扣ㅢ搷愸㔳㉤㠷摢㉥搷㐲㠹づ㕤散攳搱ㄸ㉢㙤㌸㜷昵㝡〱昱敦戴攱㘳ㄳ搲摡㡤㥢㥣戱挷㜴搷㝢搳㐳㍢㤳敥㈴ㄴ摡〴搲攸㥥㥡ㅦ〵ㄲ㕦㈶戵扥扢㌱㘱㜷㙢㜷ㅣ㡣㠰㤲㤲敥㈷㘴㠸攸搸ㄸ㈶㈱㍦〹㉢〴㌴攸戸㍦㈸㝢㤸〶挵挰摥㠹㐲㝡〰㝣㐸ㄹ㝥〷㘴㈹攱㐱扦㐳㄰慢搸攷㠳づㄸ㌳㈵㝤㠶㤰㈱㕤昸ㅤ㤰慢㠴捦ㄱ搰〸昵㘰㠴㑦〷ㅤ㄰摡㔲搲ㄷ〸搹㈴㐱㌸㈸㐳㈶㐲〵敤っㄹ〹ㄵ㐸㘷挸㑣愸搰㕦㈴㠱㌰㕥搸戰㈳敢慦搵戴扢㐳昴ぢㅥ〵挳㥣〴㐹㙢扡㠱戱㠱搲晦㐵〲敡㍥㙥㤹昴㠲㜸慤㕥㉦㤱ㄷ㌶㥥㈵㍤慢昱㠷改㍣㘳㠶㐹っ㍢搵㙦捥愸㡤㜹㥢㝢㉦㤰愲㔷愱㑣㍡㘰摥㘵搹㈷ㅢ㤶㜵ㄲ昹㜳㥢㔷㜳㤶㌸㜷昱㈸搸㘷晡戹㄰摦㡣戱搸扡㠴搱㥤㍣戰㐸攱㈱㠲㠱㥡㘱㘴㐲㠹㡥昰㌰㤱㘲愴㉡攱㑢昴㤱扢摡㤸挲㑥搳㥥攰搵敢户挵晤〳㠳㐳昹挹㔷晥扣晦愵攴㠲扥挸敥てㅡ㌶㍥㈸㌲㐴㐱摦㐲㄰㕦㠵戳〴ㅤ挳捦㌳㤷扡㠵晢㥣㤲ㅥ愱㐶㠶㈰ㅡ㤲ㄸ㘲ㄶ㔴㉢㘱㈹挲㔷〹㘲愴〰〹㤳㘷㔶慦戹戴㠲㠶㡤㑦㜳㜱㌸挵㔶づち㑦㐸㥡戲㠲〷㜸搱㤴つ摥㕡㜴㤷㍡㡦敥㐹㠴㑦㔱晡㍡㌱挱㘰㔱ㄸ扣〶㔲愵㙦㄰㜴愸㜰つ㡦晡㜸㌷ㄵ昶敦㔱扦搹㑤挵㥡㍤敡户扡愸㠳ㄸ〴挶㉡搲㉦㌲〸攱㙢㌵〸㕤慢㐱搸㕡つ㐲㍡戵扥晦〲㡢㕦攰づ</t>
  </si>
  <si>
    <t>㜸〱敤㕢㙢㤰ㅣ搷㔵㥥㍢㍢摤㍢㍤晢ㅡ㘹㈵扦戱搷戶晣㕣㘵㙢㐷晢㤰㌶㘱戱昶㘱㐹㙢挹㕥㐹扢㤲㠰挴㌵敥㤹戹扤㍢搶昴昴扡扢㘷戵敢ㄸ散挴㐵㌰㘰㈸㙣〲㠵㐹ㅣ慢〲㈴㌱〵挴ㄸ㐸㠱ㅤ㔷〲ㄵ㔷㐲㜰㡡愲㉡㔴㉡挰㡦㍣㜸㔴㤱攰㤲㈹㤲㜲〵㤳昰㝤户扢攷戵戳㈳㜹愳ㄴ晢㈳慤㥡戳昷㜱敥敢㥣㜳捦㌹昷摣慢㤸㠸挵㘲㍦挰挷扦晣ㄲ㑣㕣户戰敥昹搲ㅥ㥡㜱㑡㈵㤹昷㡢㑥搹ㅢ㥡㜲㕤㜳晤㔸搱昳㍢㠰愰㘷㡢愸昷戴慣㔷㝣㔸㈶戳慢搲昵㠰愴挵㘲挹愴ㄱ㐷㍤㜱昸㑢㐷ㄹ㠳㌹㈳㐱〰慣㔸户づ戰㌸㌳㍤㥦㝢㄰晤㉦昸㡥㉢昷づ㥣づ㝡㤹捣㘴㠶㌲㐳㈳〷㐶㐶㠶㠶昷づ捣㔴㑡㝥挵㤵㤳㘵㔹昱㕤戳戴㜷攰㜸㈵㔷㉡收㡦捡昵㐵攷慣㉣㑦捡摣昰㐸捥ㅣ㍤㤰ㄹㅤㅢ戳㈶㈶づ㜴㜷愲攷晢㘶愶㡦扢搲昲㉥㔷㥦㐹昶㌹㍦㌳㍤㜴㥦昴㉦㔷㥦〶晡㐴㤷戳㡥㙤ㄶ换㤷愹㔳㡤㔴ㅥ㤹㤵昹㈲搹㈱愵㕢㉣㉦つ㘱摡つ㠴㐶㙥晦搰㈱㔰㍣㙦㝡晥㡣㉣㤵㑥㑡㡢㐴敢戶㐹㌳改捡㜲㕥㝡扤昶摤㙢㜹㔹ち慢扤愴㝤摡㜴敦㌳㙤㤹㘰愲捦づ昸㌶㔷㤰㘵扦攸慦昷搸愷㍣㜹搲㉣㉦㐹愲㘸昶攱㑡戱㤰㐸㠸㐴㈲搶㜱㕢慢挹㈸摥っㅤ㜲昳㌳换愶敢慢ㅣ㈷㤰㘹㠵㕢㈷㈱㙡攲つ搳愲ㄴつ㌴戵㈲㥢ㄶ㡡昶㔱改㤶㘵㠹㠳㤰㜹㠳㑤㐸㡡㈶〱改慢挴㠹㔶㐳挶㠸慥㜰〷㜰㈹ㅣ挵㐸ㄱ㜴〱攸摤〰ㅤ㤳昷㡣ㅡ㍤㉣敡〵㄰㠹㌷戰㠳敡㥢㄰㌱㥥㌵攳搹㕣㍣㥢㡦㘷ぢ昱慣㡣㘷慤㜸㜶㈹㥥㕤㡥㘷㡢昱散㠳昱散㔹攰㐴㕦戲戳㌳ㅥ㝥㑢晦㥤㜹搳㝥昹㤵愹㈷扦晢晣慦㍣㝣挷捤户㘹摣㌴㘳慤收摦㑣㥡㈹捦慢搸㉢摣慤㈱摢戸㜲挳㥥昵晣攳愶㙢㝢㤷㤷扦攰敥挵ㄸ㍣攵搹㍦㝡〶㘳㤰换挲㘰㍤つ㘲昵㥦㉡ㄷ㉤挷戵昷摥㕢㉣㑦㘶昶摥㙢慥㑤敥㌳㜶㤰㡡㍢〱昴㝥㠰扥挹㍤㜳㝢昶摦㝡搳挰㑤户敥㤹摥㌳㍡㘲散㘲昵㙥〰㈱晥〳㔲㐰㐹昸㠷散攴攳㑦㍤晡㘷㐷㥦㍣晡攷㠷㜷㝤㘰昴㉦〵㔵ㅥ搹愸㕦〹搰㜲㤰慢㔰㘱㕣㑤㤴㙢〰㥡〶ㄹ㌵慥㘵昵㜵〰㐲㝣㌳ㅣ攴愵㈳ㅦ㝣攴慡ㄷ捥捣㍦㤱ㅢ晤捡㙦㝣敥挴㙢摤搷愳晡㐴㈸戶戳慥㜹づ㝢扦愶㔶昶つつ昳摦挵昵㈹搴愹㌵㘶敤户㌲㤹挲搸戰㌹㘲㙡ㄴ晣㑢摤挵愴㐵户㜵愶㔸㉥㌸攷搴戶敥戶づㄵ㑢扥㜴㔵愶捦挲㥦㐰㌵愹㝣㡦㜵昷ㅡ㜴㝡㍥搰〰扢慣ㄹ改晡搰㠵晥㝡㑤㙡慥㥢㌶㍤㔹换づ㠶㝤㑦㍢㤵㜲挱扢戶㜵攵㠲㙦晡昲㥡收扡㕡㈷ㅢ㥡㉤㐰㑦㑡㑦㑤改晡收㘶愷捤㔲㐵㑥慤ㄵ㠳敡㥦㘸慡㠶挶㜴㜲㥢搷ㅥ㜲攵㐳搵摡つ㌳㥡㠲㘱㕤㔵㝤㙦㔸㘵㔰ㄵ捣㙢㘰㘶搹昱㘴㔹㑤㙦搰㍥㕥捣㥦㤵敥㠲愴㔹㤶〵戵搴摤慣ち搵昶攰㝣ㄹぢ㠵㈲㉥摣㔴㕦㑡㐲换㜲㐱ㄶ㌰摦ㄵ㔰㜹㝤搱捣㤵攴ㄵつ㈸挱㤸愸戸扡愱昸㤰㤳慦㜸㌳㑥搹㜷㥤㔲㘳捤㔴㘱搵㠴愹㈸摣敢ㄴ㘴㐲㝤戱〰㡡㔸㐷㠷㄰戱摢㕢改㉣昶敤㔱㉢搷〹〹㜵㝦㝢攴㍡㈱㈲㜲㑢㙤㕥敤ㄹ㠹㍡㈱㈳晥ㅤ㙤㘷㔲㉦㠴挴ㅥ㙥㡢摤㐲㐸搹攸慡挶㡤㌷㜴ㄲ晣〱ㅦ㑡㤲扢㌲扥㘷昳㉥㙢㜲㜹㤱㤹搶㜱㠵㕥ㄸ戱摢㄰㑤㜵㕢㤵扤ㅦ㉤㜲㍣摥ㅦ慥晥敥㔵㌸〴㐷捣㜲愱㈴摤戶㍥愴攰㡣㡣ㅢ〸〶〸㙥㈴戸㠹攰㘶〰敤㥦愱攳㌶愵㈸ㄵ愹㔸ㄳ敢摡戹㘲挱㕦搶㤷㘵㜱㘹搹㐷ㄹ㝣捦㘴㤲攴㉥攳昷ㄴ㝥晦〸攷昳摦攸捥ㅡ户㄰摣㑡㜰ㅢ㐰㉡ㄵ搳㙦挷摦㤸㥥㌲敥攰㥦㍢〱戴〱㔲㉢㈵㌴㥡敥户敦㠹搰捦㌵㤴攳〳捦搴搳㙣昸㔷㕥㐷㐷㉢ㅡㅣ㌱扤㘵㥦摢慦㙤愵昲㌹〶搹改㕥㠰敥㜷〰摣㜷㐴㤶戰㜹㉦㤷㔳慢搱㝤戹愸昳㐴扢㜷㠵扤戰㕥捥㉦扢㑥ㄹ捥晥慣改㥢㔳㜹㜸㠸㥥㌰㜵晢㤸㌳㔳昱㜵晢㐸ㄱ㝦扡敤㤳㜲㐵㥡晥っ㤴戳摦㘳ㅦ㠳㜷愹戴攷㕣㘱㑤戳〳挷㜰㔶㝡㜹㠳ㅥ攴ㅣ㤴搱㥡㡥ㄴ戴㙢户㑤昵㈲搷㝣㜶摤㘹挳㔷㠱㄰ㄹ㐰ㅡ㔴慤㠲ㄴ㕢昶愸戲愸㜵㉡捣愱㠷戴㑡搶昵搲愵ち㠲㥥㤴攱㠵摤㠴搳㤶〸㘱昳扥㌹攵ㄷ㑢摥㔰㐸摥愱㔹〷㈷っ愹㡥㍢㈴扢慥㐳慣昴戶捣㙡摥摥㜴㐱攷昳戹愰㕢㑣攵戰敢㔴㔶攸愵㕣戶㝥搰㔷捣ㄸ〲㜸敥㡤㍦㜸搷㉤捦㝥昲〷攱摦㐷戱㜱搴㘷搰㑢㌵㈸攵捣攲㡦晡㡣っ晥愴摡搵㘹昴㘷㕢敡搷㑤扣㘵㜵㥡戳戱摡㐵㔷㉡昷㍦愹㌲敢㉢戲挷㍥攳戸㘷㜳㡥㜳㤶捣敦㔵㌹㙦㔹㑡㥦㍥㜵㔷㜸㠴㘰㕡〸搱搱搱攰㍤搷㌹摦昴挶昵㌱㠰㥥愹㔲㘹㈰敡搱搳挷㔱搴〱㍢愲敦㐷㈲㜳捣挹㥢㜴㝣〷ㅣ㙢攰㤰㤹㉦㤶㡡㍥㑣晡挰㍢〶㘶愱㉡摤㘲慥愲㉡㘷㈰㔸搲ㅤ㕡㉢㜹㙢攲ぢ㈰ぢ㝤戵敦扣昰愱敦㜵晥挹改㈳扦昹戱㤷捦昷㍣户搴㉦㍥ㅦ㔶㙣昰挳改〷戶㜱㠴ㅡ扣㕤㍡㤳つ㡥搰〶ㄳㅦ搸扦ㅦ㍢㌲摢捥㤱㘹㜴㘲敥扣㠸攵㙥㜲㘳㌶㌵㕡㍦㜶〳㕡㠵㤲〲㌷攰㥤搸㉣攲㔵㙣㍢㥡㝤愴ㅢ㍦攳㈷㤱㌷㈶〹㝥ち〰挶㕢愹㌵㍤㠵㉦㈶㘸㥦㘸戱㡤㠳〴㔳〰ㅡて㈱敤敤ㅡ戶㙡ㅦ㤰ㄲ㍣ㅡ昷搸戳搲㌲ㄱ㘴㔲戶㐸㤸晦㥦愶㉡㠱攸㕢㥤㥤㙡扦〸捣㥤㈶㐵㙦㜶㙥ㅢ攳ㅦ㠸捡ㄴづ换昲㈲昴戱㜷㔹㉤搰攵戲㠸㔸㠲㌱つ㄰㝤摡㉢㄰㠲㑢㕦ㄳ摤扢捥㔵扡ㄱ搹㉣ㅣ㐰攴㔸㘲昰愴扥搱晡ㅤ㐲㘹慡㕤㥤攰㌹㥥ㄶ搰愰挵搱㡦〲㜴㐰㔸っ摡ㄸ昱愷愱㘱搸㘰㌱㕥っ㉢㌶ㅣ晢㜹愸㔷搱㠳㜹戶㝦〱㘸慤㈵晣〴慡㡤㤳〴ぢ〰㑤ㄲ捥愰㠰㤲昰㔳㐴㌸つ㈰ㄸつ㔰㘱㠷㌳㐸㐴㥦昸〴晡㈷昱ㄴ〱ㄸ㐵搸㐸㠰㜷愳㌴㘵戴愹ㄳ㡣㌱㔴〹㘰㤰〰挱攲㍦ㄲ慥㜱挳攲㥦つ㉢㥡挳ㄱㅡ㥤晢㘶㐷㑢㠵摤慡〷戵㍡摤挹㈱㜵ぢ搱ㄷ摦敢戲愶㉡扥㜳愸攸㐳挰扢㉤〰㈴㔵㤳㙢搴㤹愶慥搱愰㜵扡㈸捦㔱戴㙦搸㔸㠵㠸攴㑣挵昳ㅤ攵㐳㕥扦戱㝥搶戹捦昱攱ㅤ慣㤴捣昵㍤㉤慡㠳㥡㌳换戲㡣㐳戶㡢戳昶挵㤰㥣㤵ㄵ㔹㘸㌱挷〵愷攲收攵摣散㜶㌸愶㡢挰ㄹ㡥挱摦㠲愲ㄱ户㙣㙥摣敡攸捥愳㕡ㅣ㍥㥡搸攲㈹㡦㑥㘸捣㤰㠴ㄸㄳ攲㙤㔸㐸㐲捡戵〱晣㙤㉦㈲㜵〷㝦敥㠱㤴〵戶〶㘵㍤㘱㘴㘹慥散ㄵぢ㌲ㄵ收㄰户敢つ㤳昳ㄵ扦愱挶㕣敢て㙢攰㐸捥㤷挱晡扣改ㄶ戶〳㔷戰㌰㝣〱㑢㠴㡥㝦㕢㈳戴搲㝣攸攸㐲㘴㐳㉦㍣㉡㤴㤱搴㙥㐴㘹㑢㥦扥扡ㄵ㤱愸㡢㤹搰㌸昶㤰搴搵攲㈴㜳昷㑡戳慣㌸戰攰ㄷ㘶攵㙡慦挲㤰㄰㙥㕣〲㤴㘴㝦㘳㔶㤹㔳挳㥡捡㜹㑥愹攲换摥㙡㑡㙤㜲挳㍡㈹㑢昰搸㔷㘵㜷㌵㜵㍣敦㈳㐲㔸敤㡦戱慤敤挳ㅤ㔰㈴ㄱ㜲㐸㈸ㅥ改㙤〴户㜱ㄱ摣㍦㕢攳㈸㥤〱㑢㝤慦摦ㄵ㝢昱搹㡦㥤晣摥㉢晡戴㜸敦慥㍦㍥晣昵㠷㝦敦㉥昲ㄶ㥢㠸㔱㤳㘶㝢搹愸㘷敢〳㕣摣㐵晤㔱摣㌵搰㙥㑡㜱㜵㐷㘵㡣㉤昵㔸㑡攷㈱㠰捣㡢㠴㍥㙥㥢ㄲ㉥攷晣㘲摥㉣㤵搶㝢慤戹㜲扥㔴㈹挸㘳㘶㑥㤶㈲㝤㡤愸昹㌶攱㤷扡挱っ㜸搵㠶㉥㈱㔱收㜰㡤ㄹ㠵搳戶慣攲㘲挶ㄲ挸慡捣㉤晡㐸ㄹ㐵攴挸ㅡ挶戲摥㜶㌴㤱昱昶㥤戵㔸戸扡㔶㠳㕡摢㔰㐴㝤挶ㄸ㑢㌵㈰愹㜶㕣ㅤ摡㌱〷愷攲戳戲㔰㔷㜴愴ㄸㄴ㙤㥢㝤愵搸愴敢晡㔶㡤ぢ㘸㠵㉦搲㜸ㄷㅥつ昳㜷㤱晥攴〰〳㝦捤搱㤹扡捤愱散扥㔲㠲㍣戰昷㔱㠳〵㑥挳㘲搱㉦挹㉥㑢搵慢㜴㤲㕢㠲搴散戴ㄶ㤷ㄱ改㤸敤戱づ扢挵㐲愹㔸㤶㜴㐰㜰㜹挱慢捣㘳㜲〹㘱昶攳㡥㠷昰㠳㔳敥戱ㄶ㕤戳散慤㌰愰㤵㕦摦搹㤰㔳捣搲慣改㘲ㄹㅢ㈸ㄸ㤳改㍥㙢㘱搹㌹㠷㙢昷㡡㕤㍥㙣慥㜸摢㠲㔱㜴㈸㠳㉦搸㔵㜱ㄱ㡦㡢㘴㍣戹㔵㍢愵㍦㠸摥㔲㡢㡥㙦㤶〶㘶ㅣて戱㕢㡣戰て㘵ㅤ〴㈱攷ㄸ慤㙤戳㝤挹戴昰捥㠳摢㤷㔳㙣戸摦㙣ㄹ㝡慤㍥㘱愰㑡㌶捥戲㑤〹攰㥥挳愷收㙡㌷㘵㍦搴敢〳敤㌶昴搷挶㌲㈸㈹愹㠶攵搵㘹㈳㤰ㅣ㤶㔱㤰っ㈵〰捣㌵㑢㘳捡㔲㌸ㄴ㑣ㄸ㔳愲㌳㜹〸愱搳㙥攸〱㘸㘲㠴㥣愱㠲㝢㠳っ㍤㍢摢㉣㜹㘱摤㡣㘳摢㈶㈵㡤㔲扡〰㌵㉥㤳捡捤㠶㘲㌱㉣〰㈵㡥㘱㤱戹㠶㈲㜳㑤ㄵ挱㍡昳慡㑤愵搹㤷戳㘴扡㐵㝦搹㉥收㤳捣昰㍡㙣㕢㠸㈸㐴㠸搷〲搱愷攴ㄴ㍥㙢昳〹㍡㠸挸㠲摤㐳㌸㐶㤰㜴㘴㍦〴㌹慥㑣扡搸攲㍤〶挴㔷改㝥愳㡣摥ㄸて㐵戴㌹摣㌳ㄷ愲㜷㌵昰挵㐲挹ㄶ扣㜲㘰戵攱㠴〹㘶ㄲ㠳〰㙤㠳捣㤴搹搴㌱挷㉣㈰扥㠹昷㌲㥤攱㙢㤹㈴㔸㑢つ攳愶㜹戱㌰㠳扢㌸摣昱慤挲㈵㜶㤳㉣㔸㐰挸㍥挱㉢〹㍤攰㈱晤捣㤸愶㜵㈵㕢㡤㌵ㄷ昵戵㈷っ挰搶扦晦㤹摢搰晦户㑦ㅣ戸㡢㜳㑦愵攸㔵ㄸ㉢〴て〱〸㕥㔹㜰㍤㑤〸㉥ㄱ㍣〰㙤〸愰㜹㤷㙣ㅡ㠴攷㥢ㄶ捤收攵㐰搲收㜲攰㝤攸戸㌲挰㈵〳㐸愲㜷㈵ㄹ愴㌷㜸〱昴愵搷㕥㘳㤸㈸㈶㌲〰搱昸㍢㤱づ㈷㔸㐱搲㔸〵搰ㄸ㜱㝡ㅢ㤱㍤戵扣敡㘱㔳昹扤戵戳㘵㡦㔵㝦㤴散户挲㌳㘵摤挹戱愹㑣昹㕢搸攷摢攸㕣〸㜲㠰㙣搱慥搹戲㌱愶搸搳敥㈲㉥挷愰ㅤ㡤㙦㡣敥㑣愰摤ㄳ㌵敤㉥挸㈷㙡㜸攳ㅣ㠰㘰㕣㡦㡡ㄳ晢㈶搸㐸敢㐸㙢扣㔲㙢扢㤱づ〲㈱㘲㜳㥤ㅣ㍥㡣㘲攳扤㙣㍣搵ㅡ攱ㄱ㈲晣ㅣ㠰挶挰㔳戳㡥㘸㡣㥦攱ㅣ捣ㅢ㠸㠴㝡晢挴㑢愸㈴敥㜳搴敤㤵愶㌶㔴㔷摤慤㤳ㅥ㕣㌸㈵搱〶㈹摢搳ㄷ愰㙤㘵㈱ㄵ挸ち〵㤸㙡㈱ㅥ㑦㐰攵攸捤㌷〹ㅢ㠶㘵ㄷぢ㔲挵昸㠴ち昴晤㍣收戱㡢戱ㄱ昴㥦㠵攱戴㉣戹扥ち捦㕣㙥㠸昳攰㠸晤ㄸ㤰㘳㈹挱㠸㔷㐴愲㉢㔸ㄲ㙣搵昷㈱㘹扣ㅦ㐰㌰㌲挵摤愰㈸ㅤ昲㡥攱愸㌶扣㍢㠹㙡挵扢挷搹㡣ㄱ慢〶摥晤〲ち㉥捥㍢〶戳愲㠹搵昱敥〳㈸㌶㝥ㄱ㐰㌰搰搵〲攱〹㈲晣ㄲㄱㄸ晢㈲晦昴㕦〶戸愶㡥㉥㈵挷㌵ぢ捥㕦㥦㕦㔸攱昳㌷慦ㄵ㜵㥥㐴ㄳ㔰㠷攱戰㘸㡣㍡敡晣㉡㡡㡤㕦〳搰㈴挰愵〷㐹搲㜵㤱㉢ㄵ㜰摤㘱㥤愸㤸戸㡡㕡㥦挷ㄱ捡㘷搱㜶㌰㤶㠹攰㈰㝢㔱〱㔴㑢㜸昷晤㤴扤㘶ㅡ㌴ち㙢戸㌶ㄵ㕦摥摡㐱㌷愵㍤㠴㌰攲愵㡤㐲㘹㘹㡣昸搲㐰愴㡣㕦㈷㠴收戱昰㤷㌸挶㔳〰搱愷㉤㈱搵挶㥤㙣㍡つ戲㝤㝦捤昸搱捤ㄹ㉣挱捤扣〴慦昲㘹㌴ㄵ㍣〰㙥㤸㠳㌸ㅢ㤵㝥㌰㑣搰㘵搱攸㌴㌴敢愰つ㝥ち㌱ㄱ攳㠲挷戲攰慦㘳挷慢㈴㜵㔲㤰愲㔹っ慡㌱㘹挷挵〹㌸搱㝣ㄳ㔵㙤换㥢愸慥㕤㑤捦㔵㔴㌳搶搰㈱搲捥㠲ㄹ㥢戶㙦愴㍦摢昰搳㝦ぢ㘰搷扤挵扣敢㜸㡥攵て㉣攰攰㌳挰〷㑣㘰挷昰㤴㔶㐴㡦㉤挷攴挲ㄲ㘵扥ㅡ㕤㘵㄰㍦㜵戶散㥣㉢慢搹㘸ㅥ摦㜱㈹㉡㜶㜶㜲㤸挰㤲㈰㜱㌳㘸㥢愶昳挴挶挶㙦〳昴㜴愴改㝤㄰㔹㝦〶攰㤶㤹改㤹㤳搹㝤戹㕣㙥㘲㝣愴㘰㘵ち〷㐶挷㌳愳收㐸㈱㌳㜱㘰捣ㅡㄹ㥤戰㌲攳㤹㝣㕡㌹㉢㐰㌷㝥〷㈰敤〲愸攱㍥挴ㅣ晤ㄴ㤵㘳㕤ㅦ摤ぢ㡥慦攳㜷㔹扦㌴㥤ㄲち戰晥㉣挰㡥㤹改㙣攳搳㕡晤㈳㈸敥㐶戱戲㌶㈷昱㜸㑡㝦づ㈵扤㈸愹㍢〲愵㔷㔱挶㕥㡣昳〴㕤〴㥣慥㔰收㤵戹摦㘵づ㍦㈲〹㥡㔷㡡㥤㜸て搸㐲㘶㈳ㅤ搳㝦ㅦ㘰㔳づ㡡㥦〵ㅡ戹搸挸〵摡㕡㐵昵㡦㈳ㄱ㔰㝤㌸㌷㥥㍦㌰㌱㍡扡捦ㅣ㥢ㄸ戵挶挷捣攱晤戹㌱㌹㌶㥥摢㍦㌱㤲ㅢㅢ㌱搳捡㌴〳摤昸〴㐰㥡挶㔸搱昹㜹收㘸㤵㔵㡥㜵摡㘳〰ㄷ㔵㔳愱㥤愴㉣㠸㥣挸㡢㠲㤰㠹捥捥つ戱敤㐶㤵〵ㄳ慡搴ㅢ㤵ㅢㅥ㜸〰㙡愷戰戸昶ㅡ㈸㙡挴〹㌶㙡㈰㌵攵㍦㐴戱昱㐷〰愹昴晢〰㤵㜰㤲愹晡㈷〱㜶㠲㘱戸㐹㡡摥㉦愸慤㑢搶ㅡ攴㘶㥡愶㔸攱扦挸愲晤〴㍢〹㜶〰㠸挷〹㤸晢㔴㤸㔰㍣愴㤹㔵㍣㥣挳扣㈳ㅥㅡ攴㈱㌷㥣㌸摣㤲㕤㌴慦散㑡㝦〹㈰㘰㔷晥挰㘸收挰㠴㌵㝡㘰㝣㐲㡥づ敦ㅦ㌶㈷ち搲ㅣ捥换㝤攳收㜸㐶㘶㈶搲捡ㅡ〳摤㜸ㄹ㈰晤〴㠰㥡捣愷㤹㔳㠶㌸慡ㄳ戴慡㡦攱㈷愶㌱㌸挹愹㄰㍦挳晡捦〲愴搲㌴慣㔵戲ㄸ㈴㡢㔱愳〱つ慥慡㝣㤵攵㡡〶扣晡㌲㜸㠹㈶愸摣㔵㙦㝦ㄳ㈶㤸㐹㐷ㅡ㕥㈸愵㡢ㄲ攳㡢〰搱㤷愶㥡㑤攳㘷晣㉤㐰㑦㥦㐶㑤昱慥捤慦㍣敡昶搳㈰散㐱挳㝢挹扢昱晥㜱㍤㡥昶ㅤ㌸㑢〵㥥㕦㈲晥捥慤昵㐵挱敢㐴㔷晣㘹愳㈰搳て搱て挹㔰ㄳ㐵昶㜸〳㝥挶㤷搸㌵ㄵ㔷换攸㘳昳扢昱晡㈷昵㔴㜰扢敤㌹て㥡〶㑦捤ㄶ㥤愹敡戳晥ㅤ㤱〶ㅡ㡣㥥戹摤㔲㉢㠹挲晣㔱戳㜹户摡づ慦戶愰搸㔱㌱挸㐷㜱扢㙢戹㍡捦昹摡㕡㈹敥㜳㄰㘹㤶㠵愸㐷て㥥㘹㈲摥㈱㕡ㅥ搷挲㌷㐹㜸〶ㄴ㜵㜰㜷戹㘲ㅢ㔸挳戵㉤㑥戰搳㐵㕦㐵㠰戸㐶㘱搰㑥攸㝦〷愰㑤敥戹㘷捦愸㌶っ㑥扣㡤㐱ㅡ㈹捦㈱昹愵㡣扦〷ㄴ戴㈰散㡦㐵攲㍣㐰㉦㝥敡㑥搹ㄸ㘷㡡搲㉤〶㠱搰昲〵搲㥤㘱㐵昳ぢ愴㌴㤵戸ㄲ攸慦㈰搱搳㈷愸㈴挹㘵㘱㝣ㅣ㔰晦㉡㐰搳换昱ㄱ敤搶㡢㉣ぢ㑡愹㥥㜶㥢㉤敢㥦㌸捣昳〰散て㝦㘲㝤㔴㜷ㅡ㝥㑤㈶昱挲㕤慣挵㜷㔰挱㔸㌲晣㥢㍥搸㐷摤愸㕡摣㉦㙥㝣㝡㑡晢摡愳捤㡦搷㠲ㄶ戵ㅥ〴搵㘱㡤㜴㐷㤱ぢ㐸㜷攳㘶愴ㅢ〸㉢㥡慦攲搳搴㥤㡡㜴㕦㐷〲愴愳㌲ぢ㐸㐷㔵愸㝦ㄳ愰㠹㜴愳攲㍡㜴ㄶ㉤㌷㘵晣㉢㔰〴戵㕥㔴搴昷ㄹ㘴摥ㅥ〵㍥ㅢ戵戸㘴ち扣㡡ㄶ慤㈸㜰攵㘶ㄴ戸㈲慣㘸扥㡦㑦㔳㜳㉡晤晡㉤㈴攰㌰㐵慡㔲愳㜶㙣㈹昸㉡㌰㍥ㄴ㠴っ㙢㑦攴晢㠰慥㔹㌴㘰㕤㔶昰㐲㥤ち㑤㕤挰㤶㤴攳搶㡤攸愱㡢㐷敡挷㄰ㅢ㐷捣㄰晦ㄷ㈷㜴㘹㄰㌳攷㈱㌸㡡㑦ㄹ㉡挷挶扡㌵敦㈲㘰搵㘹捤㜹㠸挰ㄷ㤲㜸〳敡攳愱㕥㜹㍢㥣㤶攰㑡㈷愸昸愱晡㜹㘷ㅥ㙦改挵搲㍤㙤㡥㘷搵㕤㌳搴攸ㄱ㕤㌵挵ㄹ㜴摣摡㔹㐹晦㌶〶敢㠳㉡㔵晦㝦㙢㘰㤵摡搵㡢㡢㝥昰㕤昹㘷摦摡㜷戵摡愰㠸㌴挴㡣搷㠱慢㔴㡥㔰㙢㐰㜸挶戸挰愲摢㈳㄰搳㘸㉢㥡ㄷ挵昳挴㈱戶㘸㝡㘳摤搵挵㤵㉥㍥昳搲挱晦ㅤ戹㝦㉡㐱㕤搷㑥搱搲㔱改戴戳㈶晦攷㘰搲捥㤶㘴㜹挹㕦慥晥㙦㐱㔸㉢扣慣㌵晥ぢ㐸ㅣ㡡㍦㐱挵㐶㜹㔴ㄳ㑣㠸敥㘸㔱戱挷㘲戵㐵㝤〷〸㌸攸〱㌲㘱㝣ㄷ戰㙥㐱㠲慡㡡㌳㌳摥〴㠸㍥挱㝤㕦搷戳摥戲攷晦〱㔲㕤捦㙦㈱㕢摦㌳㔵㠰敡昹晢㐸㐴㥦攰㝥愲㙢㈱〴晡愴㍤愷〶㌴㌸㍦㡤攴扦㘴戹攰㠲戶㜸攸㘴㕣㐹㤰戱散挳㠸〳㐶ㄴ敤㈳㜹㔹㥡㔴㕥㈳㐹愷㘴愲㠳㉤㐸㌹搵㠲㔷愶㑣昰搷ㄷ㤱㉤㈹㐸づ㠵慤戱㥥搴㈰㠲愱㌳ㄷ㘶晡㈲㔲㈴晢㔸㜶〶挵昱㌵㤱㝦愰昰挰〳㙦昶㈵〶慥㐹晣昴挱敥㘷扥昶挵㙦㍣晤攵昷㑣晥晢㕢ㅦ晥昰㤷晦攵改搷摥晡㜴㙥昲昳ㅦ晤攸攷敥㜹敥戵㙦散戴捥挷㍦昵收戱昳㡦㘴捥㍥昲㤰㜵敡捥挳㡦晣捣㠳㈷㌲挷㜷っ㜶㜴㜴㜶摥搶晦㠵慢㙥㑦㍦昶搰㕦㠸扦晡敡㤵㘵ㄵぢ㔴ㄳ攸っ㈷㐰搳㤳收㙡㤵㕥㑢㈲㘱ㄸ〰㍤㜱愱㤶挷戹㐶㕡づ改㔸㥡换㔴愸㕤挴敡㄰㙡㔹ㅢ戰戸㍣㠵搵愳戰搲ㅣ㑤攵㝢㠳㔶ㅣ㐷昱晢㡤敦〷晣㥥㐶ㄷ㈸ㄴㅣ㕢㔵㕣〸㉢㤴挱搹㠱㔲挱〱㔵搵敢㑤㙤㌸㠶慡昸捦挶ち㡤㠳戵戹戹慣愹ㄴㅥ㕥っㅢ户㤳㍥㤵㑢捡愶〷愴㉣扡㙥昳㉥戱扣㈳㡣㙤っ㔶㜱㜶㔶㑢慡戸扤搵㈲搵收敡攰㈲㠰晦㑢㠱㈸㠳戵㑥㜷㌷搷㈸㝣㤰㠷ㄴ㡡摤戴戹㐷ㅣ㑤㤰㍥㙡㔲㕣㌲㘲㌲㜸㈲扡ぢ搴攰㈷㡣㙡㑡㘵〵愹慢㐴㜴㌷ㄲㅡ㉢㉦愱㙢㜶戶挵㥤㜶〵摡ち㡥挵㍥慡搲挵㡣㔰㔵㉣㝤ち㈰晡扡晥て摢挴挹搲</t>
  </si>
  <si>
    <t>㜸〱搵㝤〷㜸ㅣ搵搵戶慥㉣㡤㜶搶㤶㌵㘰㝡戳㙣慣㔰㙣捣㌶㘹㜷〱㠳㙤戹攳ㄶ摢搴〰㘲换慣㉤㉣敤㥡㕤挹㠵㈴攰㔰〳愱㈶㠰改㤸㘰〲㌶㄰㐳〸扤ㄳ㕡攸敤ぢ㝣㄰昲搱㐹〸〱昲〵㐲㐹挰晦晢摥㤹扢㍢㍢㍢扢㤶ㄲ晥晦挹㍦攰愳㌹昷㥣㝢敥㍤敦㉤㌳㜳捦㥤搹㍡㔱㔷㔷户〹〷晦昲㘸攰挹㑥ぢ㔷ㄵ晡捣摥昱㥤戹㥥ㅥ㌳搵搷㥤换ㄶ挶㑦捡攷ㄳ慢㘶㜷ㄷ晡㠶㐰㐱敢敡㠶扣搰搸㔵攸㍥捥昴㜵㉤㌷昳〵㈸㌵搶搵昹㝣㝡㍤攴摢摢晦っ挵攸捣愵㌷㤰㐰慢㑥搷㐸㥡㐸㝣㈴㍡㠹㥦㘴㈸挹㌰㤲㘶㤲攱㈴㉤㈴〶挹ㄶ㈴㕢㤲㡣㈰搹㡡㘴㙢㤲㙤㐸戶㈵搹㡥㠴攵敢㍢㤰散〸㌲㙣㈷㤰㐵㥤㤳攷㈵㡦㠱㌷ぢ晢㜲㜹㜳㕣敢挱㔶㥤㈷〴㠳攳㠳攳挳戱㜰㜸㝣㘰㕣㙢㘷㝦㑦㕦㝦摥㥣㤰㌵晢晢昲㠹㥥㜱慤昳晢㤳㍤摤愹〳捤㔵㡢㜲㑢捤散〴㌳ㄹ〸㈷ㄳ㤱㔸㌰搲摥㥥㠹挷㘳挳㜶㠶攵戹㥤㤳攷攷捤㑣攱摢戲戹ぢ㙤捥敢㥣㍣㝥慥搹昷㙤搹ㅣ〹㥢㌰㌹㈵搷㥢攸捥㝥㑢㐶ㅢ搹愶敤㔳捣㔴㌷ㅢ摦㌴昳摤搹挵攳㔱敤㌲愰挱㐵挷㑦㉡ㄴ晡㝢㤷戱ㅦ㜵㥡㍤㍤ぢ捣㡣㙣昴摥㈹㠵扥昹㠹㝣㙦㘱㔸㉦昱㌳昳㘶㌶㘵ㄶ㠶昷㑥㕤㤹㌲㝢㙣挵㠲慦昷攰㐴㝥㙥愲搷㙣攰㐹㑢慦搵㠶㌳搳㘶戶慦扢㙦㔵㜳敦㐱〵㜳㐱㈲扢搸愴㑡㘳敦昴晥敥戴㘸㘸挰晦㜵㐳㜶昳慡㤹㙣㈸搴愷户㜳㐹㈲摦㈷㌹㌶㘱搰㑢搷搱㕤愴ㄷ㘵昵㘲㤷㙡㜵攵㘲㥢㉤散敥㍤搰捣㘷捤ㅥㄶ挲㤶ㅣ敢㔲㤲〰㔹敤㔰㐴㑡戹挳㔶ㄲ㐳敤挱㐷㕦㔸㡡搶ち㌲攲愰㙣㜷㈶㤷敦ㅤ㌷愷㍢㍢㈱㌸㙥㑥㘲攵㠴㤰㍥ち〲㝤㌴㔵㜶〵㘹㤹㌰㘶收㤸攸㜷㐶户㡥晥捥㤸挹㘳㈲〱㝤っ挵㙤㈰愲攱㔵㡣㜰愷㕤㡥戲晡慥㐴㝤㔷戲扥㉢㔵摦㤵慥敦㌲敢扢㌲昵㕤㡢敢扢㤶搴㜷㜵搷㜷ㅤ㔳摦戵ㄴ㍡敡昰㌵㌵搵摢挷搱㜷敦㌷攳戰扦㙣㌹昵摣扤摢挵㡣换攷㘷〵〷戵㥣ㄳ㜶挳㠹㘷㍤㜷㠷㐰摦〳㐴摢ㄳ挴㔵捦愰㍥㤶攲㜱㈰㐲扣㠸㝡戲慥摤戱晢㍦扢晣愲㡢愷慥㍢昳㤸搴挳晦昰㜷ぢ㑥ㅡ戲㤰昱㌸昱㉣㘴㙦㕡〹㠰㘸㐱㄰愳っ㡣㘰愸㕤て㔱ㅥ〶ㄱ攲㈹扢㤴愹㉢㥦摡晥攱愳晦㌰敢挶㜱㝡㘴㜹㌰ㅤㄵ㥣㤵㘴㈹敤㌸昱㉣愵㠳㔶愲㈰㕡っ挴㔵㑡戸㐳㡦㔳扥て㠸㄰㡦搸愵㘴㍦㝤㙡慦搱ぢ㘶㑤㍤攳㤵攵愷收慦摣愳㐹㜰摡㤳愵散㠷ㄳ捦㔲㈶搰捡晥㈰摡〱㈰攵㠰愱㤰㠹ㄴ㑦〲ㄱ攲㍥扢㤰つ敦ㅥ昹挶挷挳づ敦扣昶愸昴㕥户晤攳戱㉥挱ㄱ㈶ぢ改挴㠹㘷㈱㔳㘸㘵㉡㠸㌶つ愴扣㤰㐸㐸㥦㑥昱っ㄰㈱㙥户ぢ搹㝡㐶敢晡㌵㝢扥㌳㘷昵愳ㄷ㡣晢昳搵ぢづ㙣攴戴㍤愰愱㠳㌱㠰搱敢ㄸ晣挳㌹㜰㍢晢ぢ㝤戹㕥㡥摣㙦㜷〶愸戳㘷〰搱收㌵昶慣㈹挰慡搱扦㌹〱散敡戲捦〹㘰摥戲㍥㝢〲戰㡡昸㔶收〰愱捦㘲㜳ㅣ〸愲捤〶㘹㤸㌰㌹ㄸ搰攷㌰㙤㉥㠸㄰㌷摢㑤昴㔱攱戱㈳慦晣换摡戹昷扤昵搱敡㈵户慥㥤㈵攴㐵㤵㉡晡㝣㙡㝦ㄷ㐴㕢〰㌲㘴挲攴㤸扥㤰㐹㡢㐰㠴戸摥㌶搰昵㡢晦扤㕣敢扤㙤昲扤捦㙤户昳摦敥晥挳㉢㘲㈸㤵昱㑦㍢ㄸ挴戳㈳ㅤ〲㠱㝥㈸㔵づ〳㈹敦㐸搱戰㝥㌸挵摦〳ㄱ㘲㥤㕤挸㌶㝦㥡戴㘴晢摢㕢愷㥣㜱㔹㝦捦㕦㐲㝦㍢㐵挸ぢ㍥㔵昴㈳愹㝤ㄴ㠸搶〵㐲㍦㠳晡搱㑣㑢㠰〸㜱㠵㙤㘱㔲㜲㜴换慦ㅦ扣㘲摡㈹〷愶敥ㅣ扢戳㘶ち摥㉤挸㙡愶㜰攲㔹捤㌴慤㤸㈰㕡〶愴扣㥡攱愸扥㤸攲㈵㈰㐲慣戱ぢㄹ㜳搵㌷㍢晦敥晥挵㌳慥㍤愸㘷搷慤㥡扡昷ㄷ扣ㅢ㤱㠵ㅣ㠳ㄳ捦㐲㤶搲㑡て㠸搶ぢ攲㥥ㅦ挲㝡㤶昲ㅣ㠸㄰攷摡愵㥣ㄶ㝤敢愹㝢㥥㝡㘲挶㍤昵ㅦ扦㜳挶慢㉢㌷〹摥敥挸㔲㡥挵㠹㘷㈹㜹㕡㈹㠰㘸㝤㈰㉥㔷㘲㝡㍦挵换㐱㠴㌸摤㉥㘴㤷〳戳ㅦ㙣㝦昵慤㤳㉥挹摣晤攱挶㜵㤷晦㔰挸摢㈹慡攸㉢愹扤ち㐴㍢づ〴晤㈲慥㝦㥦㐹㍦〰ㄱ攲㈴摢挰㑢㘷扦晣摣扡㥢㕡㘶㥣㜷搹搵慦ㅣ㌷㘷挶慥㠲户㘲戲㤶挷攳挴戳㤶㈷搰捡㙡㄰敤㐷㈰㉥㉣㐲㜱晤㐴捡㑦〲ㄱ攲〷㜶㈹㍢昵散昱搸㡦㙦㍢㜹敡捦挶㍦晥挰〳㉢㡣愳〵敦昵㘴㈹愷攰挴戳㤴㔳㘹攵㌴㄰敤挷㈰慥㔲挲㈱晤㜴捡捦〰ㄱ愲摦㉥攵〷戱攳挷㝤㜸捤挵㔳㙥㍢攴晢ㅦ㙤㌸㍡㜴扤攰捤愴㉣攵㑣㥣㜸㤶㜲ㄶ慤㥣つ愲㥤〳㔲㡥㜸㌴愲㥦㑢昱㜹㈰㐲㘴敤㐲戶㥦晡昹愲捣愶攷愶㙦散晢散散㔷㤷つ扢㐴昰㘶㔵ㄶ昲㌳㥣㜸ㄶ㜲㍥慤㕣〰愲㕤〸攲㜲㈵ㄴ搵搷㔰㝥ㄱ㠸㄰㡢敤㔲㍥扥敢捣挴攱㉦晤㜰敥㔹㝦㝤改愸昷㍦扦㜷戹攰摤戰㉣攵ㄲ㥣㜸㤶㜲㈹慤㕣〶愲㕤づ攲㉥㈵愶㕦㐱昹㤵㈰㐲ㅣ㙤㤷戲昳戳㙦㙤晢㘲换捤㜳捥ㅥ㝤捥㥢扦摤愷㘱㝦戱つ㜵愸愲㕦挵戳㥦㠳㘸㔷㠳㜰扣㠶昴㜵㑣扢〶㐴㠸挳㙤ぢ摤扦㝡昰攲㙤㕦㜸㘲摥敤㉦㉤㡡摥㝦㔱捦㜵㠲昷敡戲㥥搷攲挴戳㥥搷搱捡㝡㄰㙤〳㐸㌹攴攱戸㝥㍤挵㌷㠰〸戱搰㉥攴改搵挹㉢㜶㕣㜷昰攴换戵挷捦㍦㜲㐸敦㈷㘲㍢㠸㘵㈱扦挴㠹㘷㈱ㅢ㘹攵㈶㄰敤㘶㄰㌷ㄸㅤ晡慦㈸扦〵㐴㠸搹㜶㈹ㅢ㠶晦晥㡡㈷㠷㙤㍦昷㤲捥摣㙥戳㉦㙤㙡ㄵ㝣搸㤰愵摣㡡ㄳ捦㔲㙥愳㤵摢㐱戴㍢㐰㕣愵㠴〳晡㥤㤴摦〵㈲挴㔴扢㤴㉤㜶搳㔶㥥㤴㙤㥣㜴㑥换㕥㌷㈵㜶㘸㝢㐴散〰戱㉣攵ㅥ㥣㜸㤶㜲㉦慤摣〷愲摤て攲㉥㈵愲㍦㐰昹㠳㈰㐲散㙦㤷戲戰扢敦敥扢㔶ㅦ㌹昳收ぢㄷ㝤戸攸搰愷㌷〹㍥㉥挹㔲㝥㠳ㄳ捦㔲ㅥ愶㤵㐷㐰戴㐷㐱㕣捤搲慥㍦㐶昱攳㈰㐲㐴敤㐲㝥㌷敤㙤敤慦挳㜷㤸㜸敡扢昳㌷㑥摦昷戰ㄳ㠷㍤〱昱㜷敤扢摣㈹昹挴ち㍣㌷㤴ㅥ㐹㐲攳〳晣㙦昳捦㘲㜸ㄴ换戴㘷愲㤹㘰㌰摤ㅥ㐸㠴ㄳ㡤愳㘰㜶愰㌷晤㥣晥㠶㘵づ改捥愶㜳㉢攴㑤挰㑥㤳ㄳ戸㈱㈹㍥ㄴ㡣戵㘵㤳㜳晤搹㜴㘱㐷㙦攱挲扥㐴㥦戹㠳㕢㔶㌲㔲㤱㙤㈱㥥㤱捣㠲㉣㙦ㄷ㜷戶㠳ㄳ㍤晤收愴㤵摤㤶㜸㘷㤷ㄸ㑦㐸戹㘴㜵改戴扣㜹㙣㔱㕡㔱愳㐹㜸㠴㕦㉥㙤㔷㜸㘹㠹慣㝡戵㜶㉥挹ㄵ捣慣慣摥搸摥昹摤愹愵㘶㝥愱挹〵〰㌳㉤㕤摤㥡㈲晢㌱㙤散扣㉣ㅣ挵㠳㔷㝡戴㌳㌵㌳㜵㘵㥦㤹㑤㥢㘹搴㜷㤹㤹敦㕢戵㈸㤱散㌱户㈹㔳戱捡㠴㘰晢戲攴㘹戹㔴㝦愱㌳㤷敤换攷㝡捡㈵㤳搲换ㄳ㜸㌴㑣捦挹愵㑤㍣搹㌵昰愸ㄳ㜵㐳㠶〸㔱户愷敢ㄶ㑣㍥㕥搱㙥㘱扣㙣〸㐷ㄳ敦㡣㌶摦慥扣摢㡤㕦〰敦攰㐵㡦挹㍥㔹㍦㘶㌳挶愴㕤㥡搹愳扡愲挳㈷慥㤶㔰㝢昷敡摡戲㡥挵㤶晢扦慢㕣㕦㍦挲昶㝥敡㜲㍣㍥捦㐸㘴搳㍤㘶扥收㕡㡦㘰㡤昴㈷㐱ㅡ㈳ㄸ捤㔵搱㙢㠰㠶㔸㈹㔶㌵慥攸㑥昷㉤搱㤶㤸摤㡢㤷昰搶〴敢㐱㍥ㅦ愱慤㌸昴愷㤱愴㍦㐳昲㉣㠸摦㕦愷㍤㐷㈵捤㡦愳慥㤱㑦戵〳㝡戲㈸㝢㈸慦㐷㉥㕤㉥〲㘰挵愶搰搸㍢㉤㤷㉦っㄹ攲攵攱㡣㐴㘱㐹ㅦ扢㘶㙤㈱敤㍤㑦昲〲㐸攳ㄸ㤰捤㍥昳户㐰愹㠱㑢ㅢ捤扤㔳捣㑣〲ぢ㑡㜲㘴㡢㐴愳㝣搲㘹㐴㙡㈱愵㜳㌱㘳㈶挶挹㑡つ㘷ㄸ昸挳㝡搹昳捤㤵㝤㔳ㄲ㝤㠹愶㕥㉣㡢愰㠵㜴㈸㡤㤵戹慣㌳收㙣㤶㘹㉡户摦收㘰挱㤰愷づ㉢㐳㘵㠲㘵〹㠳〶㘳愵㙥㠸㑤㙢㍢㠱扡敦〲㈷㌴㜷㈷㉦㕦摥挰慡㑢㝡扡㤹㕤戴㙡㤹㔹愰扡㑦慢〹愵㝢㘸挹㐷愵㔴昲愰扥敥㥥挲㜸搴㜴㝡㍥搷扦散摢戴㐳㕢晡㡢㈰敡㘸ㅣ㠷ㅥ㍣㜰㥦〰㔷㕤搳㜲戶㑤㔷㔷㥤㡦搶㤸愲敦㑡挲㥥ち㘳㥢昰㐷ㅥ晡换昸攳慦㈵㙢㙣㠳挶㘰㤶㠲ㅡ愱㍦慣㜷㕥㉡戹㈸㙦捡挵㉤㥦㘴㠰㜶㜳敦㈱戹晣搲㘴㉥户㤴㑦捥挳㈵㔷㔸㘲㥡㝤㕣㌰ㅡ㙡㉦㤰挹㠵㌰㈱㠶っ㈹㕢昵㜱慣㉣㡤㠴㝤敤㌵㤰收㐹㍤㍤慤捡㘲㐱晢㍤㤲㠶㘰改㑡㝢ㅤ㈷挱搹戹㔴㠲换㜶慤戹㑣敢戴㐴慡扢愷扢てㄷ戰搶扤㕡愷㘰㙡换㜷㈷晢愵戰ㄳ㝤搵捣㡦㕦搹㔳㔸㈹㐶〳ㄶ慥攰㝣㜶搳愵㕦㌵摤㝣昰㡣ぢ㝥㜱昷摡收㉢ㄷ㡦㄰愳㙣㐱挵晡搱敥㈸㠸㤷㙥晤つ㄰㌱ㄲ㙡㥣㙡㜰㕥㝥攸㙦㠱搷摦㈶㜹〷〴㤳㠴㙣〶㙢扥㄰㝢㈰㠹㜳㠶晥ㅥ挹晢㈰㘲㉣〸㐷慣晥㐷㄰㜵㠸㙤㘱㥢ㅤ㐱㌶收㥥㐸慥㙣捣て㤱敡搷㙢挸挴㌸㘸戰㐱㜵〲愸ㄳ㌲㥤㜰㠹㘶ㄸ昶㜴㝥㤸㉤愸㔸搷摡ㅢ搹愴昳㥦㌱扦ㅦ㙡摥捥㝦捥㌲扥㈰昹ㄲ挴攵㝣〰㐹搲昹㝦㔰攱㥦㈰㈲〴㈲㥤晦ㅡ㈷敡㄰昵戰㕦㜴㍥㠸攴㑡攷㌹㑤昸昵ㅡ㌲ㄱ㐶㍥㉦攷扦昸愶㡡昳㥦摢㠲㡡攵戶づ㔸㤲捥晢㔱愸昸っ㙡摥捥て㠳㔸㙦㈶ㄹづ攲㜲㍥ち㈳搲㜹㠳ち㕢㠰㠸㌸㤲愴昳㕢㠲㔳㠷昸ぢ散ㄷ㥤㡦㈱戹搲昹㙤㘸㕥慦㈱ㄳ晢㈰㥦㤷昳㙦㔷㜳晥㉤㕢㔰戱ち㌸〱㤶㐶戱ㄶ㈳㔹攵㌷慡㍡㍦ち㘲㝤㌴挹慥㈰㉥攷昷㠷〱改㝣ㅢㄵ扥〳㈲㈶㈲㐹㍡扦ㅢ㌸㜵㠸㔷㥣捥ㅦ㠰攴㑡攷挷搲扣㕥㐳㈶㈶㈱㥦㤷昳捦㔴㜳晥㘹㕢㔰戱㍡㌹〵㤶㐶戱ㄶㄱㄴ㉡㥥慣敡㝣〷挴㝡㤴㈴〶攲㜲㝥㉡っ㐸攷昷愱挲扥㈰㘲㍡㤲愴昳晢㠱㔳㠷昸㡤搳昹㘹㐸慥㜴㝥㈲捤敢㌵㘴㘲〶昲㜹㌹㝦㘷㌵攷敦戰〵ㄵ慢愶戳㘸愹晡㉤㈱㈴戸ㅥ捡㕢㑤つ㥡晦㕦摣㤵㕢昷攲晦攲晤愵㍤㠵ㅦ〸㘷㘵㜳捥㘴㜳捥〲㘹㥣㠳愴㠱慣戱昲〹㕣㈴㐴㔲愴㐴㕡㤸㑤扤㔸㠳㥤戳㌸㍦昸ㅢ慥攱挸㈸敦㥡㉣〳挳ㄴ㉢㤷愸ㄵ挳扢㌰㐳㌱搰㤶户㜱捤愵〴摣㌱㡣㔰㥣攳㜶慣㘸晢摢扥户㠳敦戸攳ㄴ挰㙢〸搶扤攵ㅦ㡢㙡㍣㙡挳㠷㝡〲愸㙦昳戶敢晦㜵㜹摦搶㙤㈷㌱戰㡥㉦㕣昷ㅥ㡡㔷㝦㌹㔱捣㠶慡㥣㐴㔴㈶晥搵攷〰㝣㝦㑤㘱慤㡣㘲㉥㙣ㄴ㘷ㄸ敤㈰ㄸ搳慣戹挰扡戹㔸㕦㙤愲戹捥ㄶ㔴慣晤捦㠷㐱㑥㌶昶〰晢㉥㑥攵〰㍢っ愶昵挳㐱挴㐲㈴㜱㤰㔹㠷昲昰ㄳ㕥〴㜰㈸㕥晤愵攷ぢ㤰㕥改昹㤱㤶攷㌵㠴戵㌲㡡㐵㌰㕡昴㕣愷攷㤶换ㄷ㔷㜳昹㈲㕢㔰ㄱ慤㌸〴㤶㐶戱㡡摤㜴敦㐲愸㜹摦㔲㉣㘵ㄹ㍤㈴扤㈰慥ぢ换愱㌰㈰㠱捡㔱㘱ㄹ㠸㌸ㅣ㐹昲挲㜲㉣㌸㜵㠸戳㘱扦㜸㑢㜱ㄸ㤲㉢㉦㉣晤㌴慦搷㤰㠹敦㈱㕦挹昹搲捤攴挹搵㥣㍦挹ㄶ㔴㐴㔱㡥㠴㈵㐷㝢ㅦ〵㔶扡㜱㍣摤㌸㠱㙥ㅣ㡤愴捡昶㐶愲㍣㔴㍢慢扦慣㜹ㄷ㈴㤵敤㝤㈲扤慡㈹慣㤵㔱㈴㘰戴攴㜲愹扤晢慡戹㕣戰〵ㄵ㘱㥦㌴㉣㡤㘲ㄵ捦愶㝢挷㐲捤扢扤捦㠵㔸㍦㡦攴愷㈰慥昶㌶㘱㐰〲㜵㍥ㄵ㉥〰ㄱ㡢㤱㈴摢晢㐲㜰敡㄰摤戰㕦㙣敦っ㤲㉢摢晢ㄲ㥡搷㙢挸挴ㄲ攴㉢㌹㕦㙡敦慥㙡捥ㅦ㘵ぢ㉡挲㔱㑢㘱㘹ㄴ㙢㜱㌵慢㝣㐴㔵攷慦㠱㔸晦〵挹戵㈰㉥攷㝢㘰㐰㍡扦㥥ちㅢ㐰㐴ㄶ㐹搲昹敢挱愹㐳㉣㜲㍡摦㡢攴㑡攷㌷搲扣㕥㐳㈶㜲挸攷攵晣慣㙡捥捦戴〵ㄵ㔱戲㍣㉣㡤㘲㉤敥㘰㤵愷㔷㜵晥㉥㠸昵扢㐹敥〱㜱㌹㕦㠰〱改晣㝤㔴戸ㅦ㐴昴㈳㐹㍡晦〰㌸㜵㠸〳㥣捥㜳㘵慢搲昹㠷㘹㕥慦㈱ㄳ换㤱捦换昹昶㙡捥㐷㙣㐱㐵昴㙥㈵㉣㌹㐶晡㉡戰搲㡤愷改挶㌳㜴攳晢㐸ㅡ摣㐸㍦づ㌹㉡㐷晡昳昴捡慦搷㄰搶㤲㠹ㅦ挰㘸挹攵搲㐸㙦慢收昲ㄸ㕢㔰ㄱ㙦㍣〱㤶㐶戱㡡慦搳扤搱㔰昳ㅥ改晦〳戱晥〶挹㥢㈰慥昶㕥つ〳ㄲ愸户愹昰づ㠸㌸ㄱ㐹戲扤摦〵愷づ戱〳散ㄷ㐷晡㡦㤰㕣搹摥㝦㠲扥㕦慦㈱ㄳ㈷㈱㕦挹昹搲㐸㌷慡㌹摦㘲ぢ㉡挲愰愷挲搲㈸搶攲㝦㔱愸㘸慥敡晣愷㄰敢㥦㤱晣ㅤ挴攵晣㘹㌰㈰㥤晦㠲ち㕦㠲〸〶㐷愵昳㕦㠱㔳㠷㘸㜴㍡晦㘳㈴㔷㍡晦つ捤敢㌵㘴攲っ攴昳㜲晥ㅦ㕦㔷㔹㈶昸捡ㄶ㔴㐴㘷捦㠲愵㔱慣㐵㔳㍤慡晣〵搴扣㕢㥥㍢て㜵㍦挹㔰㄰㤷昳㘷挳挰㘸ㅡ㘹愶挲㜰㄰㜱㉥㔸改㝣ぢ㌸㜵㠸㑦㘰扦搸昲攷㈰戹搲昹ㄱ搰昷敢㌵㘴攲㍣攴昳㜲晥扤㙡捥扦㙢ぢ㉡愲挶攷挳㤲㜴㝥㈷㔶昹敤慡捥敦〲戱㍥㤲愴㤵戵㉢㕦ㅤ扢〰㐶㐶搳㤵搱㔴搸ㄵ㐴慣〱㉢㥤ㅦ〳㑥ㅤ攲㌵愷昳ㄷ㈲戹搲昹摤愱敦搷㙢挸挴㐵挸攷攵晣昳搵㥣㝦捥ㄶ㔴〴戳㉦㠵㈵改㝣㤰㔵㝥愶慡昳㘱㠸昵〸㐹㍢㙢㔷敥晣㘵㌰㌲㥡慥㐴愹㄰〳ㄱ㔷㠰㤵捥挷挱愹㐳㍣敡㜴晥㜲㈴㔷㍡㍦〱晡㝥扤㠶㑣㕣㠹㝣㕥捥摦㔳捤昹扢㙤㐱㐵㡣晤㉡㔸㜲捣昱㍦〷㍢㥡㤵㥡㠶㍡攸搳㐱挴㍡戰㠳㥢攳慦愶〱慥㕥㍢て㝤ㄶ㡣㘱㡥慦㈱慣㈵ㄳ搷挰㔸挹攵搲ㅣ㝦㐳㌵㤷慦户〵ㄵ㥢〲慥㠳㈵搹摥〷搳扤昵㔰昳ㅥ改㠷ㄲ㠲挳㐸づ㤷㔵户㝣戲ㅦ㜳戸㘵㘰㌴晥改㐷㔰攱㐸㄰㜱㍤㔸搹摥㐷㠱㔳㠷戸ち昶㡢㈳㝤〳㤲㉢摢㍢〹㝤扦㕥㐳㈶㙥㐰扥㤲昳愵㌹㝥㑤㌵攷㉦戴〵ㄵ㥢ㄵ㌶挲㤲㜴㝥㈹慢㝣㝥㔵攷㝢㈱搶戳㈴㌹搶慥扣戳摦〴㈳愳改捡戱㔴挸㠳㠸㕦㠱㤵捥ㄷ挰愹㐳㥣改㜴晥㘶㈴㔷㍡扦〲晡㝥扤㠶㑣摣㠲㝣㕥捥㥦㔸捤昹ㅦ搹㠲㡡㍤ㄴ户挱㤲㜴㝥㌵慢㝣㐲㔵攷㑦㠴㔸㍦㠹攴㘴搶慥摣昹摢㘱㘴㌴㕤㌹㤵ち愷㠱㠸㍢挱㑡攷㝦っ㑥ㅤ㘲㠵搳昹㍢㤰㕣改晣㤹搰昷敢㌵㘴攲㉥攴昳㜲扥户㥡昳㍤戶愰㘲㙢挷扤戰㈴㥤扦㠰㔵㍥愶慡昳㙢㈰搶㉦㈲戹㤸戵㉢㜷晥㍥ㄸㄹ㑤㔷㉥愵挲㘵㈰攲〱戰搲昹换挱愹㐳㈴㥤捥摦㡦攴㑡攷慦㠲扥㕦慦㈱ㄳて㈲㥦㤷昳㠷㔶㜳晥㄰㕢㔰戱攳攴㘱㔸㤲捥㙦㘰㤵て慡敡晣つ㄰敢㌷㤲晣㤲戵㉢㜷晥ㄱㄸㄹ㑤㔷㙥愲挲捤㈰攲㌱戰搲昹㕦㠱㔳㠷㤸攳㜴晥㔱㈴㔷㍡㝦ㅢ昴晤㝡つ㤹㜸ㅣ昹扣㥣敦慣收晣㘴㕢攰摥〹搳昸㈴㉣つ㘲〷挳㔰㔶㌸㜳㜰户戹㠲㘱搷攱㤹戲㍤戴捤㤹㈹戹戹戹㍥㐴收㤶昵㈴㔶㡤挸搸㈷㠷㉣㌱戳搸扤㤱挷㈶づ㔷㕡㙥搹㌲㌳慤㘷ㄶ收晡昳㈹㜳收㤴晦㠴摤ㅤ昰て㑤㈷㌷㜶搴ぢㅣ晦摡㠶㠵㍡攴㐴て㤱ㅢ〹㥥㠶㐱㜷散搹扤㐷㐴慥戵ㅢ㔰㙣㈹㈱扡愸扢慦挷ㅣ㥡㤱晢㌳攴戹㉦〳ㄴ戱㈵㈶摤㤴㔹戴〴㌱搹㈹捤㤹改昹敥㜴㑦㜷搶㘴㘳㙣㘵愹捥㌶ㄷ㘳晢换晣㕣〱㠱搲㕣戶㌹戳㈸㥦挸ㄶ㤶㌱㥡㥦㕡戵㘵ㄹ㈷挳晥㡤㤹挹摤搹〲㡡㤱㍢愱㜹摥㤲㔹戸㈴户〲㉦摥昴昷㘶愷㈷㤶ㄵ晥㈳㕡㐵戰㔹攴㈱㥢㐶搴㡢晡㝡攱慢昷晤慢敤攳㤷戶㐲愰つ㈴戲慤敡ㅡ㥦挱㤹㍢㍥敦㘸㉡搷挶ㅡ搶愹㙣摢戸攷㍥㡦攲㕢㑢㍢㐳㕤扦ㅦ㐳㝢搸〳㈰戳愶ㅦ㌴戳戴攵散摦㝡〵愸昱㔹㔸ㅥ昰づ㥦慤愱㍣摣敡㉡摣昵挳㥥㠳ㄱ㠸ㄶ㈷攷敥㝥晥㡣搴㘱㑦ㅣ㕥㍡㥤㠶㡤㈲挳㌲戳ㄳ㐹戳〷晢㕢㝡ㄳ㝤挳㉤㠶ㄱ愵摥㐴㑦挱㤶㜵收㝡㝢ㄳ散㕡摣搳戶㌰㤵攸㌱㝤㤹㐹晤㝤㌹扣㐰愲㘷㐰㘴晦戳㤳ㄲ㉢㤱㤴㔸㘹敤㐴挹㉣攰㥥㌷㜹㑥㕢戹挵㠹㝣㜷摦㤲摥敥㤴㡦っ昷愵晤㐷昴㐹捣ㄳつ〰㔳ㅤ㙡捥㜰㙦㙤戱㌶㤸愰戹挷㘳㈷ㄸ愱㘳昳愳攷搶ぢつ晦㠹㝦㌱㘴㠵ㄹ㐶㕥㌸昴㠷㘰慤ㄱ晦攴㤴㈳敢昲挹㈶㝢戴㝣挲ㄵ㔷㌹〹㌵㍣て㐹捤摤㌱㑤㔰昰捦捥㈵搲搸㘴㠱搷搳㥡散㤷搳㝣㘸㐴㑥ㅥ㜹㠳晢㤵㍡戱晤つ摢敡㤶㜷愷捤扣㡦〹ぢ昱昲㕤〳㜷㍡㘹㔶㙢㈱〲㌴愴慥戱㜱愸捦慢慣㤹捡搶ㄸ㝢ㄷ㠸昳攵扥㤹ㄵ昶㍦晣㙥散〰㍡攲昷换㡢捥㙦攰愳晥㌰㠸㜸〱㠹昴挷愵昰〸ㄵㅥ〵㘹㝣ㄱ㐲㜷㉢㤴㙦ㅤ挲〶㈳ㅤ㑡つっ慢㌵㌰㥣收㔳㘱戴㐶改挸㔰㐷搸㑣戳挲㘵㍥昵慥㤸戶㄰晤搹㑣晢慤ㄹ㤳扢愵㌰搷搷搵搷㌷愰㔱㌵昷敥捦㡡㘲㘱慣㜷愱㈹户㌷〹㐶㝣戴挷㔰攳㉤㌹㉣㘰扦慢戵戳〷戶㝢昱㝡㘰挵㕤〱ㅥ㡦㝥ぢ搵㍡扦㜸ㄹ㔴昹扦つ㔳㉣㠰㥥愰晦㑦㠲㠸㌷㤰挸敢扡攳㉡㈴摥〲换㉢㔱㥤攷捣㈷摥㠶㠴戳㥦晥ㄴつ扣㠳㌳㑥㉡挵㑥昶っ㔲㌷摢挹挴㝢挸愱㉡收㘸戹㘷㤱㔹㝦㡥㜶摦昷㔶㜸㥥ち㉦㔰攱㡦㔰㘰敢㘹㉦㠲㌳ㅣ愸㜴㘷晡㜲㔹㉦㑣晥ぢ㡡挰攴㐳㠷㘵〷㈶扦愳攵㤷㘹㤹扢㕢摣㤸㝣㡥戴ㅡ㤸㝣〱戱挴攴ㄵㅡ昸ㄲ㕣ㄹ㈶慦㈲㜵昳㤸㜰㐳㡣〷㈶慦戱㘲扦愷摤㝦㝡㉢扣㑥㠵㍦㔰攱㙢㈸㐸㑣晥〷㕣㑢ㄱ㤳㜹㉢ㄲ㠵㐲捥ぢ㤲㌷愱〷㐸搸㉢㔵挹摢㌱挵敡㈶㙦搱昰摢㌴捣㍤㉦㙥㐸戸搱愵〶㈴捤㄰㑢㐸摥愱〱敥㠵㈹㠳攴㍤愴㙥ㅥㄲ㙥㤳㔱ㄵ挳愹慡搸晢慣搸ㅦ㘹㤷㕢㘸㍣ㄴ晥㐴㠵て愸挰㕤㌵ㄲ㤲㍦㠳㉢㜵㤳㠵㠹㘵晤㍤换ㄲ㕥㤸晣〵㡡挰㠴摢㙢㤴攵㙤㑢㐵㝦㐴换ㅦ搳昲㐸㈸戸㌱ㄹ㠵戴ㅡ㤸㜰㘷㡣挴攴ㄳㅡ攰ㄶ㤹㌲㑣晥ㄷ愹㥢挷㠴扢㘷㔴挵㜰慡㌰昹ㅢ㉢昶㈹敤㜲㘷㡤㠷挲㘷㔴昸㍢ㄵ戸搹㐶㘲昲㌹戸ㄲ㈶戸昸㘶晢晢㍣愷㤳㉦愱〸㑣戸敢㐶㔹㜶っ㥤慦㘸昹ㅦ戴捣ㅤ㌲㙥㑣戸㉤愶〶㈶摣㌰㈳㌱昹㈷つ㜰攷㑣ㄹ㈶摦㈰㜵昳㤸散㠳㙣慡㘲㌸㔵㤸㙣㘲挵昸㡡㠰攰㠶ㅢて〵〱㤹㕥㑦〵敥挱㤱㤸攰慡攴挴〴户捣㔵愶ㄳ昹㐶戱㕦㑣㜴㔸㜶㘰愲搱㜲ㄳ㉤㜳㠷㠸㐷搱㍥㉡昰㑤㜳挱摤㈳ㅥち㝥㉡っ愵挲ㅣ㠷挲搸㤲㜷挳愸搰㑣〵挶挸㍤㉣っ愷㐲ぢㄵづ昷㔶㌰愸戰〵ㄵㄸㄳ㔷ㄶㅣ㐵㙣㐹㠵ㄱ㔴㘰㠸摡摤戲㡣㑢搷㘸㔹㐶慣㘵换㙥㐵〳扤攰捡㕡㜶ㅢ愴㙥扥㘵ㄹ搵㔶ㄵ挳愹㙡搹㙤㔹戱敤㘸㤷ㄱ㙦て㠵敤愹戰〳ㄵㄸ〴㤷㉤扢㈳戸㔲㙦㥦㥥挸愷戳㘶摥㙢〶搸ㄹ㡡攸敤晤づ换㡥㤶摤㠵㤶㐷搲㌲㐳搵ㅥ㐵户㔲㘱ㄴㄵ㜸㔳攵愱㌰㥡ち扢㔲㠱愱㘹愵戰㔷挹扢㌱㔴㘸愳〲㈳挵㙥搸ㄹㅥ慥〱㍢〳挷ㄲ昶敦搰〰㈳挸㘵戰敦㡥搴捤挳捥攰戲慡ㄸ㑥ㄵ散㝢戰㘲㝢搲敥〵摥ち㘳愹㌰㡥ち㡣㐵㑢搸昷〲攷戸㙢㔹㠲㔷㌵㜰㍢攸㌹昵敥つ㔵〰㝦㠹挳戶〳昸〰㙤〷㘹㥢㈱㘴㌷㉡㡣ㅢ搷㐰㠵ㄱ㘵㠹㑡㠸〶ㄸ㕡㉥㐳㈵㠲搴捤愳挲愸戳〷㉡敤慣㔸〷敤㌲㈲敤愱㄰愵㐲㡣ちっ㔲㑢㔴攲攰戶㈸㕥愱ㄷ㤸改ㅥ㙣㔱㉦㜸昵挶㝤愱〹㔰ㄸ慥㔶愶ㅤ愰散㐷搳ㄳ㘸㥡愱㘵㌷㈸㜷㈱慤〶㈸㡣㌴㑢㔰昶愷〱㠶㥣换㐰㤹㠸搴捤㠳挲㘸戴慡ㄸ㑥㔵㔷㤹挴㡡㑤愶摤晢扤ㄵ㍡愹㌰㠵ちっ㕥㑢㔰愶㠲㉢㡤㔰扣攱㠳昷㕤㔶㜸㘱㌲ㅤ㡡挰㠴㔱㙣㔵戴攳ㅡ㍤㠳㤶㘷搲昲搳づ〵㥣慡扡捤愲挲㠱㔴㘰昸㔹㔹㜰㈸捣愶挲ㅣ㉡㌰愴慣ㄴ挶㤶㉣捣愵挲㍣㉡㌰挲敢㠶晤㝦㤰㔶〳㜶〶㝣㈵散昳㘹攰㑤㜰㘵戰㉦㐰敡收㘱㘷㔰㔸㔵っ愷捡戵㠵慣搸㈲摡㘵挰搸㐳攱㈰㉡ㅣ㑣〵挶㤰㈵散㠷㠰摢慡搸ㄷ攷攷戲愹挴㐳㙢㍢昱挵ち㉦攸て㠳㌲愰㘷㐰㔹㔹㜷㜴挷挳㘹晤㝢戴捥攰慦ㅢㄷ㐶㝣㙢攰挲㔸戰挴攵〸ㅡ㘰㔰戸っ㤷愳㤰扡㜹㕣ㄸ㉦㔶ㄵ挳愹挲愵㡢ㄵ㍢㥡㜶ㄹ㑢昶㔰㐸㔰㈱㐹㠵慦愰㈰㜱㐹㠱㉢摤㐵捦敦㌷㤳㍤㥥㜷搱㈶昴〰〹挳捣捡戰〳㤲っつ㉦愶攱㈶摣㡥戸㈱㘱ㅣ戸〶㈴㝥㠸㈵㈴㑢㘸㠰愱攲㌲㐸㡥㐱敡收㈱㘱ㄴ㔹㔵捣〱挹㔲㔶慣㠷㜶㠷㝢㉢昴㔲㈱㑢〵〶㥤㈵㈴㌹㜰㍢ㄴ扢捡昴ㅥ㌳扢㈲㤷㑢㍦戴㜶攱㌲㝥㔰挵㜳晥㍡ㄶ㔹㠰捥〸㐷ㄹづ㜴昲㉣愳挰㌲㜶㠲㠲ㅢㅤ〶㡡㙢愰挳㄰戲㐴㠷摦昹ㄱ㡣㈵㤷愱戳ㅣ愹㥢㐷㘷㌴戲㜹愰戳㠲ㄵ㕢㐹扢っ㐱㝢㈸慣愲挲㜱㔴㘰㔴㕡愲昳㝤㜰愵昹ぢ捦敦〵㝣㡣挸㙢㄰晤㄰㡡挰㠴攱㘹㘵搹㠱挹昱戴㝣〲㉤㌳㤴散挶㈴㡣戴ㅡ㤸㌰戲㉣㌱㔹㑤〳っ㌱㤷㘱㜲㈲㔲㌷㡦㐹ㄴ搹㔴挵ㅣ㍤收㈴㔶散㘴摡㘵㘴摡㐳攱ㄴ㉡㥣㑡〵〶慢㈵㈶愷㠱㉢㕤晥攷㜷昷昵ㄵ㤲晤昹挵㕥愸㥣づ㔵愰挲戸戵戲敤㐰攵っ摡晥〹㙤㑦㜳㈸㌸㙡㜷㈶ㄵ捥愲挲㜴㙦㠵戳愹㜰づㄵ㘶㌹ㄴ挶戲㔰敢㠱昷㕣㉡㥣㐷〵挶㜴摤挰㌳㤰㕢〳㜸㠶㜸㈵昰㍦愵〱挶㝡换㠰㍦ㅦ愹㥢〷晥〸㘴㔳扥㍢㕣扢㠰ㄵ扢㤰㜶ㄹ㈲昶㔰㔸㐳㠵㡢愸挰愸戱〴晥㘲㜰摢ㄵ㠷㙡㈷㤶㕢昳昹㕣昶愱戵㌳扡㝢㝡㍣㍢攵愵挸〰昸㤳㡥ㄲㅣ昰㕦挶ㄲ㉥㘷〹っ昹扡戱㘱㥣户〶㌶㔹㠸㈵㌶㔷搰〰㐳挱㘵搸慣㐵敡收戱㘱㤴搸挳昵慢㔸戱㥦搳㉥㈳挸ㅥち㔷㔳㘱ㅤㄵち㔰㤰搸㕣〳捥㌱戳㈷昲㜸㝢搸慢㐷㕥ぢ㍤㐰戲挲㘱搸〱挹㜵㌴扣㥥㠶ㄹ〸㜶㐳㜲㈲搲㙡㐰挲戸戰㠴㘴〳つ㌰㐰㕣〶挹つ㐸摤㍣㈴愷㈲㥢㠷挷㌷戲㘲扦愴摤搳扣ㄵ㌶㔲攱㈶㉡㌰搴㉣㈱戹ㄹ摣昶挵敥㌲㍦㥦攸挶敢摦て慤㍤ㄸ扤㈵戱搸㜳㔱攰ㄶ攴〰㌸っ㍥慢㍡㌸挰昹㌵㡢戸㤵㐵㌰㔰散〶㘷つ搲㙡㠰挳戸戱〴攷㌶ㅡ㘰〰戹っ㥣㍢㤰扡㜹㜰ㄸ㕢㔶ㄵ㜳㡣愵㍢㔹戱扢㘸昷㌲㙦㠵扢愹㜰てㄵㄸ㡡㤶攰摣ぢ慥搴㕦ㄶ㈶戰㉡攰昹〰㜳㍦昴〰〹㐳搲慡㘴〷㈴て搰昰㠳㌴扣〱ち㙥㐸ㄸ㌳慥〱〹愳挹ㄲ㤲㠷㘸攰㤷攰捡㈰㜹ㄸ愹㥢㠷㠴ㄱ㘷㔵㌱〷㈴㡦戰㘲㡦搲㉥愳搱ㅥち㡦㔱攱㜱㉡㌰㐰㉤㈱昹㉤戸ㄱ挵晥搲挹户㉡戳搹敥㐴㡦搷㌰㝡ㄲ扡㠰㠵挱㙡㘵摣㜱扢晥ㄴ㡤㍦㑤攳っ㜹戱㕡晡㌳攴㜰挲㝣㡤て㈱搵扤㐶㕦ㄱ㈹㘱㜸挵㥦㘱捣㘴㘱摦慡ㅥ挴愹㜸捡㌵㝢敢㡣搱〷㑢㡣㐸㐲㉥摦㈰敡ㅡ摣敦㠷ㄷ昳㍥〱㔳㐳户㜲扤㝢㉦戳㔱挲㤰㑣㘳昰㥦㤵敦㤷ㄷ昳戳攲愵㤷㜱㤹㠷㠷昶ㅣ㥣搹㙡㑥㜷㉡㥦㉢攴㌲㝤慤ぢㄱ㙢㙤攵户っ㌲㜵㜵㠱㐹㡤㝢挳愲㘷㤹㜴慣㈱ぢ㐷ㅡ㤷昳晤㕥晦搲㙣㙥㐵㔶搶愶戱挰㑦㍡㐸扣㥡㥡㔸㡣㥦攵昰搸ㄵ攰ㄹ㡣㠲㔰愸扤㠰㠲摢㍡㈷㜷㉥攸㙡㡦攳攳㘲㤹㑣㍡ㄶづ愶㈳愶搹ㄱぢ㐴愳㠹㜴㈸㤸㑡㘶㤲愱㔴㈶㘵挸愰〹昲攸㉦㈲㡦昱㠸㙡㡥㤷挸㍤慡㌸捡ㅡㄹ㘰ㄸ㘸〴㠳㉥愸昷㥤ㅡ㥡㥡㉡扥㜴㔵ㄱ昹㈸扥愷慤㘹っ㝣㌴敥〹㜰摣㉦愱㜹㘷㉡挷㥥㤹㈵㍥㉦愳捡晡㉢㈰㝥攳〹㔴㥣ㄵ搲晥ㅢ散ㄶ㥤㤳扢捡㍦搲愷扤㡡攴㉤㤱㡣搷㡡搵㡢挶散㐶摡㙢㐸ㅦ㠶㜴ㄹ昴挱㔷〱昱昶㌱㔲㠶㈳挵ㄱ敢㌵ㄸ㔴愱㜵晤㜵〸攵㝢㈱晡㘸戲愳㔸ㄳㄹ㌰㈱昷㈶㠴慣ㄷ晥攰ㄱㄴ㔹搸挵挵㉥昰㤲ㅤぢ㠹〸㠲㔰㠶㡥㈱㜶㐲ち㍢㐷㜹攳㌲㔰㐲ぢ摡扢搰戳ㅡ㌷㡣㘶㙣㑦〶ㄲ㐹㝣ㅣ㉥ㄲ㙥捦㈴挲敤攱㔰㉣搳㥥敥挸愴搲㤱㐴㠷㈱攳㉡戴晤ㅥ昲ㄸ㡣愴㐸㙣摥㈷㈷㐳㉡㑡㈶ㄸ㈹㘱〳㡢㙤㔱㌰挱㤷㡡ㅦ㐰㔱晦㌳㠸摦㘰戰㐴扡㐹㄰㜵㐲愶ㄳㅦ㥤㤰ㄸ㉦㉢攱㈷㑣㝡㥤㔶昹挶戳扥㍢㠸㤰〱ㄲ㜲㥦㐲㔸挴㠰〱ㄲ㠹挱㔰ㄴ㔶㠹㠱㡥搴㑡っㄸㄸ㤱ㄸ㝣〱㔳ㄶ〶昱㑣㍣ㅤ㑤㜴挴㐲搱㡣ㄹ挹愴攲㠹㘸㈶ㄹ〴ㄴ敤戱昶㐴㈲ㄲっㄹ扦户昳攸㕦戲愶㡣㥣㐸搷扥㈲㈷㐳㈸慣ㅡ㘵㠲愱ㄱ㠹㐱㠳ㄳ㠳慦㈱搲扦〱昱ㅢ㙦㐱愱㉡〶㡣㥡㐸攱㄰㔰ぢ㠳〰㑤敦㑤っ㘴㐴㠴㕣ㄳ㠴㐵っㄸㄱ㤱ㄸ㝣昱て㉦っ晥㡥搴㑡っㄸ〹㤱ㄸっ㠵㈹ぢ㠳㑣㈰ㄲ㠸㈷挳攱㘴㌴㘹㐶㈲戱㜴㈲ㄱ㐸㐷〳㤱㘰〲㐳㍤㥤捡〴っㄹ㌸㘱昱挳㤰挷昸㤳㙤㐱㙦㈶昷㠱攲㈸ㄳっ㠵㐸っ晥㡡挲㡢晤挰㠰㐸摦〲挴㙦㝣〴〵㥣搴改㕥晤㠰㔱ㄲ㈹摣㠶ㄹ㘴㍦㠸㔲户〳㐴挸〸〸戹ㅤ㈰㉣㘲挰〸㠸挴攰㕤㑦っ摥昶挴㠰㤱て㠹挱㉥㌰㘵㘱㄰㐱昳㠷捣㔴㌸㙣㐶㠲㤱㘸㈰㤵㡣〶挳愹㘸㈸㄰㡣㘴挲改㑣㌸㘰挸㐰〹㡢ㅦ㠹㍣〶㐳㈳戴愰户㤲㤳㌱ㄲ㈵ㄳっ㝤㐸っ晥攰挴㘰㔷㈸敡㘳㐰晣〶愳ㅦ㌸昱挶㠰㔱ㄱ㈹摣㠳ㄹ㈴〶晢㔳㜷〲㠸昸愷㉡㜶㉦〸㡢ㄸ㌰攲㈱㌱㜸挱ㄳ㠳攷㍣㌱㘰愴㐳㘲㄰㠴㈹ぢ㠳㄰摣㑥㐴㈳愹㈰㕡㍥㤲㡥愴ㄳ㤱㔰㌸㤲㑣㘶搲㠱㡥㠴ㄹ㐹〷っ㑥㍦搲敢㄰昲ㄸ㐲㜱㘱㜲昵㡡愳㑣㌴㠲㤳ㄸ㍣改挴愰〳㈲㍤ち攲㌷㌴㈸攰挴ㅢ㠳㈶㈵摣㡦ㄹ㈴〶㔳愹㍢〵挴昰搹〵㘹ㄳ㈱戴㉡ㅥ挸戴户愷㤳㘶㈲㤵㠸㐶㈳ㅤ愱㐴㈲㤴㑣㜴㠴愲挱戸㤹㡥愴㤲愹㜶㐳户昳攸㤳㤰挷昰㉢㙥㌲戹愱㡡㤳戲㘱攰㌴ㄴ愳㑤愱っ㜳㜵搹㈶㌴㙤㉡㔲㥢扢慣攸扣戵㉢挱敡挸挵戹㑣㥢〹㡤愱㕤搶㥢㡤扣㉡ㄹ捤戶㐵㥦㄰㝥㝤ㄶ愴昲㍢㠷昲㡢㠷㍥ㅦㅡ愱捥ㄸ㙥搷㐰㥢〳愹攵㔱㌲ㄶ㡣㠷愲ㄱ㡣捣㘸ㄲ〳ㄱ㡥㈵捣㔰㈰㤳ち㈷搲㐱戳㈳㤱㌴㕡㔴慤攷㈲㡦㘱㈸㙥ㅥ戹㉤ㄴ㈷㘵㕢㠲愳㐷㍡㍤搲改㠰慢捡㍡慢㙣㡣戰搵㘴㌵て愱搶㜷㤹㘹㍥㠸㔵㑤戱㤵㌲㝢㌸愴挵捥户つ㔲㘵攷扢挶戳昳㕤敤搹昹戶戵㑤㘹㐷挱㤴攵㜱㍡ㅥ㑦愷㘲敤搱㜰㍣ㄵ㡢㐴攲昱㘴㐷㈶㤲づ㠵㘲搱㘴㍡㘴㥡㠹㠸戱㥤㉡扥㡢搵摤㕥㜱㐷㤳摢㐱㜱㤴㠹㥤挱挹捥㜷㠵戳昳愵㈰搲搳㈰㝥㘳ㄷ㈸攰挴扢昳㌱㔰㈳㠵摤捣㈰㍢摦愱搴㍤〴挴㘸戵ぢ搲㝡㈱戴㉢㥥㡣㈴㌲㘸慡㘰㄰ㄷ捤㘴㌴ㅣぢ㈴搳攱㘸㝢㉡搵㤱㑣愵㈲愹㠸㌱捡捥愳㘷㤱挷ㄸ慤戸ㅣ戹㕤ㄵ㈷㘵㘳挰つ愰愹摡㙣㌵搹㔴㉢㔸换愳㔸挱㈳㐱散愶晡㡥㌲㝢ㅣ愴挵愶摡ㅤ愹戲愹㑥昱㙣慡㤳㍣㥢㙡て摢㤴㜶㍣㑣㔹ㅥ㜷挴㜱搳㄰㑢挶摢㈳㠱ㄸ收㠹昶㔸㈴㤳㡥愷〳㠹㤴㤹㠸愵㍡ㄲ㘱㘳㑦㔵晣〹昴㜱慣攲㔶㤳ㅢ愷㌸捡挴摥攰㘴㔳ㅤ敦㙣慡㤳㈰搲㑦〶昱ㅢ〱㈸攰挴扢愹㠲㑡㜸㍡㌳挸愶㌲愹㥢〶ㄱ㈱㔵搰㔹㄰ㄶ㌱㠸㈰㔵㘲㤰昷挴㘰㤹㈷〶っ搷搰㠲㜶ㅥ㑣㔹ㄸ〴㍢ㄲ敤挱昶㐸㈶ㄶ〹㘰㠰挶挲昱〰㉥愲㠱㜸ㄸ㔷搲戰㤹づ戵ㅢㅤ慡昸㥦㈲㡦ㄱ㔵摣捦挸挵ㄴ㐷㤹搸ㄷ㥣挴㘰愹ㄳ㠳ぢ㈱搲搷㠰昸㡤晤愰㠰ㄳ㙦っ㈶㈸攱㘵捣㈰㌱攰㍢㡦晡㔲㘲戰扦㉡㘸㉤㠴㐵っ㈶㈲㔵㘲搰攵㠹挱㤱㥥ㄸ㑣戲㑤㘹敢㘰捡挲〰㡦〱ㅤ愹㜰㍡ㄹ收㘵搲㡣〵㘳愱㘰㍣㤵づ㜱收㑤挵㐲攱㤴㌱㔹ㄵ㝦つ昲ㄸ㥤㡡晢〵戹㈹㡡愳㑣㑣〷㈷㌱㌸搴㠹挱㝡㠸昴つ㈰㝥㘳〶ㄴ㜰攲㡤挱㑣㈵摣挸っㄲ㠳〲㜵昳㈰挶㉣扢㈰敤ㄶ〸慤㡡㥢㤱愴ㄹっ挴㔲㤱づ㕣㉦㤲㘶㍣搱ㅥ〹愶㐲挹戴搹ㅥて愵㐲㘶搲㌸搰捥愳晦ㅡ㜹㡣搹㡡扢㤵摣ㅣ挵㐹搹㕣㜰〳ㄸ戲昳㙣㌵㌹㘴敦㘵㉤昹㔲愳晣㌸愹㍤㘴攷㉢戳て㐰㕡㙣慡〵㐸㤵㑤㜵㠰㘷㔳㑤昰㙣慡㠵戶㈹敤㘱㤸戲㍣づ㐴攳㠱㘴㌲〴摦㘲敤ㄱ摣改㈵捣㐰扣愳㍤㠵㈷扡㘴㐷ㅡ搷ㄵ㘳㤱㉡晥ㄱ晡挸㤰て敢愰㍦㑡敥㘰挵㔱㈶づ〳㈷㥢㉡收㙣慡摦㐲愴㍦〱攲㌷づ㠷〲㑥扣㥢敡㝢㑡昸㉣㌳挸愶㕡㑤摤ㄳ㐰挴ㄱ慡愰ㄷ㈱㉣㘲㜰ㄴ㔲㈵〶攳㍣㌱搸搳ㄳ〳㐶㙦㘸㐱㝢ㄹ愶散㈱ㅢ㑥愵挳戱㐴㌲㠴㡦摣㐷ㄲ愱㔸㈲挳㥢ㅤ挰搰㥥㘹㡦㠵搳㈹攳㘸㔵晣㉢挸㘳㈴ㄴ昷摦攴㤲㡡愳㑣㤸攰㈴〶㙤㑥っ㝥て㤱晥㍡㠸摦挸㐰〱㈷摥ㄸ㉣㔶挲户㘴〶慡㥤㐶㜲㉡㠸㔸愲ち㝡て挲㈲〶挷㈰㔵㘲戰扤㈷〶摢㝡㘲戰搴㌶愵㝤〰㔳ㄶ〶戸扦ぢ愷攲㘶㍣ㄳづ㐵㈲戸扤㑦㜶挴攲挱㜸㌰ㄳ㌲㠳㌱㌳ㅤ〸ㅡ㍤慡昸㍦㈳㡦搱慢戸て挹㘵ㄵ㐷㤹㌸ㄶ㥣挴㘰㑢㈷〶ㅦ㐳愴㝦〲攲㌷昲㔰挰㠹㌷〶〵㈵晣㡣ㄹ㘴㍦㌸㥢扡㘷ㄱ㠳㍥㔵搰㤷㄰ㄶ㌱㔸㡥㔴㠹㠱收㠹㐱㠳㈷〶㉢㙣㔳摡搷㌰㘵㘱㠰㘱ㅥ㙢挷㤴ㄵ㡦〵㔳㤱㘰㈶ㄲ㌷挳㈶晣て㐶摢㤳愹㜸㌰㘰ㅡ㉢㔵昱摦㈰㡦戱㑡㜱㥢挸ㅤ愷㌸捡挴て挱㐹っ㌶㝤攵㜸摣愹㙦㠴㈳㐳㐰晣挶昱㔰㠰愲㌷〶っ搸㐸愱㡦ㄹ㈴〶㝣㤵㔱攷㑢㤱㘲戵㉡㘸ㄸ㠴㐵っ㑥㐴慡挴攰㙦㈸戰昲戱昷慦㐸慤㝣攴㘳㄰㐶㡥〵〳愶散戱㄰散㐸〶挳㈶㍣㡦㠶㈲愱㄰㙥㔹㔲㠹㘰㈶㘰㈶㤲㐹㌳ㅤ㡥愴㡤㤳㔵昱㕢㈰㡦㜱㡡攲戶㈴㜷慡攲㈸ㄳ愷㠳㤳ㄸ㝣攸挴㘰㙢㠸昴㙤㐰晣挶ㄹ㔰愸㡡挱㑦㤴㜰㐷㘶㤰ㄸ昰㡤㐶㥤敦㐶ㅡ㘷摡〵㘹㈳㈱戴㉡ㅥ挷愴ㅤ挰㈳㝢扣㍤㥤㡥〴挲昱㔸㉣㤵っ㐵㐳挱㑣㍢慥挸㤹㔴㠷㜱㤶㥤㐷㙦㐵ㅥ攳㙣挵㡤㈲㜷㡥攲愴散㕣㜰〳㤸扡捦戳搵攴搴扤〷㙢昹㜳㔶昰㉡㄰㝢敡晥愹㌲㍢づ搲㘲㔳㥤㡦㔴搹㔴㉦㝡㌶搵昳㥥㑤挵戰㡤㙣慡〰㑣㔹ㅥ㜷愴㠳戱㡥㜴扡摤挴㔳㈹㙥戸㤲昱㔸㌲㠸㜶挲ㅤ㘷㌲㥣㠸㠷㤲挶㠵慡昸㈰㝤㕣愳戸㄰戹㡢ㄴ㐷㤹戸ㄴ㥣㙣慡愷㥣㑤搵づ㤱摥〱攲㌷㉥㠳㐲搵愶扡㕣〹昷㘵〶搹㔴㝣ㄹ㔱攷㙢㡤攲ち㔵搰〱㉣〸㈹攰敢挴㕡㔰㠹挱〳㥥ㄸ摣攷㠹挱㔵戶㈹慤ㄳ愶散敥ㅡぢ愱㜳㠶搳㐱㉣㑦㐵搲㐱㍣ㄳ〴戱㑥㘵㜶〴㍢〲㠱㔰㈲ㄲ㌷㝥慥㡡㥦㠲㍣〶攳㌷慣㠳㍥㤵摣㍡挵㔱㈶慥〵㈷㌱戸搳㠹挱っ㠸昴㤹㈰㝥攳㍡㈸㔴挵㘰扤ㄲ捥㘵〶㠹〱摦㐹搴㌷搲摢つ慡愰〵㉣〸㈹攰敢挴つ愰ㄲ㠳ㅢ㍤㌱戸摥ㄳ㠳ㅢ㙤㔳摡挱㌰㘵㘱㤰㘸㑦攲搱ㅣ㜷㉢挱㘴㌸㠲〷愵ㄸ慥攳愱ㄴ㙥扢搲挱㜸㈲㤹挹ㄸ扦㔴挵ㅦ㠲㍣挶㐶挵ㅤ㑡敥㈶挵㔱㈶㙥〱㈷㌱昸㠵ㄳ㠳敦㐱愴ㅦ〱攲㌷㝥つ㠵慡ㄸ㌰㐴㈳㠵〹㘶㤰ㄸ摣㑥っ㙥愳户户愹㠲㑣ㄶ愴㌰戸〳愹ㄲ㠳㑢㍣㌱戸挸ㄳ㠳㍢㙤㔳㕡㌷㑣㔹ㄸ㤸愱㐸㉡㤵㡣㈷昹㤸ㄱ改㌰㈳昱㈸愶㙥㍣㡤〴㍡愲〱摣㠶㐶㡤扢㔴昱挷㈰㡦㜱户攲㤶㤲扢㐷㜱㤴〹〶㕥㈴〶㍦㜳㘲挰ㅦ昹搱㜳㈰㝥攳〱㈸㔴挵攰㐱㈵散㘳〶㠹挱㝤挴攰㕥㘲昰㤰㉡㘸㈵ぢ㔲ㄸ㍣㡣㔴㠹挱㘹㥥ㄸ㥣攲㠹挱㈳戶㈹敤〷㌰㘵㡦㠵㐸㝢㐷㈲㥡ち〰〹摣戶〶摡㘳㜸昲㠸㥡㤸ち㤳㤹㘸㍣㘳㈶㡣㐷㔵昱㍦㐴ㅥ攳㌱挵ㅤ㑦敥㜱挵㔱㈶㥥〴㈷㌱㔸敤挴攰㐷㄰改㈷㠲昸㡤愷愰㔰ㄵ㠳愷㤵昰㌴㘶㤰ㄸ㍣㐲っㅥ〶㌱㥥㠱㤰敦㥣改㍦㠱戰戹愵昱㐵昰〱扥挳戳戹ㅦ搳㜱㝥昱㤶戳昳搶扤㌳ぢ㔸㍣挷捦ㄹ㉤捡㑤㉡晥ㄶ捥ㄶ㙡㔱㝤慣晡ㅥ㙥㕢㈹㘵㔲戲㠰ㄷ捣晡㑣㤵㙤㕥扥㤸て摦㤷㐵㐸〴㠲戱晣㝡敥搶㈵捥昱㑥挶㡥愵搴㤹搹〲扥昲㙣愶㤵挵〲㕥㕡㘸愸ㅦ㈲㍣㕦㙡戴㝦昵〶㘱〰㘵㘰㙡戶扦㜷㈴㝣搸搱攳㥤㤴挹摤㝤昲敤慤㥤㈰ㄷ晡ぢ㠰㐷㍢ぢ㔰㤵㝦㜱㍣ㄲ㘸捣戳㘹扣㠰昳㉥㡥摤慤ㄴ㑡㘲攱㍣昰㌹〷搸ㄶ㉦愱ㄴ摡㘳㔲换换㘰㤰㈸㉦㠱㑣戰て昵㜵慣扡㠹㔶㠲捦晥㙢㑣㙣㜹㐵攵㌸㔲㡣晡改愴挶㌷㑥戸昲慦ㅢ昶㙤扢㝣攳㈶晢㉦敦攱㜱㤴㉣㠸搷㤱愳つ㐹敥㉦㠹昶愲ㄲ慦攲㙢㥤ㄵ㥦㔱敤戱〵敥捦愸ㅡ㙦挲㤲散㑦ㄷ愰捥捤㉤攲㍤昰散㔳㐲㝦ㄷ㔴㕢㠳㔴ㄷ㜴㐱戱〴挶㤴扢㝥晤㘲愸㠸昷愱慣㤲㕡㍥〰㠳挴㐱㈰昰㘷㤵㘳挰〸㝣㠲ㅣ㙤ㅥ〸愴慡㈱㤰戴〵敥㙦愹ㅡ㥦挲㤲㐴攰㑡搴ㄹ〸㝣〹摥㐲攰ぢ㥣㘹㔷㈱搵昵㔱晣㔰扢㌸慡っ㠲慢愱㈳扥㠲㜶ㄱ㠲慦挱㈰㜱㄰㄰㝣愳㜲っㄸ〲〶㌴摡㍣㈰㌸慣ㅡ〴㠷摡〲昷ㄷ㔵つ㐶㍦㈴〴敢㔱㘷㐰挰㤰㠳〵〱㠳ㄹ摡昵㐸㜵㐱㄰敥㄰㡢捡㈰戸ㄱ㍡愲ㄹ摡㐵〸ㄸ㥣㐰攲㈰㈰㘰㈴㐳收ㄸ㌰〴㡣㘷戴㜹㐰㌰慦ㅡ〴㜳㙤㠱晢扢慡〶㠳ㅦㄲ㠲㕢㔰〳㐰㌰ㄲ扣〵挱㉥㌸搳㙥㐵㙡昹㌸〰〲戳捡㄰戸ㅤ㉡愲ㄵ捡㐵〴ㄸ㥡㐰攲㈰㄰ㄸ愳㜲っㄸ㠱㍤㤰愳捤〳㠱愹搵㄰㤸㘲ぢ摣ㅦ㔷㌵昶㠲㈵㠹挰扤愸㌳㄰㘰扣挱㐲㠰㤱っ敤㝥愴㤶㈳㄰〹㠹㠹㘵〸㍣〸ㄵ挱愰㐵ㄱ〱〶㈶㤰㌸〸〴愲㉡挷㠰ㄱ㘰㉣愳捤〳㠱㝤慢㈱戰㡦㉤㜰㝦㘱㔵㌰㔰㘱㜹㍣ㄱ㘷摡攳愸戹㌶〱㍦㡡ㄶっ㌴㐶㤱㘷慦ㅡ㔷ぢ㉢㉥攱扣㍥㔵扢㘰㍣㐱㤰ㄸ㈰愱㐹㔴ㅢ㕢攰捡ㅣ㈸㝤〸㈵㔴捤㠱愰㉤愸昸㜲㈳攳ㄲ㤶〳㜳攸挰昳㈸慡㤱づ挴挴㜸㘴㔱〵晡昵ㄷ㔹㠷㜹捥㍡ㅣ㔲愵づ㝢㔴慢挳敥戶挰晤㈹㐵㠳㐱っ搹㡤晥ㅢ㠵愰ㅢ㜵㠱户敡㜴ㄴ捥戴搷㤰㕡摥㡤愲㘱㌱〶挶㔴㥦昱敢慦戳㜶㐷㐳㔹㈵戵㌰挴㠰挴㐱㜴愳戴捡㌱攰㙥搴㡤ㅣ㙤ㅥ摤㘸㘴㌵〴㜶戱〵ㄵ摦㔳㘴挸挱昲戸ㄷ㘷摡㍢愸戹搵㡤㠲㘲㐷攴㈹㌵挳㝢㜴㌴〷ㅤ㤵㈴㔶㤴㔵愲搴ㄵ戶愹㔶㠹慤㙤㠱晢ぢ㠷〶〳ㄴ戲ㄹ㍥㐴㈱㘸〶㐶〵慣㑡ㅤ㡦㌳敤㈳愴㤶㌷㐳㌸㉡戶㠰㌱㠵戹㕦晦㠴戵㕢つ㘵㤵搴挲昰〱ㄲ〷搱っ㈷慢ㅣ〳㙥㠶搳㤱愳捤愳ㄹ㠶㔵㐳㘰愸㉤㜰㝦收搰㌸ぢ㤶㈴〲㝦㐷㥤㠱〰㘳〲ㄶ〲㡣㌶㘸㕦㈰搵㝤㔱ぢ㡢愶㌲〸扥㠲㡥㘰㘴愱〸〱愳〷㐸ㅣ〴〴㙢㔴㡥〱㐳挰㠰㐳㥢〷〴昵搵㈰㄰戶挰晤戱㐳㘳㉤㉣㐹〸㔸㕦㐰挰㤰㠰〵挱㍡㥣㘹昵㐸㜵㜵㠲㤸昸晡㑢㘷㈷㘸㠰㡡㘰㕣愱㠸挰㝡㌰㠳㐳㠰㠱〶㤹㘳挰〸㙣㐴づ㉦〴扥㐰摤㕥昵扡扤晤摣ㄶ㔴㝣昱㤰戱〴换㘳㐶㈹戴愱㜰㐷捥㠸㜱昱㈹戲愸㜱攷搷㥢改㈷挳㄰㉡㐹㌰㤸㔰慡㐳㘹㈸㝥㕣慤づㅦ搹〲昷㈷〸㡤〷㘰㐹戶挲〸ㄴ㠲㔶攰㙡扦㔵愷㠷㜱愶㙤㡤㔴㔷㐷っ挵挵〷戰愶㌰昷敢摢戲㝡㡣ㄹ愸愴㤶摦㠲ㄹ㕣㌳㌰㠸㌰戸㘶㜸ㄶ㌹㑡㄰㤴㍥㔲昵㙥㌵〸摥戱〵敥てㄱㅡ㡣㍢㐸〸㜶戶㈰攰㘲扦〵挱换㌸搳㐶㔶㐲㄰づ㠹㌷捡㈰ㄸ㐵〸ㄸ㌲㈸㐲挰戰挰攰㈰㘰っ㘱㜰㄰㌰㤲攰〵挱㙢搵㈰㜸搵ㄶ戸㍦㐷㘸㌰散㈰㈱搸捤㠲㠰㙢晤ㄶ〴㡣㈲㘸㝢㈰戵㝣㉣㐶㈳攲㜷㘵〸㡣㈵〲っㄸㄴㄱ昸ㄸ捣攰㄰㘰〴㘱㜰〸㌰㡥攰㠵挰昳搵㄰㜸捥ㄶ戸扦㐹㘸㌰攸㈰ㄱ〸㕡〸㜰愵摦㐲㠰㌱〴㉤㡣㔴昷㌸㠸㡡愷捡㈰㘸㈷〴㡣ㄷㄴ㈱㘰㑣㘰㜰㄰㌰㠰㈰㜳っ㜸㍡㘲ㄸ愱捤㘳㐲㝥慣ㅡ〴㡦摡〲昷㤷〹つ挶ㅣ㈴〴晢㕡㄰㜰愱摦㠲㠰㈱〴㙤㠲〷〴㌱昱㔰ㄹ〴〷㄰〲㠶ぢ㡡㄰㌰㈴㠰晦〷㜱㑤㘲晣㐰收ㄸ㌰〴㡣㈲戴㜹㐰㜰㙦㌵〸敥戱〵ㄵ摦㈷㙣㠵㈵换㘵〶ㅦ戴㘹㜰挷扡㍢ち㠹㍢㤱㐷捤扦㝥㝤〶ㅤㅤ〵ㅤ㤵㈴ㄸ㈴㘸㉢㔶愲㌴㈵晦扡㕡㈵㙥戱〵敥㉦〶ㅡっ㈸挸㜶㤸㡢㐲㌰㈵㜳ㄵ摦慡ㄴ攳〳摡㝣愴㤶て挶㜰㕣㙣㠴㌱㠵㌹㍥㘸捥摡㌱ㄴ愰㤲㕡戸摣㡦晦〷搱っ㡣つ挸ㅣ〳㙥〶㐶〸摡㡡〸㤴㘶攴つ搵㄰㔸㙦ぢ摣㥦つ㌴ㄸ㑥㤰〸ㅣ㙡㈱挰㌵㝣ぢ〱㐶〷戴挳㤱敡ㅥ㡣ㅤ攲㥡㌲〸㡥㈰〴㡣〴ㄴ㈱攰㙡㍦晥ㅦ〴〴っつ挸ㅣ〳㠶㠰〱㠲㌶て〸搶㔶㠳攰㑡㕢攰晥㜸愰挱㘸㠲㠴㈰㘹㐱挰㈵㝣ぢ〲〶〷戴㜴㈵〴攱㠰戸戴っ㠲っ㈱㘰㈰愰〸〱ㄷ晢昱晦㈰㈰㘰㘴㐰收ㄸ㌰〴〹愸户㜹㐰㜰㘱㌵〸㉥戰〵敥㑦〸ㅡっ㈶㐸〸㝡㉣〸戸㠲㙦㐱挰搸㠰㤶昵㠰㈰㈲捥㉢㠳㘰ㄹ㈱㘰ㅣ愰〸〱搷晡昱晦㈰㈰㘰㘰㐰收ㄸ㌰〴って戴㜹㐰㜰㘶㌵〸㝥㘲ぢ摣ㅦㄲ㌴ㄸ㑢㤰㄰㉣户㈰攰〲扥〵〱㐳〳摡㑡愴扡愶㠲㜶㜱㕡ㄹ〲挷ㄱ〱㐶〱㡡〸晣〸っ晥ㅦ〴〲っぢ挸ㅣ〳㐶㠰挱㠱㌶て〴㑥慣㠶挰㡦㙣㐱挵搷〴ㄹ㐹昰㕣〹㤷ㅦ戸戳㝥て搱晡愹㐷㤹搰㠲㐲ㅢ㌳摣㠹㍦㌴㘳㈵㜳㍢㈶㕥改挰晢㐹昲㙤㠸㘱昸㈸ㄸ㕦攳㥡㡤㙦摣攱㔳㘰昸㘹㝢㝢㘳㍦扥㝤挷㉦㉦愹㡦㔱改㤲㘳㘶㉤㌳㉦㡦慦㔳㌵㘵㘶ㄶ戰㉤㌴敤挳て搹昵攱愷挱戲晦〹㕦っ挳晢㈹つ摣㑤㡡愸㈳㝦㌸戲摥昳搵㄰扥昳㔱攳㘳㙥㈵㍣搴㙦㍢搶昳㕢㘲晦摡㘷ち攵㙢㍤つ攲〴㌴愷戵㈵㘱㜵㥤㕣㐷挲攷慣㄰㕥㐲㕦昴换搸ㄸ㙡攴搷㑦〲㉢昵㈵愹㙢㘰戴愲㔶搰〴㙢搰㜵㑤扤㕤㜸㍦㌱戱捡搷摢㠵㤷㡡ㄷ昷㉤昱㜵㉤㐷㤴〸摦㈵挴攷挶昰扢㡣晡㈹㌰慡づ挱戰〱㍢㤰㕤慢㔵㥥戵晡㜱㜹慤㑥㉦慦㤵㘰〴㠱㌵搳㝦攲戴捣攵㜸㠷攵㠲愷攵戳换㉤㥦攳戲捣㠵㜹㘹昹㍣愷㘵慥㜲㍢㉣昷㝡㕡㍥扦摣昲〵㉥换㕣敦㤶㤶搷㌸㉤㜳昱搸㘱㜹戱愷攵㑢捡㉤㕦敡戲捣㜵㘴㘹昹㜲愷㘵㉥捡㍡㉣㈷㍣㉤慦㉤户㝣㤵换昲㠳捡昲搵㑥换㕣㤰㤴攵慤㐳㉡㝢㍡晦〹㉥ㄱ捡搴㙢㥣愹㕣搳㜳搴攲㌰捦㕡㕣㠷ㅣ㡥㍥戸ㅥ慣愳てち㉥敦㐹换搷㐳愰づ挱戵㌰㤹㝡㠳戳㍣㉥㕥㌹捡㕢攰㔹摥挶昲昲㙥㜲㤵挷㜵㉣㘹昹㔷捥昲戸㈸攴戰㍣摢搳昲慤攵㤶㙦㜳㔹收昲㤰戴㝣㠷搳㌲㘷㝤㠷攵㘹㥥㤶敦㉥户㝣㡦换㌲㤷㕤愴攵晢㜰愲づ挱㐵ち㤹㝡㍦㑥㡡㉤挵㔵〵㐷㜹〷㜸㤶昷㄰㤴ㅣ㙤昲ㅢ戰捥㌶攱晡㠲戴晣〸㑥搴㈱昸戰敥戰ㅣ昷戴晣㌸㤴ㅣ㤶㝦ぢ搶㘹㤹㡦敤搲昲㤳㌸㔱㠷攰㌳戰挳㜲搸搳昲㌳㔰㜲㔸㝥ㄶ慣搳㌲ㅦ㠷愵攵攷㜱愲づ挱㘷㑢㠷攵扤㍣㉤扦〴㈵㠷攵晦〲敢戴捣愷㑣㘹昹㘵㥣愸㐳昰㤱捤㘱㜹㌷㑦换慦㐲挹㘱昹㌵戰㑥换㝣㜸㤳㤶㕦挷㠹㍡〴㥦㜴㘴敡ㅦ㜰㔲㙣㔷㍥㥡㌸捡㙢昵㉣敦㑤㈸㌹捡㝢ぢ慣戳㍣㍥愵㐸换敦攰㐴ㅤ㠲户晣づ换㍢㜸㕡㝥ㅦ㑡づ换㝦〴敢戴捣㥢㝦㘹昹〳㥣愸㐳昰㑥摡㘱㜹㉢㑦换㝦㠱㤲挳昲㐷㘰㥤㤶㜹㑦㉤㉤㝦㠲ㄳ㜵〸摥愰㍡㉣て昷戴晣㌷㈸㌹㉣㝦ち搶㘹㤹户慡搲昲摦㜱愲づ挱晢㍥㠷㘵㥦愷攵㉦愱攴戰晣ㄵ㔸愷㘵摥〲㑡换晦挴㠹㍡ㅡ㜹㌱ㅥ昰㕤〱攳㐵㈳㜰晦挴ㅦ捥挶戵㤶ㅦ㑣ㅤ摢㠳㥦㑢ㅤ挰昷㘹扦㐶㌹㠲㤷㝡摡搰扦戱㑦挸戴愸㙢戵㑦晣ㄸ挹慣㤰扥㠹㜲㕥㠲愵㜶ㅤ㉥敡㍣㤱摡敡晡敢ㄳ扣慥㑡㙤㐱㌹㉦慢㔲扢摥愹慤慥愹㍥挱㙢愵搴ㅥ㐲㌹㉦㤵㔲扢挱愹慤慥㤳㍥挱敢㥦搴㙥愴㥣㤷㍦愹慤㌹戵搵戵捦㈷㜸㑤㤳摡㑤㤴昳㤲㈶戵㝤㑥㙤㜵㍤昳戵昰ㅡ㐶戹㡦㜷㌲㉤扣㜶ㄵ㌹㜱㥤戲愴㌳㉦㉦㑢搲㤲摦㘹㐹㕤㤳㝣㉤扣づ㤵昲昲ㅡ㈳㙢㌱㤴摡扣挴挸扣挳㥣㜹搵昵挵㈷㜸摤㤰摡捤㤴昳戲㈱戵㠷㍢戵搵㌵挳㈷㜸㉤㤰摡㉤㤴昳㔲㈰戵つ愷戶扡づ昸㕡㌸昷㤷敡昵㤰捡扢〵戵㌹慤换扣㕢㍡昳慡㌹摤㈷ㅥ㔷摡㈳㈸攷㔴㉤戵户㜲㙡慢㜹摡㈷㌸晦捡㝡㙤㑤㌹愷㕦愹扤㡤㔳㕢捤扤㍥挱㌹㔵㙡㙦㑢㌹愷㔴愹扤㥤㔳㕢捤愷㍥挱㜹㔲㙡㙦㑦㌹愷㐹愹扤㠳㔳㕢捤㤱扥ㄶ捥㡢㤴换㔶ㄵ㥣昳㘴摥ㅤ愹晤㤶捡扢㤳㌳慦㥡敦㝣㠲昳㤸搴摥㤹㜲㑥㘳戲愴㕤㥣摡㙡づ昳〹捥㑤㔲㝢㈴攵㥣㥡愴㜶慢㔳㕢捤㑢㍥挱昹㐶㙡㡦愲㥣搳㡤搴ㅥ敤搴㔶㜳㡤㑦㜰づ㤱摡扢㔲捥㈹㐴㙡㡦㜱㙡慢昹挳㈷攴愰㠶捦㝡ㅢ攴敡㌰㌸戸戱晣㠹ㅦ㙤㐵㙡昳㄰㈱〷㌳昹㌲㉤づ㙡愹戵扢愵㈵〷㜱㠵ㄶ〷戳搴摡搳搲㤲㠳户㐲㡢㠳㔸㙡㡤戳戴攴愰慤搰攲攰㤵㕡攳㉤㉤㌹㔸㉢戴㌸㘸愵㔶挰搲㤲〳戱㐲㡢〳㔲㙡㠵㉣㉤㌹攴㉡戴㌸昴愴㔶挴搲㤲㐳慤㐲㡢㐳㑥㙡㜵㔸㕡㜲㠸㔵㘸㜱愸㐹慤㤸愵㈵〷㔳㠵ㄶ〷㤵搴摡挷搲㤲㠳愸㐲㡢㠳㐹㙡敤㘷㘹挹挱㔳愱挵㐱㈴戵昶户戴攴愰愹搰攲攰㤱㕡ㄳ㉤㉤㌹㔸㉡戴㌸㘸愴搶㘴㑢㑢づ㡢ち㉤づて愹㌵挵搲㤲挳愱㐲㡢挳㐲㙡㑤戳戴攴㌰愸搰攲㜰㤰㕡㌳㉣㉤搹晤㉢戴㌸っ愴搶㉣㑢㑢㜶晢ち㉤㜶㝦愹㌵㕢㙡ㄹ慡㈳㌷戲㠷敦敢戵攵挲㕡㤶㈰㌵昹㠱㝣戳㌰㜶敡㑡㝣昲㈲㙤愶戱戲戰っ晢ち㔷㑤捤昶攵㔷昱㐶㙡〸㍥㜳㙤㝤ㅣ扡愱㝥㥦㝦捤ㄶ搷㈷㜶㠶㈹晥㙢扣攵㡢㑤㥢晥つ㍢ㅣ敦愵㑤㠴戴㌸ㄹ晦㝣愲㑥㜰愰搲㘱昱㉢㤴挰㔲㤴㠰㘳㔳ち㙥㜶〹㌸ㅣ愵攰㈶㤷㠰㈳㔰ち㌶扡〴ㅣ㜴㔲昰㑢㤷㠰攳㑣ち㙥㜴〹㌸戴愴攰〶㤷㠰愳㐹ち慥㜷〹㌸㠰愴㘰㠳㑢挰㌱㈳〵敢㕤〲づㄳ㈹戸捥㈵攰挸㤰㠲㙢㕤〲づ〶㈹昸㠵㑢挰晥㉦〵搷戸〴散昲㔲戰捥㈵㤸愶〴㔷扢〴散搸㌲挷捦㕤〲昶㘵㈹戸捡㈵㘰昷㤵㠲戵攵㠲愱晦〷㙤挲ぢ昸</t>
  </si>
  <si>
    <t>Back to model</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</si>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</sst>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_);\(&quot;$&quot;#,##0\)"/>
    <numFmt numFmtId="7" formatCode="&quot;$&quot;#,##0.00_);\(&quot;$&quot;#,##0.00\)"/>
    <numFmt numFmtId="164" formatCode="0.00\°"/>
    <numFmt numFmtId="165" formatCode="0.000"/>
    <numFmt numFmtId="166" formatCode="&quot;$&quot;#,##0.00"/>
    <numFmt numFmtId="167" formatCode="#,##0.0"/>
    <numFmt numFmtId="168" formatCode="0.0"/>
    <numFmt numFmtId="169" formatCode="&quot;$&quot;#,##0"/>
  </numFmts>
  <fonts count="17" x14ac:knownFonts="1">
    <font>
      <sz val="10"/>
      <name val="Arial"/>
    </font>
    <font>
      <sz val="8"/>
      <color indexed="81"/>
      <name val="Tahoma"/>
      <family val="2"/>
    </font>
    <font>
      <b/>
      <sz val="10"/>
      <name val="Arial"/>
      <family val="2"/>
    </font>
    <font>
      <sz val="10"/>
      <name val="MS Sans Serif"/>
      <family val="2"/>
    </font>
    <font>
      <sz val="8"/>
      <name val="Arial"/>
      <family val="2"/>
    </font>
    <font>
      <b/>
      <sz val="11"/>
      <color theme="0"/>
      <name val="Calibri"/>
      <family val="2"/>
      <scheme val="minor"/>
    </font>
    <font>
      <sz val="11"/>
      <name val="Calibri"/>
      <family val="2"/>
      <scheme val="minor"/>
    </font>
    <font>
      <sz val="11"/>
      <color indexed="47"/>
      <name val="Calibri"/>
      <family val="2"/>
      <scheme val="minor"/>
    </font>
    <font>
      <b/>
      <sz val="11"/>
      <name val="Calibri"/>
      <family val="2"/>
      <scheme val="minor"/>
    </font>
    <font>
      <sz val="11"/>
      <color indexed="11"/>
      <name val="Calibri"/>
      <family val="2"/>
      <scheme val="minor"/>
    </font>
    <font>
      <b/>
      <sz val="18"/>
      <color theme="3"/>
      <name val="Cambria"/>
      <family val="1"/>
      <scheme val="major"/>
    </font>
    <font>
      <u/>
      <sz val="10"/>
      <color theme="10"/>
      <name val="MS Sans Serif"/>
      <family val="2"/>
    </font>
    <font>
      <u/>
      <sz val="10"/>
      <color rgb="FFFF0000"/>
      <name val="Calibri"/>
      <family val="2"/>
      <scheme val="minor"/>
    </font>
    <font>
      <u/>
      <sz val="10"/>
      <color theme="3"/>
      <name val="Calibri"/>
      <family val="2"/>
      <scheme val="minor"/>
    </font>
    <font>
      <b/>
      <sz val="18"/>
      <color rgb="FF1F497D"/>
      <name val="Cambria"/>
      <family val="1"/>
      <scheme val="major"/>
    </font>
    <font>
      <u/>
      <sz val="10"/>
      <color rgb="FF0070C0"/>
      <name val="Calibri"/>
      <family val="2"/>
      <scheme val="minor"/>
    </font>
    <font>
      <sz val="11"/>
      <color theme="1" tint="0.249977111117893"/>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11"/>
        <bgColor indexed="9"/>
      </patternFill>
    </fill>
    <fill>
      <patternFill patternType="solid">
        <fgColor indexed="9"/>
        <bgColor indexed="9"/>
      </patternFill>
    </fill>
    <fill>
      <patternFill patternType="solid">
        <fgColor indexed="15"/>
        <bgColor indexed="9"/>
      </patternFill>
    </fill>
    <fill>
      <patternFill patternType="solid">
        <fgColor indexed="13"/>
        <bgColor indexed="64"/>
      </patternFill>
    </fill>
    <fill>
      <patternFill patternType="solid">
        <fgColor theme="8" tint="-0.249977111117893"/>
        <bgColor indexed="64"/>
      </patternFill>
    </fill>
    <fill>
      <patternFill patternType="solid">
        <fgColor rgb="FF00FF00"/>
        <bgColor indexed="64"/>
      </patternFill>
    </fill>
    <fill>
      <patternFill patternType="solid">
        <fgColor rgb="FF90B08E"/>
        <bgColor indexed="64"/>
      </patternFill>
    </fill>
  </fills>
  <borders count="11">
    <border>
      <left/>
      <right/>
      <top/>
      <bottom/>
      <diagonal/>
    </border>
    <border>
      <left/>
      <right/>
      <top/>
      <bottom style="thin">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s>
  <cellStyleXfs count="3">
    <xf numFmtId="0" fontId="0" fillId="0" borderId="0"/>
    <xf numFmtId="0" fontId="3" fillId="0" borderId="0"/>
    <xf numFmtId="0" fontId="11" fillId="0" borderId="0" applyNumberFormat="0" applyFill="0" applyBorder="0" applyAlignment="0" applyProtection="0"/>
  </cellStyleXfs>
  <cellXfs count="117">
    <xf numFmtId="0" fontId="0" fillId="0" borderId="0" xfId="0"/>
    <xf numFmtId="0" fontId="2" fillId="0" borderId="0" xfId="0" applyFont="1"/>
    <xf numFmtId="0" fontId="0" fillId="0" borderId="0" xfId="0" quotePrefix="1"/>
    <xf numFmtId="0" fontId="6" fillId="0" borderId="0" xfId="0" applyFont="1" applyFill="1" applyAlignment="1">
      <alignment horizontal="right"/>
    </xf>
    <xf numFmtId="0" fontId="6" fillId="0" borderId="0" xfId="0" applyFont="1" applyFill="1" applyAlignment="1">
      <alignment horizontal="left"/>
    </xf>
    <xf numFmtId="0" fontId="6" fillId="0" borderId="0" xfId="0" applyFont="1" applyFill="1" applyBorder="1"/>
    <xf numFmtId="0" fontId="6" fillId="0" borderId="0" xfId="0" applyFont="1" applyFill="1" applyBorder="1" applyAlignment="1">
      <alignment horizontal="right"/>
    </xf>
    <xf numFmtId="0" fontId="6" fillId="0" borderId="0" xfId="0" applyFont="1" applyAlignment="1">
      <alignment horizontal="left"/>
    </xf>
    <xf numFmtId="0" fontId="7" fillId="0" borderId="0" xfId="0" applyFont="1" applyFill="1" applyBorder="1" applyAlignment="1">
      <alignment horizontal="right"/>
    </xf>
    <xf numFmtId="0" fontId="8" fillId="0" borderId="0" xfId="0" applyFont="1" applyFill="1" applyBorder="1" applyAlignment="1">
      <alignment horizontal="right"/>
    </xf>
    <xf numFmtId="0" fontId="6" fillId="0" borderId="0" xfId="0" applyFont="1" applyFill="1" applyBorder="1" applyAlignment="1">
      <alignment horizontal="left"/>
    </xf>
    <xf numFmtId="0" fontId="6" fillId="0" borderId="0" xfId="0" applyFont="1" applyFill="1" applyBorder="1" applyAlignment="1">
      <alignment horizontal="right" wrapText="1"/>
    </xf>
    <xf numFmtId="0" fontId="6" fillId="0" borderId="0" xfId="0" applyFont="1" applyFill="1" applyBorder="1" applyAlignment="1">
      <alignment wrapText="1"/>
    </xf>
    <xf numFmtId="0" fontId="6" fillId="0" borderId="0" xfId="0" applyFont="1" applyAlignment="1">
      <alignment horizontal="center"/>
    </xf>
    <xf numFmtId="0" fontId="6" fillId="0" borderId="0" xfId="0" applyFont="1" applyFill="1" applyAlignment="1">
      <alignment horizontal="center"/>
    </xf>
    <xf numFmtId="5" fontId="6" fillId="0" borderId="0" xfId="0" applyNumberFormat="1" applyFont="1" applyFill="1" applyAlignment="1">
      <alignment horizontal="center"/>
    </xf>
    <xf numFmtId="0" fontId="6" fillId="0" borderId="0" xfId="0" applyFont="1" applyFill="1" applyAlignment="1">
      <alignment horizontal="center" wrapText="1"/>
    </xf>
    <xf numFmtId="0" fontId="6" fillId="0" borderId="0" xfId="0" applyFont="1" applyFill="1" applyBorder="1" applyAlignment="1">
      <alignment horizontal="center" wrapText="1"/>
    </xf>
    <xf numFmtId="0" fontId="6" fillId="0" borderId="0" xfId="0" applyFont="1" applyFill="1" applyBorder="1" applyAlignment="1">
      <alignment horizontal="center"/>
    </xf>
    <xf numFmtId="0" fontId="6" fillId="0" borderId="0" xfId="0" applyFont="1" applyAlignment="1">
      <alignment horizontal="right"/>
    </xf>
    <xf numFmtId="7" fontId="6" fillId="0" borderId="0" xfId="0" applyNumberFormat="1" applyFont="1" applyAlignment="1">
      <alignment horizontal="right"/>
    </xf>
    <xf numFmtId="164" fontId="6" fillId="0" borderId="0" xfId="0" applyNumberFormat="1" applyFont="1" applyAlignment="1">
      <alignment horizontal="right"/>
    </xf>
    <xf numFmtId="7" fontId="6" fillId="0" borderId="0" xfId="0" applyNumberFormat="1" applyFont="1" applyFill="1" applyAlignment="1">
      <alignment horizontal="right"/>
    </xf>
    <xf numFmtId="7" fontId="6" fillId="5" borderId="0" xfId="0" applyNumberFormat="1" applyFont="1" applyFill="1" applyAlignment="1">
      <alignment horizontal="right"/>
    </xf>
    <xf numFmtId="0" fontId="6" fillId="0" borderId="0" xfId="0" applyFont="1" applyFill="1" applyAlignment="1">
      <alignment horizontal="right" wrapText="1"/>
    </xf>
    <xf numFmtId="0" fontId="6" fillId="0" borderId="0" xfId="0" applyFont="1" applyFill="1" applyAlignment="1">
      <alignment horizontal="left" wrapText="1"/>
    </xf>
    <xf numFmtId="0" fontId="6" fillId="7" borderId="0" xfId="0" applyFont="1" applyFill="1" applyAlignment="1">
      <alignment horizontal="center" wrapText="1"/>
    </xf>
    <xf numFmtId="164" fontId="6" fillId="0" borderId="0" xfId="0" applyNumberFormat="1" applyFont="1" applyFill="1" applyAlignment="1">
      <alignment horizontal="right" wrapText="1"/>
    </xf>
    <xf numFmtId="165" fontId="6" fillId="0" borderId="0" xfId="0" applyNumberFormat="1" applyFont="1" applyFill="1" applyAlignment="1">
      <alignment horizontal="right"/>
    </xf>
    <xf numFmtId="1" fontId="6" fillId="0" borderId="0" xfId="0" applyNumberFormat="1" applyFont="1" applyFill="1" applyAlignment="1">
      <alignment horizontal="right" wrapText="1"/>
    </xf>
    <xf numFmtId="166" fontId="6" fillId="0" borderId="0" xfId="0" applyNumberFormat="1" applyFont="1" applyFill="1" applyAlignment="1">
      <alignment horizontal="right"/>
    </xf>
    <xf numFmtId="0" fontId="6" fillId="5" borderId="0" xfId="0" applyFont="1" applyFill="1" applyAlignment="1">
      <alignment horizontal="right" wrapText="1"/>
    </xf>
    <xf numFmtId="165" fontId="6" fillId="4" borderId="0" xfId="0" applyNumberFormat="1" applyFont="1" applyFill="1" applyAlignment="1">
      <alignment horizontal="center"/>
    </xf>
    <xf numFmtId="0" fontId="9" fillId="0" borderId="0" xfId="0" applyFont="1" applyFill="1" applyBorder="1" applyAlignment="1">
      <alignment wrapText="1"/>
    </xf>
    <xf numFmtId="0" fontId="9" fillId="0" borderId="0" xfId="0" applyFont="1" applyFill="1" applyAlignment="1">
      <alignment horizontal="left" wrapText="1"/>
    </xf>
    <xf numFmtId="0" fontId="6" fillId="0" borderId="1" xfId="0" applyFont="1" applyBorder="1" applyAlignment="1">
      <alignment horizontal="center"/>
    </xf>
    <xf numFmtId="165" fontId="6" fillId="4" borderId="1" xfId="0" applyNumberFormat="1" applyFont="1" applyFill="1" applyBorder="1" applyAlignment="1">
      <alignment horizontal="center"/>
    </xf>
    <xf numFmtId="0" fontId="6" fillId="0" borderId="0" xfId="0" applyFont="1" applyBorder="1" applyAlignment="1">
      <alignment horizontal="right"/>
    </xf>
    <xf numFmtId="0" fontId="6" fillId="0" borderId="0" xfId="0" applyFont="1" applyBorder="1" applyAlignment="1">
      <alignment horizontal="left"/>
    </xf>
    <xf numFmtId="167" fontId="6" fillId="0" borderId="0" xfId="0" applyNumberFormat="1" applyFont="1" applyFill="1" applyBorder="1"/>
    <xf numFmtId="167" fontId="6" fillId="0" borderId="0" xfId="0" applyNumberFormat="1" applyFont="1" applyFill="1" applyBorder="1" applyAlignment="1">
      <alignment horizontal="right"/>
    </xf>
    <xf numFmtId="0" fontId="10" fillId="0" borderId="0" xfId="0" applyFont="1" applyFill="1" applyBorder="1" applyAlignment="1">
      <alignment horizontal="left"/>
    </xf>
    <xf numFmtId="0" fontId="6" fillId="0" borderId="0" xfId="0" applyFont="1" applyBorder="1" applyAlignment="1">
      <alignment horizontal="center"/>
    </xf>
    <xf numFmtId="0" fontId="5" fillId="8" borderId="2" xfId="0" applyFont="1" applyFill="1" applyBorder="1" applyAlignment="1">
      <alignment horizontal="left"/>
    </xf>
    <xf numFmtId="0" fontId="5" fillId="8" borderId="3" xfId="0" applyFont="1" applyFill="1" applyBorder="1" applyAlignment="1">
      <alignment horizontal="center" wrapText="1"/>
    </xf>
    <xf numFmtId="0" fontId="5" fillId="8" borderId="4" xfId="0" applyFont="1" applyFill="1" applyBorder="1" applyAlignment="1">
      <alignment horizontal="center" wrapText="1"/>
    </xf>
    <xf numFmtId="0" fontId="5" fillId="8" borderId="6" xfId="0" applyFont="1" applyFill="1" applyBorder="1" applyAlignment="1">
      <alignment horizontal="center" wrapText="1"/>
    </xf>
    <xf numFmtId="0" fontId="5" fillId="8" borderId="7" xfId="0" applyFont="1" applyFill="1" applyBorder="1" applyAlignment="1">
      <alignment horizontal="center" wrapText="1"/>
    </xf>
    <xf numFmtId="0" fontId="5" fillId="8" borderId="8" xfId="0" applyFont="1" applyFill="1" applyBorder="1" applyAlignment="1">
      <alignment horizontal="center" wrapText="1"/>
    </xf>
    <xf numFmtId="0" fontId="5" fillId="8" borderId="9" xfId="0" applyFont="1" applyFill="1" applyBorder="1" applyAlignment="1">
      <alignment horizontal="center" wrapText="1"/>
    </xf>
    <xf numFmtId="0" fontId="5" fillId="8" borderId="10" xfId="0" applyFont="1" applyFill="1" applyBorder="1" applyAlignment="1">
      <alignment horizontal="center" wrapText="1"/>
    </xf>
    <xf numFmtId="0" fontId="5" fillId="8" borderId="5" xfId="0" applyFont="1" applyFill="1" applyBorder="1" applyAlignment="1">
      <alignment horizontal="left"/>
    </xf>
    <xf numFmtId="0" fontId="6" fillId="0" borderId="0" xfId="0" applyFont="1"/>
    <xf numFmtId="0" fontId="7" fillId="0" borderId="0" xfId="0" applyFont="1" applyFill="1" applyBorder="1"/>
    <xf numFmtId="0" fontId="8" fillId="0" borderId="0" xfId="0" applyFont="1" applyFill="1" applyBorder="1"/>
    <xf numFmtId="0" fontId="6" fillId="2" borderId="0" xfId="0" applyFont="1" applyFill="1" applyBorder="1"/>
    <xf numFmtId="0" fontId="8" fillId="2" borderId="0" xfId="0" applyFont="1" applyFill="1" applyBorder="1"/>
    <xf numFmtId="0" fontId="7" fillId="2" borderId="0" xfId="0" applyFont="1" applyFill="1" applyBorder="1"/>
    <xf numFmtId="0" fontId="6" fillId="0" borderId="0" xfId="0" applyFont="1" applyBorder="1"/>
    <xf numFmtId="166" fontId="6" fillId="3" borderId="0" xfId="0" applyNumberFormat="1" applyFont="1" applyFill="1" applyBorder="1"/>
    <xf numFmtId="0" fontId="6" fillId="3" borderId="0" xfId="0" applyFont="1" applyFill="1" applyBorder="1"/>
    <xf numFmtId="166" fontId="6" fillId="4" borderId="1" xfId="0" applyNumberFormat="1" applyFont="1" applyFill="1" applyBorder="1"/>
    <xf numFmtId="0" fontId="6" fillId="0" borderId="1" xfId="0" applyFont="1" applyBorder="1"/>
    <xf numFmtId="3" fontId="6" fillId="4" borderId="0" xfId="0" applyNumberFormat="1" applyFont="1" applyFill="1" applyBorder="1"/>
    <xf numFmtId="166" fontId="6" fillId="2" borderId="0" xfId="0" applyNumberFormat="1" applyFont="1" applyFill="1" applyBorder="1"/>
    <xf numFmtId="166" fontId="6" fillId="5" borderId="0" xfId="0" applyNumberFormat="1" applyFont="1" applyFill="1" applyBorder="1"/>
    <xf numFmtId="168" fontId="6" fillId="4" borderId="0" xfId="0" applyNumberFormat="1" applyFont="1" applyFill="1" applyBorder="1"/>
    <xf numFmtId="169" fontId="6" fillId="4" borderId="0" xfId="0" applyNumberFormat="1" applyFont="1" applyFill="1" applyBorder="1"/>
    <xf numFmtId="169" fontId="6" fillId="4" borderId="1" xfId="0" applyNumberFormat="1" applyFont="1" applyFill="1" applyBorder="1"/>
    <xf numFmtId="0" fontId="6" fillId="0" borderId="0" xfId="1" applyFont="1"/>
    <xf numFmtId="0" fontId="8" fillId="0" borderId="0" xfId="1" applyFont="1" applyAlignment="1">
      <alignment wrapText="1"/>
    </xf>
    <xf numFmtId="0" fontId="6" fillId="0" borderId="0" xfId="1" applyNumberFormat="1" applyFont="1" applyAlignment="1">
      <alignment wrapText="1"/>
    </xf>
    <xf numFmtId="0" fontId="6" fillId="0" borderId="0" xfId="1" applyFont="1" applyAlignment="1">
      <alignment wrapText="1"/>
    </xf>
    <xf numFmtId="0" fontId="6" fillId="0" borderId="0" xfId="1" applyFont="1" applyBorder="1"/>
    <xf numFmtId="5" fontId="8" fillId="6" borderId="0" xfId="0" applyNumberFormat="1" applyFont="1" applyFill="1" applyAlignment="1">
      <alignment horizontal="center"/>
    </xf>
    <xf numFmtId="166" fontId="6" fillId="9" borderId="1" xfId="0" applyNumberFormat="1" applyFont="1" applyFill="1" applyBorder="1"/>
    <xf numFmtId="166" fontId="6" fillId="9" borderId="0" xfId="0" applyNumberFormat="1" applyFont="1" applyFill="1" applyBorder="1"/>
    <xf numFmtId="0" fontId="12" fillId="0" borderId="0" xfId="2" applyFont="1" applyAlignment="1">
      <alignment horizontal="center" vertical="center"/>
    </xf>
    <xf numFmtId="0" fontId="13" fillId="0" borderId="0" xfId="2" applyFont="1" applyAlignment="1">
      <alignment horizontal="center" vertical="center"/>
    </xf>
    <xf numFmtId="0" fontId="14" fillId="0" borderId="0" xfId="0" applyFont="1" applyFill="1" applyBorder="1" applyAlignment="1">
      <alignment horizontal="left"/>
    </xf>
    <xf numFmtId="0" fontId="15" fillId="0" borderId="0" xfId="2" applyFont="1" applyAlignment="1">
      <alignment horizontal="center" vertical="center"/>
    </xf>
    <xf numFmtId="0" fontId="5" fillId="8" borderId="2" xfId="0" applyFont="1" applyFill="1" applyBorder="1" applyAlignment="1">
      <alignment horizontal="center" wrapText="1"/>
    </xf>
    <xf numFmtId="0" fontId="5" fillId="8" borderId="3" xfId="0" applyFont="1" applyFill="1" applyBorder="1" applyAlignment="1">
      <alignment horizontal="right" wrapText="1"/>
    </xf>
    <xf numFmtId="0" fontId="5" fillId="8" borderId="4" xfId="0" applyFont="1" applyFill="1" applyBorder="1" applyAlignment="1">
      <alignment horizontal="left" wrapText="1"/>
    </xf>
    <xf numFmtId="0" fontId="5" fillId="10" borderId="3" xfId="0" applyFont="1" applyFill="1" applyBorder="1" applyAlignment="1">
      <alignment horizontal="center" wrapText="1"/>
    </xf>
    <xf numFmtId="0" fontId="5" fillId="10" borderId="4" xfId="0" applyFont="1" applyFill="1" applyBorder="1" applyAlignment="1">
      <alignment horizontal="center" wrapText="1"/>
    </xf>
    <xf numFmtId="0" fontId="16" fillId="0" borderId="0" xfId="0" applyFont="1" applyFill="1" applyAlignment="1">
      <alignment horizontal="left"/>
    </xf>
    <xf numFmtId="0" fontId="16" fillId="0" borderId="0" xfId="0" applyFont="1" applyFill="1" applyAlignment="1">
      <alignment horizontal="center"/>
    </xf>
    <xf numFmtId="37" fontId="16" fillId="0" borderId="0" xfId="0" applyNumberFormat="1" applyFont="1" applyAlignment="1">
      <alignment horizontal="center"/>
    </xf>
    <xf numFmtId="164" fontId="16" fillId="0" borderId="0" xfId="0" applyNumberFormat="1" applyFont="1" applyAlignment="1">
      <alignment horizontal="center"/>
    </xf>
    <xf numFmtId="5" fontId="16" fillId="0" borderId="0" xfId="0" applyNumberFormat="1" applyFont="1" applyFill="1" applyAlignment="1">
      <alignment horizontal="center"/>
    </xf>
    <xf numFmtId="5" fontId="16" fillId="0" borderId="0" xfId="0" applyNumberFormat="1" applyFont="1" applyAlignment="1">
      <alignment horizontal="center"/>
    </xf>
    <xf numFmtId="0" fontId="16" fillId="0" borderId="0" xfId="0" applyFont="1" applyFill="1" applyAlignment="1">
      <alignment horizontal="left" wrapText="1"/>
    </xf>
    <xf numFmtId="0" fontId="16" fillId="0" borderId="0" xfId="0" applyFont="1" applyFill="1" applyAlignment="1">
      <alignment horizontal="center" wrapText="1"/>
    </xf>
    <xf numFmtId="164" fontId="16" fillId="0" borderId="0" xfId="0" applyNumberFormat="1" applyFont="1" applyFill="1" applyAlignment="1">
      <alignment horizontal="center" wrapText="1"/>
    </xf>
    <xf numFmtId="165" fontId="16" fillId="0" borderId="0" xfId="0" applyNumberFormat="1" applyFont="1" applyFill="1" applyAlignment="1">
      <alignment horizontal="center"/>
    </xf>
    <xf numFmtId="1" fontId="16" fillId="0" borderId="0" xfId="0" applyNumberFormat="1" applyFont="1" applyFill="1" applyAlignment="1">
      <alignment horizontal="center" wrapText="1"/>
    </xf>
    <xf numFmtId="166" fontId="16" fillId="0" borderId="0" xfId="0" applyNumberFormat="1" applyFont="1" applyFill="1" applyAlignment="1">
      <alignment horizontal="center"/>
    </xf>
    <xf numFmtId="0" fontId="16" fillId="0" borderId="0" xfId="0" applyFont="1" applyAlignment="1">
      <alignment horizontal="center"/>
    </xf>
    <xf numFmtId="165" fontId="16" fillId="0" borderId="0" xfId="0" applyNumberFormat="1" applyFont="1" applyAlignment="1">
      <alignment horizontal="center"/>
    </xf>
    <xf numFmtId="0" fontId="16" fillId="0" borderId="0" xfId="0" applyFont="1" applyAlignment="1">
      <alignment horizontal="left"/>
    </xf>
    <xf numFmtId="0" fontId="16" fillId="0" borderId="1" xfId="0" applyFont="1" applyFill="1" applyBorder="1" applyAlignment="1">
      <alignment horizontal="left" wrapText="1"/>
    </xf>
    <xf numFmtId="0" fontId="16" fillId="0" borderId="1" xfId="0" applyFont="1" applyFill="1" applyBorder="1" applyAlignment="1">
      <alignment horizontal="center" wrapText="1"/>
    </xf>
    <xf numFmtId="0" fontId="16" fillId="0" borderId="1" xfId="0" applyFont="1" applyBorder="1" applyAlignment="1">
      <alignment horizontal="center"/>
    </xf>
    <xf numFmtId="164" fontId="16" fillId="0" borderId="1" xfId="0" applyNumberFormat="1" applyFont="1" applyFill="1" applyBorder="1" applyAlignment="1">
      <alignment horizontal="center" wrapText="1"/>
    </xf>
    <xf numFmtId="0" fontId="16" fillId="0" borderId="1" xfId="0" applyFont="1" applyFill="1" applyBorder="1" applyAlignment="1">
      <alignment horizontal="center"/>
    </xf>
    <xf numFmtId="165" fontId="16" fillId="0" borderId="1" xfId="0" applyNumberFormat="1" applyFont="1" applyBorder="1" applyAlignment="1">
      <alignment horizontal="center"/>
    </xf>
    <xf numFmtId="1" fontId="16" fillId="0" borderId="0" xfId="0" applyNumberFormat="1" applyFont="1" applyAlignment="1">
      <alignment horizontal="center"/>
    </xf>
    <xf numFmtId="1" fontId="16" fillId="0" borderId="1" xfId="0" applyNumberFormat="1" applyFont="1" applyBorder="1" applyAlignment="1">
      <alignment horizontal="center"/>
    </xf>
    <xf numFmtId="0" fontId="5" fillId="10" borderId="2" xfId="0" applyFont="1" applyFill="1" applyBorder="1" applyAlignment="1">
      <alignment horizontal="center" wrapText="1"/>
    </xf>
    <xf numFmtId="0" fontId="5" fillId="10" borderId="3" xfId="0" applyFont="1" applyFill="1" applyBorder="1" applyAlignment="1">
      <alignment horizontal="center" wrapText="1"/>
    </xf>
    <xf numFmtId="0" fontId="6" fillId="0" borderId="1" xfId="0" applyFont="1" applyFill="1" applyBorder="1" applyAlignment="1">
      <alignment horizontal="left" wrapText="1"/>
    </xf>
    <xf numFmtId="0" fontId="6" fillId="0" borderId="1" xfId="0" applyFont="1" applyBorder="1" applyAlignment="1"/>
    <xf numFmtId="0" fontId="6" fillId="0" borderId="1" xfId="0" applyFont="1" applyBorder="1" applyAlignment="1">
      <alignment horizontal="left" vertical="top" wrapText="1"/>
    </xf>
    <xf numFmtId="0" fontId="6" fillId="0" borderId="1" xfId="0" applyFont="1" applyBorder="1" applyAlignment="1">
      <alignment horizontal="left"/>
    </xf>
    <xf numFmtId="0" fontId="6" fillId="0" borderId="0" xfId="0" applyFont="1" applyFill="1" applyBorder="1" applyAlignment="1">
      <alignment horizontal="left" wrapText="1"/>
    </xf>
    <xf numFmtId="0" fontId="6" fillId="0" borderId="0" xfId="0" applyFont="1" applyBorder="1" applyAlignment="1"/>
  </cellXfs>
  <cellStyles count="3">
    <cellStyle name="Hyperlink" xfId="2" builtinId="8"/>
    <cellStyle name="Normal" xfId="0" builtinId="0"/>
    <cellStyle name="Normal_Reliability" xfId="1"/>
  </cellStyles>
  <dxfs count="4">
    <dxf>
      <border>
        <bottom style="thin">
          <color indexed="64"/>
        </bottom>
      </border>
    </dxf>
    <dxf>
      <font>
        <condense val="0"/>
        <extend val="0"/>
        <color indexed="47"/>
      </font>
      <fill>
        <patternFill>
          <bgColor indexed="47"/>
        </patternFill>
      </fill>
      <border>
        <left/>
        <right/>
        <top/>
        <bottom/>
      </border>
    </dxf>
    <dxf>
      <font>
        <condense val="0"/>
        <extend val="0"/>
        <color indexed="9"/>
      </font>
      <fill>
        <patternFill>
          <bgColor indexed="9"/>
        </patternFill>
      </fill>
      <border>
        <bottom/>
      </border>
    </dxf>
    <dxf>
      <font>
        <condense val="0"/>
        <extend val="0"/>
        <color indexed="9"/>
      </font>
      <fill>
        <patternFill>
          <bgColor indexed="9"/>
        </patternFill>
      </fill>
      <border>
        <left/>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DDDDD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0B08E"/>
      <color rgb="FF1F497D"/>
      <color rgb="FF789F75"/>
      <color rgb="FF8AAB87"/>
      <color rgb="FF9FBA9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ivic">
      <a:dk1>
        <a:sysClr val="windowText" lastClr="000000"/>
      </a:dk1>
      <a:lt1>
        <a:sysClr val="window" lastClr="FFFFFF"/>
      </a:lt1>
      <a:dk2>
        <a:srgbClr val="646B86"/>
      </a:dk2>
      <a:lt2>
        <a:srgbClr val="C5D1D7"/>
      </a:lt2>
      <a:accent1>
        <a:srgbClr val="D16349"/>
      </a:accent1>
      <a:accent2>
        <a:srgbClr val="CCB400"/>
      </a:accent2>
      <a:accent3>
        <a:srgbClr val="8CADAE"/>
      </a:accent3>
      <a:accent4>
        <a:srgbClr val="8C7B70"/>
      </a:accent4>
      <a:accent5>
        <a:srgbClr val="8FB08C"/>
      </a:accent5>
      <a:accent6>
        <a:srgbClr val="D19049"/>
      </a:accent6>
      <a:hlink>
        <a:srgbClr val="00A3D6"/>
      </a:hlink>
      <a:folHlink>
        <a:srgbClr val="694F0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L46"/>
  <sheetViews>
    <sheetView showGridLines="0" showRowColHeaders="0" zoomScaleNormal="100" workbookViewId="0"/>
  </sheetViews>
  <sheetFormatPr defaultRowHeight="15" x14ac:dyDescent="0.25"/>
  <cols>
    <col min="2" max="2" width="98.5703125" style="69" customWidth="1"/>
    <col min="3" max="16384" width="9.140625" style="69"/>
  </cols>
  <sheetData>
    <row r="1" spans="2:2" ht="30" customHeight="1" x14ac:dyDescent="0.3">
      <c r="B1" s="79" t="s">
        <v>135</v>
      </c>
    </row>
    <row r="2" spans="2:2" ht="22.5" x14ac:dyDescent="0.3">
      <c r="B2" s="41"/>
    </row>
    <row r="3" spans="2:2" ht="30" x14ac:dyDescent="0.25">
      <c r="B3" s="70" t="s">
        <v>250</v>
      </c>
    </row>
    <row r="4" spans="2:2" x14ac:dyDescent="0.25">
      <c r="B4" s="70"/>
    </row>
    <row r="5" spans="2:2" ht="105" x14ac:dyDescent="0.25">
      <c r="B5" s="70" t="s">
        <v>236</v>
      </c>
    </row>
    <row r="6" spans="2:2" x14ac:dyDescent="0.25">
      <c r="B6" s="70"/>
    </row>
    <row r="7" spans="2:2" ht="30" x14ac:dyDescent="0.25">
      <c r="B7" s="70" t="s">
        <v>237</v>
      </c>
    </row>
    <row r="8" spans="2:2" x14ac:dyDescent="0.25">
      <c r="B8" s="70"/>
    </row>
    <row r="9" spans="2:2" x14ac:dyDescent="0.25">
      <c r="B9" s="70" t="s">
        <v>187</v>
      </c>
    </row>
    <row r="10" spans="2:2" ht="75" x14ac:dyDescent="0.25">
      <c r="B10" s="71" t="s">
        <v>188</v>
      </c>
    </row>
    <row r="11" spans="2:2" x14ac:dyDescent="0.25">
      <c r="B11" s="71"/>
    </row>
    <row r="12" spans="2:2" ht="60" x14ac:dyDescent="0.25">
      <c r="B12" s="71" t="s">
        <v>189</v>
      </c>
    </row>
    <row r="13" spans="2:2" x14ac:dyDescent="0.25">
      <c r="B13" s="71"/>
    </row>
    <row r="14" spans="2:2" ht="90" x14ac:dyDescent="0.25">
      <c r="B14" s="71" t="s">
        <v>190</v>
      </c>
    </row>
    <row r="15" spans="2:2" x14ac:dyDescent="0.25">
      <c r="B15" s="71"/>
    </row>
    <row r="16" spans="2:2" x14ac:dyDescent="0.25">
      <c r="B16" s="70" t="s">
        <v>191</v>
      </c>
    </row>
    <row r="17" spans="2:2" ht="105" x14ac:dyDescent="0.25">
      <c r="B17" s="71" t="s">
        <v>192</v>
      </c>
    </row>
    <row r="18" spans="2:2" x14ac:dyDescent="0.25">
      <c r="B18" s="71"/>
    </row>
    <row r="19" spans="2:2" ht="90" x14ac:dyDescent="0.25">
      <c r="B19" s="71" t="s">
        <v>193</v>
      </c>
    </row>
    <row r="20" spans="2:2" x14ac:dyDescent="0.25">
      <c r="B20" s="71"/>
    </row>
    <row r="21" spans="2:2" ht="90" x14ac:dyDescent="0.25">
      <c r="B21" s="71" t="s">
        <v>194</v>
      </c>
    </row>
    <row r="22" spans="2:2" x14ac:dyDescent="0.25">
      <c r="B22" s="71"/>
    </row>
    <row r="23" spans="2:2" ht="60" x14ac:dyDescent="0.25">
      <c r="B23" s="71" t="s">
        <v>195</v>
      </c>
    </row>
    <row r="24" spans="2:2" x14ac:dyDescent="0.25">
      <c r="B24" s="71"/>
    </row>
    <row r="25" spans="2:2" ht="75" x14ac:dyDescent="0.25">
      <c r="B25" s="71" t="s">
        <v>196</v>
      </c>
    </row>
    <row r="26" spans="2:2" x14ac:dyDescent="0.25">
      <c r="B26" s="71"/>
    </row>
    <row r="27" spans="2:2" ht="75" x14ac:dyDescent="0.25">
      <c r="B27" s="71" t="s">
        <v>197</v>
      </c>
    </row>
    <row r="28" spans="2:2" x14ac:dyDescent="0.25">
      <c r="B28" s="71"/>
    </row>
    <row r="29" spans="2:2" ht="45" x14ac:dyDescent="0.25">
      <c r="B29" s="72" t="s">
        <v>198</v>
      </c>
    </row>
    <row r="30" spans="2:2" x14ac:dyDescent="0.25">
      <c r="B30" s="72"/>
    </row>
    <row r="31" spans="2:2" x14ac:dyDescent="0.25">
      <c r="B31" s="70" t="s">
        <v>199</v>
      </c>
    </row>
    <row r="32" spans="2:2" ht="45" x14ac:dyDescent="0.25">
      <c r="B32" s="71" t="s">
        <v>200</v>
      </c>
    </row>
    <row r="33" spans="2:12" x14ac:dyDescent="0.25">
      <c r="B33" s="71"/>
    </row>
    <row r="34" spans="2:12" ht="60" x14ac:dyDescent="0.25">
      <c r="B34" s="71" t="s">
        <v>201</v>
      </c>
    </row>
    <row r="35" spans="2:12" x14ac:dyDescent="0.25">
      <c r="B35" s="71"/>
    </row>
    <row r="36" spans="2:12" ht="30" x14ac:dyDescent="0.25">
      <c r="B36" s="72" t="s">
        <v>202</v>
      </c>
      <c r="L36" s="55"/>
    </row>
    <row r="37" spans="2:12" x14ac:dyDescent="0.25">
      <c r="B37" s="72"/>
      <c r="L37" s="55"/>
    </row>
    <row r="38" spans="2:12" ht="45" x14ac:dyDescent="0.25">
      <c r="B38" s="72" t="s">
        <v>203</v>
      </c>
      <c r="L38" s="58"/>
    </row>
    <row r="39" spans="2:12" x14ac:dyDescent="0.25">
      <c r="B39" s="72"/>
      <c r="L39" s="58"/>
    </row>
    <row r="40" spans="2:12" ht="90" x14ac:dyDescent="0.25">
      <c r="B40" s="71" t="s">
        <v>204</v>
      </c>
      <c r="L40" s="58"/>
    </row>
    <row r="41" spans="2:12" x14ac:dyDescent="0.25">
      <c r="B41" s="71"/>
      <c r="L41" s="58"/>
    </row>
    <row r="42" spans="2:12" ht="45" x14ac:dyDescent="0.25">
      <c r="B42" s="71" t="s">
        <v>205</v>
      </c>
      <c r="L42" s="58"/>
    </row>
    <row r="43" spans="2:12" x14ac:dyDescent="0.25">
      <c r="B43" s="71"/>
      <c r="L43" s="58"/>
    </row>
    <row r="44" spans="2:12" ht="75" x14ac:dyDescent="0.25">
      <c r="B44" s="71" t="s">
        <v>206</v>
      </c>
      <c r="L44" s="73"/>
    </row>
    <row r="45" spans="2:12" x14ac:dyDescent="0.25">
      <c r="B45" s="71"/>
      <c r="L45" s="73"/>
    </row>
    <row r="46" spans="2:12" ht="75" x14ac:dyDescent="0.25">
      <c r="B46" s="70" t="s">
        <v>238</v>
      </c>
      <c r="L46" s="73"/>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0002"/>
  <sheetViews>
    <sheetView workbookViewId="0"/>
  </sheetViews>
  <sheetFormatPr defaultRowHeight="12.75" x14ac:dyDescent="0.2"/>
  <cols>
    <col min="1" max="3" width="36.7109375" customWidth="1"/>
  </cols>
  <sheetData>
    <row r="1" spans="1:3" x14ac:dyDescent="0.2">
      <c r="A1" s="1" t="s">
        <v>207</v>
      </c>
    </row>
    <row r="3" spans="1:3" x14ac:dyDescent="0.2">
      <c r="A3" t="s">
        <v>208</v>
      </c>
      <c r="B3" t="s">
        <v>209</v>
      </c>
      <c r="C3">
        <v>0</v>
      </c>
    </row>
    <row r="4" spans="1:3" x14ac:dyDescent="0.2">
      <c r="A4" t="s">
        <v>210</v>
      </c>
    </row>
    <row r="5" spans="1:3" x14ac:dyDescent="0.2">
      <c r="A5" t="s">
        <v>211</v>
      </c>
    </row>
    <row r="7" spans="1:3" x14ac:dyDescent="0.2">
      <c r="A7" s="1" t="s">
        <v>212</v>
      </c>
      <c r="B7" t="s">
        <v>213</v>
      </c>
    </row>
    <row r="8" spans="1:3" x14ac:dyDescent="0.2">
      <c r="B8">
        <v>3</v>
      </c>
    </row>
    <row r="10" spans="1:3" x14ac:dyDescent="0.2">
      <c r="A10" t="s">
        <v>214</v>
      </c>
    </row>
    <row r="11" spans="1:3" x14ac:dyDescent="0.2">
      <c r="A11" t="e">
        <f>CB_DATA_!#REF!</f>
        <v>#REF!</v>
      </c>
      <c r="B11" t="e">
        <f>'Model Parameters'!#REF!</f>
        <v>#REF!</v>
      </c>
      <c r="C11" t="e">
        <f>Model!#REF!</f>
        <v>#REF!</v>
      </c>
    </row>
    <row r="13" spans="1:3" x14ac:dyDescent="0.2">
      <c r="A13" t="s">
        <v>215</v>
      </c>
    </row>
    <row r="14" spans="1:3" x14ac:dyDescent="0.2">
      <c r="A14" t="s">
        <v>224</v>
      </c>
      <c r="B14" t="s">
        <v>219</v>
      </c>
      <c r="C14" t="s">
        <v>228</v>
      </c>
    </row>
    <row r="16" spans="1:3" x14ac:dyDescent="0.2">
      <c r="A16" t="s">
        <v>216</v>
      </c>
    </row>
    <row r="19" spans="1:3" x14ac:dyDescent="0.2">
      <c r="A19" t="s">
        <v>217</v>
      </c>
    </row>
    <row r="20" spans="1:3" x14ac:dyDescent="0.2">
      <c r="A20">
        <v>31</v>
      </c>
      <c r="B20">
        <v>31</v>
      </c>
      <c r="C20">
        <v>49</v>
      </c>
    </row>
    <row r="25" spans="1:3" x14ac:dyDescent="0.2">
      <c r="A25" s="1" t="s">
        <v>218</v>
      </c>
    </row>
    <row r="26" spans="1:3" x14ac:dyDescent="0.2">
      <c r="A26" s="2" t="s">
        <v>220</v>
      </c>
      <c r="B26" s="2" t="s">
        <v>220</v>
      </c>
      <c r="C26" s="2" t="s">
        <v>220</v>
      </c>
    </row>
    <row r="27" spans="1:3" x14ac:dyDescent="0.2">
      <c r="A27" t="s">
        <v>225</v>
      </c>
      <c r="B27" t="s">
        <v>221</v>
      </c>
      <c r="C27" t="s">
        <v>229</v>
      </c>
    </row>
    <row r="28" spans="1:3" x14ac:dyDescent="0.2">
      <c r="A28" s="2" t="s">
        <v>222</v>
      </c>
      <c r="B28" s="2" t="s">
        <v>222</v>
      </c>
      <c r="C28" s="2" t="s">
        <v>222</v>
      </c>
    </row>
    <row r="29" spans="1:3" x14ac:dyDescent="0.2">
      <c r="A29" s="2" t="s">
        <v>226</v>
      </c>
      <c r="B29" s="2" t="s">
        <v>223</v>
      </c>
      <c r="C29" s="2" t="s">
        <v>230</v>
      </c>
    </row>
    <row r="30" spans="1:3" x14ac:dyDescent="0.2">
      <c r="A30" t="s">
        <v>246</v>
      </c>
      <c r="B30" t="s">
        <v>245</v>
      </c>
      <c r="C30" t="s">
        <v>247</v>
      </c>
    </row>
    <row r="31" spans="1:3" x14ac:dyDescent="0.2">
      <c r="A31" s="2" t="s">
        <v>227</v>
      </c>
      <c r="B31" s="2" t="s">
        <v>222</v>
      </c>
      <c r="C31" s="2" t="s">
        <v>222</v>
      </c>
    </row>
    <row r="32" spans="1:3" x14ac:dyDescent="0.2">
      <c r="C32" s="2" t="s">
        <v>231</v>
      </c>
    </row>
    <row r="33" spans="3:3" x14ac:dyDescent="0.2">
      <c r="C33" t="s">
        <v>240</v>
      </c>
    </row>
    <row r="34" spans="3:3" x14ac:dyDescent="0.2">
      <c r="C34" s="2" t="s">
        <v>222</v>
      </c>
    </row>
    <row r="35" spans="3:3" x14ac:dyDescent="0.2">
      <c r="C35" s="2" t="s">
        <v>232</v>
      </c>
    </row>
    <row r="36" spans="3:3" x14ac:dyDescent="0.2">
      <c r="C36" t="s">
        <v>241</v>
      </c>
    </row>
    <row r="37" spans="3:3" x14ac:dyDescent="0.2">
      <c r="C37" s="2" t="s">
        <v>222</v>
      </c>
    </row>
    <row r="38" spans="3:3" x14ac:dyDescent="0.2">
      <c r="C38" s="2" t="s">
        <v>233</v>
      </c>
    </row>
    <row r="39" spans="3:3" x14ac:dyDescent="0.2">
      <c r="C39" t="s">
        <v>242</v>
      </c>
    </row>
    <row r="40" spans="3:3" x14ac:dyDescent="0.2">
      <c r="C40" s="2" t="s">
        <v>222</v>
      </c>
    </row>
    <row r="41" spans="3:3" x14ac:dyDescent="0.2">
      <c r="C41" s="2" t="s">
        <v>234</v>
      </c>
    </row>
    <row r="42" spans="3:3" x14ac:dyDescent="0.2">
      <c r="C42" t="s">
        <v>243</v>
      </c>
    </row>
    <row r="43" spans="3:3" x14ac:dyDescent="0.2">
      <c r="C43" s="2" t="s">
        <v>222</v>
      </c>
    </row>
    <row r="44" spans="3:3" x14ac:dyDescent="0.2">
      <c r="C44" s="2" t="s">
        <v>235</v>
      </c>
    </row>
    <row r="45" spans="3:3" x14ac:dyDescent="0.2">
      <c r="C45" t="s">
        <v>244</v>
      </c>
    </row>
    <row r="46" spans="3:3" x14ac:dyDescent="0.2">
      <c r="C46" s="2" t="s">
        <v>222</v>
      </c>
    </row>
    <row r="47" spans="3:3" x14ac:dyDescent="0.2">
      <c r="C47" s="2" t="s">
        <v>223</v>
      </c>
    </row>
    <row r="48" spans="3:3" x14ac:dyDescent="0.2">
      <c r="C48" t="s">
        <v>248</v>
      </c>
    </row>
    <row r="49" spans="3:3" x14ac:dyDescent="0.2">
      <c r="C49" s="2" t="s">
        <v>222</v>
      </c>
    </row>
    <row r="10000" spans="1:1" x14ac:dyDescent="0.2">
      <c r="A10000" t="s">
        <v>186</v>
      </c>
    </row>
    <row r="10001" spans="1:4" x14ac:dyDescent="0.2">
      <c r="A10001" t="str">
        <f>"{0.MEAN}"</f>
        <v>{0.MEAN}</v>
      </c>
    </row>
    <row r="10002" spans="1:4" x14ac:dyDescent="0.2">
      <c r="A10002" t="e">
        <f>"{0}" + "{1}" + "{2}" + "{3}" + "{4}" = 1</f>
        <v>#VALUE!</v>
      </c>
      <c r="B10002" t="b">
        <f>$C$10002 = $D$10002</f>
        <v>1</v>
      </c>
      <c r="C10002">
        <f>Model!L8 + Model!L9 + Model!L10 + Model!L11 + Model!L12</f>
        <v>1</v>
      </c>
      <c r="D10002">
        <f>1</f>
        <v>1</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199"/>
  <sheetViews>
    <sheetView showGridLines="0" tabSelected="1" workbookViewId="0"/>
  </sheetViews>
  <sheetFormatPr defaultRowHeight="15" outlineLevelRow="1" x14ac:dyDescent="0.25"/>
  <cols>
    <col min="1" max="1" width="3.28515625" style="13" customWidth="1"/>
    <col min="2" max="2" width="18.28515625" style="7" customWidth="1"/>
    <col min="3" max="3" width="5.7109375" style="19" bestFit="1" customWidth="1"/>
    <col min="4" max="4" width="10.85546875" style="19" bestFit="1" customWidth="1"/>
    <col min="5" max="5" width="10.42578125" style="19" customWidth="1"/>
    <col min="6" max="6" width="14" style="19" customWidth="1"/>
    <col min="7" max="7" width="13.7109375" style="19" customWidth="1"/>
    <col min="8" max="8" width="13.140625" style="19" customWidth="1"/>
    <col min="9" max="9" width="14.5703125" style="19" customWidth="1"/>
    <col min="10" max="10" width="15.140625" style="19" customWidth="1"/>
    <col min="11" max="11" width="10.5703125" style="19" customWidth="1"/>
    <col min="12" max="12" width="9.5703125" style="19" bestFit="1" customWidth="1"/>
    <col min="13" max="13" width="8.7109375" style="7" customWidth="1"/>
    <col min="14" max="14" width="13.42578125" style="5" bestFit="1" customWidth="1"/>
    <col min="15" max="15" width="13.140625" style="5" bestFit="1" customWidth="1"/>
    <col min="16" max="16" width="9.140625" style="5"/>
    <col min="17" max="17" width="16.42578125" style="5" bestFit="1" customWidth="1"/>
    <col min="18" max="16384" width="9.140625" style="5"/>
  </cols>
  <sheetData>
    <row r="1" spans="1:31" ht="22.5" customHeight="1" x14ac:dyDescent="0.3">
      <c r="A1" s="14"/>
      <c r="B1" s="79" t="s">
        <v>135</v>
      </c>
      <c r="C1" s="3"/>
      <c r="D1" s="3"/>
      <c r="E1" s="3"/>
      <c r="F1" s="3"/>
      <c r="G1" s="3"/>
      <c r="H1" s="3"/>
      <c r="I1" s="78" t="s">
        <v>136</v>
      </c>
      <c r="J1" s="3"/>
      <c r="K1" s="3"/>
      <c r="L1" s="77" t="s">
        <v>239</v>
      </c>
      <c r="M1" s="4"/>
    </row>
    <row r="2" spans="1:31" ht="12.75" customHeight="1" x14ac:dyDescent="0.25">
      <c r="A2" s="18"/>
      <c r="C2" s="6"/>
      <c r="D2" s="8"/>
      <c r="E2" s="6"/>
      <c r="F2" s="9"/>
      <c r="G2" s="6"/>
      <c r="H2" s="6"/>
      <c r="I2" s="6"/>
      <c r="J2" s="6"/>
      <c r="K2" s="6"/>
      <c r="L2" s="6"/>
      <c r="M2" s="10"/>
    </row>
    <row r="3" spans="1:31" ht="8.25" hidden="1" customHeight="1" thickBot="1" x14ac:dyDescent="0.3">
      <c r="A3" s="14"/>
      <c r="B3" s="4"/>
      <c r="C3" s="3"/>
      <c r="D3" s="3"/>
      <c r="E3" s="3"/>
      <c r="F3" s="3"/>
      <c r="G3" s="3"/>
      <c r="H3" s="3"/>
      <c r="I3" s="3"/>
      <c r="J3" s="3"/>
      <c r="K3" s="3"/>
      <c r="L3" s="3"/>
      <c r="M3" s="4"/>
      <c r="S3" s="11"/>
      <c r="T3" s="12"/>
      <c r="U3" s="11"/>
      <c r="V3" s="11"/>
      <c r="W3" s="11"/>
      <c r="X3" s="11"/>
      <c r="Y3" s="11"/>
      <c r="Z3" s="11"/>
      <c r="AA3" s="11"/>
    </row>
    <row r="4" spans="1:31" s="12" customFormat="1" ht="30" x14ac:dyDescent="0.25">
      <c r="A4" s="81"/>
      <c r="B4" s="44" t="s">
        <v>133</v>
      </c>
      <c r="C4" s="44" t="s">
        <v>121</v>
      </c>
      <c r="D4" s="44" t="s">
        <v>9</v>
      </c>
      <c r="E4" s="44" t="s">
        <v>53</v>
      </c>
      <c r="F4" s="44" t="s">
        <v>54</v>
      </c>
      <c r="G4" s="44" t="s">
        <v>0</v>
      </c>
      <c r="H4" s="44" t="s">
        <v>140</v>
      </c>
      <c r="I4" s="44" t="s">
        <v>139</v>
      </c>
      <c r="J4" s="44" t="s">
        <v>1</v>
      </c>
      <c r="K4" s="82"/>
      <c r="L4" s="82"/>
      <c r="M4" s="83"/>
      <c r="T4" s="11"/>
      <c r="V4" s="11"/>
      <c r="W4" s="11"/>
      <c r="X4" s="11"/>
      <c r="Y4" s="11"/>
      <c r="Z4" s="11"/>
      <c r="AA4" s="11"/>
      <c r="AB4" s="11"/>
    </row>
    <row r="5" spans="1:31" s="18" customFormat="1" x14ac:dyDescent="0.25">
      <c r="A5" s="13">
        <f>SUM(M8:M12)</f>
        <v>1</v>
      </c>
      <c r="B5" s="86" t="str">
        <f>IF(A5=1,B8,IF(A5=2,B9,IF(A5=3,B10,IF(A5=4,B11,IF(A5=5,B12,"No Site Selected")))))</f>
        <v>Dodge City</v>
      </c>
      <c r="C5" s="87" t="str">
        <f>IF(A5=1,C8,IF(A5=2,C9,IF(A5=3,C10,IF(A5=4,C11,IF(A5=5,C12,0)))))</f>
        <v>KS</v>
      </c>
      <c r="D5" s="88">
        <f>IF(A5=1,D8,IF(A5=2,D9,IF(A5=3,D10,IF(A5=4,D11,IF(A5=5,D12,0)))))</f>
        <v>25600</v>
      </c>
      <c r="E5" s="89">
        <f>IF($A5=4, E11, IF($A5=5, E12, IF($A5=2, E9,IF($A5=1, E8,IF($A5=3,E10,0)))))</f>
        <v>37.76</v>
      </c>
      <c r="F5" s="89">
        <f>IF($A5=4, F11, IF($A5=5,F12, IF($A5=2, F9,IF($A5=1, F8,IF($A5=3,F10,0)))))</f>
        <v>100.02</v>
      </c>
      <c r="G5" s="90">
        <f>IF(A5=1,'Model Parameters'!D23,IF(A5=2,'Model Parameters'!D24,IF(A5=3,'Model Parameters'!D25,IF(A5=4,'Model Parameters'!D26,IF(A5=5,'Model Parameters'!D27,0)))))</f>
        <v>55000000</v>
      </c>
      <c r="H5" s="90">
        <f>IF(A5=0,0,'Model Parameters'!D16*IF(L8=1,K8,IF(L9=1,K9,IF(L10=1,K10,IF(L11=1,K11,IF(L12=1,K12,0)))))*40*52+'Model Parameters'!D18*'Model Parameters'!D19)</f>
        <v>26054240</v>
      </c>
      <c r="I5" s="91">
        <f>IF(A5=0,0,SUM(J15:J161)*'Model Parameters'!D9*52 +SUM(J15:J74)*IF(L8=1,'Model Parameters'!H7,IF(L9=1,'Model Parameters'!H7,IF(L10=1,'Model Parameters'!H8,IF(L11=1,'Model Parameters'!H6,IF(L12=1,'Model Parameters'!H7,0))))))</f>
        <v>9304311.4988467973</v>
      </c>
      <c r="J5" s="74">
        <f>(I5+H5)*'Model Parameters'!D17+G5</f>
        <v>514661169.48500836</v>
      </c>
      <c r="K5" s="15"/>
      <c r="L5" s="14"/>
      <c r="M5" s="16"/>
      <c r="N5" s="17"/>
      <c r="O5" s="17"/>
      <c r="P5" s="17"/>
      <c r="Q5" s="17"/>
      <c r="R5" s="17"/>
      <c r="S5" s="17"/>
      <c r="T5" s="17"/>
      <c r="U5" s="17"/>
      <c r="V5" s="17"/>
      <c r="W5" s="17"/>
      <c r="X5" s="17"/>
      <c r="Y5" s="17"/>
      <c r="Z5" s="17"/>
      <c r="AA5" s="17"/>
      <c r="AB5" s="17"/>
      <c r="AC5" s="17"/>
      <c r="AD5" s="17"/>
      <c r="AE5" s="17"/>
    </row>
    <row r="6" spans="1:31" x14ac:dyDescent="0.25">
      <c r="B6" s="4"/>
      <c r="C6" s="20"/>
      <c r="D6" s="21"/>
      <c r="E6" s="21"/>
      <c r="F6" s="22"/>
      <c r="G6" s="22"/>
      <c r="H6" s="20"/>
      <c r="J6" s="23"/>
      <c r="K6" s="3"/>
      <c r="L6" s="24"/>
      <c r="M6" s="25"/>
      <c r="N6" s="11"/>
      <c r="O6" s="11"/>
      <c r="P6" s="11"/>
      <c r="Q6" s="11"/>
      <c r="R6" s="11"/>
      <c r="S6" s="11"/>
      <c r="T6" s="11"/>
      <c r="U6" s="11"/>
      <c r="V6" s="11"/>
      <c r="W6" s="12"/>
      <c r="X6" s="11"/>
      <c r="Y6" s="11"/>
      <c r="Z6" s="11"/>
      <c r="AA6" s="11"/>
      <c r="AB6" s="11"/>
      <c r="AC6" s="11"/>
      <c r="AD6" s="11"/>
    </row>
    <row r="7" spans="1:31" s="17" customFormat="1" ht="30" x14ac:dyDescent="0.25">
      <c r="A7" s="81"/>
      <c r="B7" s="44" t="s">
        <v>132</v>
      </c>
      <c r="C7" s="44" t="s">
        <v>121</v>
      </c>
      <c r="D7" s="44" t="s">
        <v>9</v>
      </c>
      <c r="E7" s="44" t="s">
        <v>53</v>
      </c>
      <c r="F7" s="44" t="s">
        <v>54</v>
      </c>
      <c r="G7" s="44" t="s">
        <v>3</v>
      </c>
      <c r="H7" s="44" t="s">
        <v>127</v>
      </c>
      <c r="I7" s="44"/>
      <c r="J7" s="44" t="s">
        <v>128</v>
      </c>
      <c r="K7" s="44" t="s">
        <v>126</v>
      </c>
      <c r="L7" s="44" t="s">
        <v>131</v>
      </c>
      <c r="M7" s="45"/>
    </row>
    <row r="8" spans="1:31" outlineLevel="1" x14ac:dyDescent="0.25">
      <c r="A8" s="14">
        <v>1</v>
      </c>
      <c r="B8" s="92" t="s">
        <v>148</v>
      </c>
      <c r="C8" s="93" t="s">
        <v>123</v>
      </c>
      <c r="D8" s="87">
        <v>25600</v>
      </c>
      <c r="E8" s="94">
        <v>37.76</v>
      </c>
      <c r="F8" s="94">
        <v>100.02</v>
      </c>
      <c r="G8" s="87">
        <f>D8/50000</f>
        <v>0.51200000000000001</v>
      </c>
      <c r="H8" s="95">
        <f>SQRT((E8-E$5)^2+(F8-F$5)^2)/0.01471</f>
        <v>0</v>
      </c>
      <c r="I8" s="87"/>
      <c r="J8" s="96">
        <v>65747.706000000006</v>
      </c>
      <c r="K8" s="97">
        <f>IF($C8="CO",'Model Parameters'!$H$13,IF($C8="KS", 'Model Parameters'!$H$14,IF($C8="OK",'Model Parameters'!$H$15,0)))</f>
        <v>12.74</v>
      </c>
      <c r="L8" s="26">
        <v>1</v>
      </c>
      <c r="M8" s="93">
        <f>L8*A8</f>
        <v>1</v>
      </c>
      <c r="N8" s="11"/>
      <c r="O8" s="11"/>
      <c r="P8" s="11"/>
      <c r="Q8" s="11"/>
      <c r="R8" s="11"/>
      <c r="S8" s="11"/>
      <c r="T8" s="11"/>
      <c r="U8" s="11"/>
      <c r="V8" s="11"/>
      <c r="W8" s="12"/>
      <c r="X8" s="11"/>
      <c r="Y8" s="11"/>
      <c r="Z8" s="11"/>
      <c r="AA8" s="11"/>
      <c r="AB8" s="11"/>
      <c r="AC8" s="11"/>
      <c r="AD8" s="11"/>
    </row>
    <row r="9" spans="1:31" outlineLevel="1" x14ac:dyDescent="0.25">
      <c r="A9" s="14">
        <v>2</v>
      </c>
      <c r="B9" s="92" t="s">
        <v>147</v>
      </c>
      <c r="C9" s="93" t="s">
        <v>123</v>
      </c>
      <c r="D9" s="87">
        <v>27200</v>
      </c>
      <c r="E9" s="94">
        <v>37.979999999999997</v>
      </c>
      <c r="F9" s="94">
        <v>100.86</v>
      </c>
      <c r="G9" s="87">
        <f>D9/50000</f>
        <v>0.54400000000000004</v>
      </c>
      <c r="H9" s="95">
        <f>SQRT((E9-E$5)^2+(F9-F$5)^2)/0.01471</f>
        <v>59.030029493113489</v>
      </c>
      <c r="I9" s="87"/>
      <c r="J9" s="96">
        <v>66017.294999999998</v>
      </c>
      <c r="K9" s="97">
        <f>IF($C9="CO",'Model Parameters'!$H$13,IF($C9="KS", 'Model Parameters'!$H$14,IF($C9="OK",'Model Parameters'!$H$15,0)))</f>
        <v>12.74</v>
      </c>
      <c r="L9" s="26">
        <v>0</v>
      </c>
      <c r="M9" s="93">
        <f>L9*A9</f>
        <v>0</v>
      </c>
      <c r="N9" s="11"/>
      <c r="O9" s="11"/>
      <c r="P9" s="11"/>
      <c r="Q9" s="11"/>
      <c r="R9" s="11"/>
      <c r="S9" s="11"/>
      <c r="T9" s="11"/>
      <c r="U9" s="11"/>
      <c r="V9" s="11"/>
      <c r="W9" s="12"/>
      <c r="X9" s="11"/>
      <c r="Y9" s="11"/>
      <c r="Z9" s="11"/>
      <c r="AA9" s="11"/>
      <c r="AB9" s="11"/>
      <c r="AC9" s="11"/>
      <c r="AD9" s="11"/>
    </row>
    <row r="10" spans="1:31" outlineLevel="1" x14ac:dyDescent="0.25">
      <c r="A10" s="14">
        <v>3</v>
      </c>
      <c r="B10" s="92" t="s">
        <v>103</v>
      </c>
      <c r="C10" s="93" t="s">
        <v>124</v>
      </c>
      <c r="D10" s="87">
        <v>10900</v>
      </c>
      <c r="E10" s="94">
        <v>36.69</v>
      </c>
      <c r="F10" s="94">
        <v>101.48</v>
      </c>
      <c r="G10" s="87">
        <f>D10/50000</f>
        <v>0.218</v>
      </c>
      <c r="H10" s="95">
        <f>SQRT((E10-E$5)^2+(F10-F$5)^2)/0.01471</f>
        <v>123.05305872637342</v>
      </c>
      <c r="I10" s="87"/>
      <c r="J10" s="96">
        <v>70063.531000000003</v>
      </c>
      <c r="K10" s="97">
        <f>IF($C10="CO",'Model Parameters'!$H$13,IF($C10="KS", 'Model Parameters'!$H$14,IF($C10="OK",'Model Parameters'!$H$15,0)))</f>
        <v>8.8699999999999992</v>
      </c>
      <c r="L10" s="26">
        <v>0</v>
      </c>
      <c r="M10" s="93">
        <f>L10*A10</f>
        <v>0</v>
      </c>
      <c r="N10" s="11"/>
      <c r="O10" s="11"/>
      <c r="P10" s="11"/>
      <c r="Q10" s="11"/>
      <c r="R10" s="11"/>
      <c r="S10" s="11"/>
      <c r="T10" s="11"/>
      <c r="U10" s="11"/>
      <c r="V10" s="11"/>
      <c r="W10" s="12"/>
      <c r="X10" s="11"/>
      <c r="Y10" s="11"/>
      <c r="Z10" s="11"/>
      <c r="AA10" s="11"/>
      <c r="AB10" s="11"/>
      <c r="AC10" s="11"/>
      <c r="AD10" s="11"/>
    </row>
    <row r="11" spans="1:31" outlineLevel="1" x14ac:dyDescent="0.25">
      <c r="A11" s="14">
        <v>4</v>
      </c>
      <c r="B11" s="92" t="s">
        <v>33</v>
      </c>
      <c r="C11" s="87" t="s">
        <v>122</v>
      </c>
      <c r="D11" s="87">
        <v>8700</v>
      </c>
      <c r="E11" s="94">
        <v>38.08</v>
      </c>
      <c r="F11" s="94">
        <v>102.62</v>
      </c>
      <c r="G11" s="87">
        <f>D11/50000</f>
        <v>0.17399999999999999</v>
      </c>
      <c r="H11" s="95">
        <f>SQRT((E11-E$5)^2+(F11-F$5)^2)/0.01471</f>
        <v>178.08418034026369</v>
      </c>
      <c r="I11" s="87"/>
      <c r="J11" s="96">
        <v>68013.856</v>
      </c>
      <c r="K11" s="97">
        <f>IF($C11="CO",'Model Parameters'!$H$13,IF($C11="KS", 'Model Parameters'!$H$14,IF($C11="OK",'Model Parameters'!$H$15,0)))</f>
        <v>11.34</v>
      </c>
      <c r="L11" s="26">
        <v>0</v>
      </c>
      <c r="M11" s="93">
        <f>L11*A11</f>
        <v>0</v>
      </c>
      <c r="N11" s="11"/>
      <c r="O11" s="11"/>
      <c r="P11" s="11"/>
      <c r="Q11" s="11"/>
      <c r="R11" s="11"/>
      <c r="S11" s="11"/>
      <c r="T11" s="11"/>
      <c r="U11" s="11"/>
      <c r="V11" s="11"/>
      <c r="W11" s="12"/>
      <c r="X11" s="11"/>
      <c r="Y11" s="11"/>
      <c r="Z11" s="11"/>
      <c r="AA11" s="11"/>
      <c r="AB11" s="11"/>
      <c r="AC11" s="11"/>
      <c r="AD11" s="11"/>
    </row>
    <row r="12" spans="1:31" outlineLevel="1" x14ac:dyDescent="0.25">
      <c r="A12" s="14">
        <v>5</v>
      </c>
      <c r="B12" s="92" t="s">
        <v>73</v>
      </c>
      <c r="C12" s="93" t="s">
        <v>123</v>
      </c>
      <c r="D12" s="87">
        <v>20600</v>
      </c>
      <c r="E12" s="94">
        <v>37.04</v>
      </c>
      <c r="F12" s="94">
        <v>100.94</v>
      </c>
      <c r="G12" s="87">
        <f>D12/50000</f>
        <v>0.41199999999999998</v>
      </c>
      <c r="H12" s="95">
        <f>SQRT((E12-E$5)^2+(F12-F$5)^2)/0.01471</f>
        <v>79.41852816592926</v>
      </c>
      <c r="I12" s="87"/>
      <c r="J12" s="96">
        <v>67779.343999999997</v>
      </c>
      <c r="K12" s="97">
        <f>IF($C12="CO",'Model Parameters'!$H$13,IF($C12="KS", 'Model Parameters'!$H$14,IF($C12="OK",'Model Parameters'!$H$15,0)))</f>
        <v>12.74</v>
      </c>
      <c r="L12" s="26">
        <v>0</v>
      </c>
      <c r="M12" s="93">
        <f>L12*A12</f>
        <v>0</v>
      </c>
      <c r="N12" s="11"/>
      <c r="O12" s="11"/>
      <c r="P12" s="11"/>
      <c r="Q12" s="11"/>
      <c r="R12" s="11"/>
      <c r="S12" s="11"/>
      <c r="T12" s="11"/>
      <c r="U12" s="11"/>
      <c r="V12" s="11"/>
      <c r="W12" s="12"/>
      <c r="X12" s="11"/>
      <c r="Y12" s="11"/>
      <c r="Z12" s="11"/>
      <c r="AA12" s="11"/>
      <c r="AB12" s="11"/>
      <c r="AC12" s="11"/>
      <c r="AD12" s="11"/>
    </row>
    <row r="13" spans="1:31" x14ac:dyDescent="0.25">
      <c r="A13" s="14"/>
      <c r="B13" s="25"/>
      <c r="C13" s="3"/>
      <c r="D13" s="3"/>
      <c r="E13" s="27"/>
      <c r="F13" s="27"/>
      <c r="G13" s="3"/>
      <c r="H13" s="28"/>
      <c r="I13" s="3"/>
      <c r="J13" s="29"/>
      <c r="K13" s="30"/>
      <c r="L13" s="31"/>
      <c r="M13" s="25"/>
      <c r="N13" s="11"/>
      <c r="O13" s="11"/>
      <c r="P13" s="11"/>
      <c r="Q13" s="11"/>
      <c r="R13" s="11"/>
      <c r="S13" s="11"/>
      <c r="T13" s="11"/>
      <c r="U13" s="11"/>
      <c r="V13" s="11"/>
      <c r="W13" s="12"/>
      <c r="X13" s="11"/>
      <c r="Y13" s="11"/>
      <c r="Z13" s="11"/>
      <c r="AA13" s="11"/>
      <c r="AB13" s="11"/>
      <c r="AC13" s="11"/>
      <c r="AD13" s="11"/>
    </row>
    <row r="14" spans="1:31" s="17" customFormat="1" ht="30" x14ac:dyDescent="0.25">
      <c r="A14" s="81"/>
      <c r="B14" s="44" t="s">
        <v>134</v>
      </c>
      <c r="C14" s="44" t="s">
        <v>121</v>
      </c>
      <c r="D14" s="44" t="s">
        <v>9</v>
      </c>
      <c r="E14" s="44" t="s">
        <v>53</v>
      </c>
      <c r="F14" s="44" t="s">
        <v>54</v>
      </c>
      <c r="G14" s="44" t="s">
        <v>3</v>
      </c>
      <c r="H14" s="44" t="s">
        <v>127</v>
      </c>
      <c r="I14" s="44" t="s">
        <v>2</v>
      </c>
      <c r="J14" s="44" t="s">
        <v>128</v>
      </c>
      <c r="K14" s="44"/>
      <c r="L14" s="44"/>
      <c r="M14" s="45"/>
    </row>
    <row r="15" spans="1:31" outlineLevel="1" x14ac:dyDescent="0.25">
      <c r="B15" s="92" t="s">
        <v>88</v>
      </c>
      <c r="C15" s="93" t="s">
        <v>124</v>
      </c>
      <c r="D15" s="98">
        <v>15900</v>
      </c>
      <c r="E15" s="94">
        <v>34.78</v>
      </c>
      <c r="F15" s="94">
        <v>96.66</v>
      </c>
      <c r="G15" s="87">
        <f t="shared" ref="G15:G79" si="0">D15/50000</f>
        <v>0.318</v>
      </c>
      <c r="H15" s="99">
        <f t="shared" ref="H15:H46" si="1">SQRT((E15-E$5)^2+(F15-F$5)^2)/0.01471</f>
        <v>305.30947073943719</v>
      </c>
      <c r="I15" s="32">
        <v>1.5</v>
      </c>
      <c r="J15" s="107">
        <f t="shared" ref="J15:J79" si="2">IF(G15&gt;0.5,H15*G15*I15*2,0)</f>
        <v>0</v>
      </c>
      <c r="K15" s="20"/>
    </row>
    <row r="16" spans="1:31" outlineLevel="1" x14ac:dyDescent="0.25">
      <c r="B16" s="100" t="s">
        <v>10</v>
      </c>
      <c r="C16" s="98" t="s">
        <v>122</v>
      </c>
      <c r="D16" s="98">
        <v>13900</v>
      </c>
      <c r="E16" s="94">
        <v>39.75</v>
      </c>
      <c r="F16" s="94">
        <v>105.16</v>
      </c>
      <c r="G16" s="87">
        <f t="shared" si="0"/>
        <v>0.27800000000000002</v>
      </c>
      <c r="H16" s="99">
        <f t="shared" si="1"/>
        <v>374.69600934249866</v>
      </c>
      <c r="I16" s="32">
        <v>1.5</v>
      </c>
      <c r="J16" s="107">
        <f t="shared" si="2"/>
        <v>0</v>
      </c>
      <c r="K16" s="20"/>
    </row>
    <row r="17" spans="2:30" outlineLevel="1" x14ac:dyDescent="0.25">
      <c r="B17" s="92" t="s">
        <v>89</v>
      </c>
      <c r="C17" s="93" t="s">
        <v>124</v>
      </c>
      <c r="D17" s="98">
        <v>20100</v>
      </c>
      <c r="E17" s="94">
        <v>34.65</v>
      </c>
      <c r="F17" s="94">
        <v>99.31</v>
      </c>
      <c r="G17" s="87">
        <f t="shared" si="0"/>
        <v>0.40200000000000002</v>
      </c>
      <c r="H17" s="99">
        <f t="shared" si="1"/>
        <v>216.86034493152155</v>
      </c>
      <c r="I17" s="32">
        <v>1.5</v>
      </c>
      <c r="J17" s="107">
        <f t="shared" si="2"/>
        <v>0</v>
      </c>
      <c r="K17" s="20"/>
    </row>
    <row r="18" spans="2:30" outlineLevel="1" x14ac:dyDescent="0.25">
      <c r="B18" s="92" t="s">
        <v>55</v>
      </c>
      <c r="C18" s="93" t="s">
        <v>123</v>
      </c>
      <c r="D18" s="98">
        <v>8200</v>
      </c>
      <c r="E18" s="94">
        <v>37.71</v>
      </c>
      <c r="F18" s="94">
        <v>97.14</v>
      </c>
      <c r="G18" s="87">
        <f t="shared" si="0"/>
        <v>0.16400000000000001</v>
      </c>
      <c r="H18" s="99">
        <f t="shared" si="1"/>
        <v>195.81468355389669</v>
      </c>
      <c r="I18" s="32">
        <v>1.5</v>
      </c>
      <c r="J18" s="107">
        <f t="shared" si="2"/>
        <v>0</v>
      </c>
      <c r="K18" s="20"/>
    </row>
    <row r="19" spans="2:30" outlineLevel="1" x14ac:dyDescent="0.25">
      <c r="B19" s="92" t="s">
        <v>90</v>
      </c>
      <c r="C19" s="93" t="s">
        <v>124</v>
      </c>
      <c r="D19" s="98">
        <v>24300</v>
      </c>
      <c r="E19" s="94">
        <v>34.19</v>
      </c>
      <c r="F19" s="94">
        <v>97.12</v>
      </c>
      <c r="G19" s="87">
        <f t="shared" si="0"/>
        <v>0.48599999999999999</v>
      </c>
      <c r="H19" s="99">
        <f t="shared" si="1"/>
        <v>312.67475314531225</v>
      </c>
      <c r="I19" s="32">
        <v>1.5</v>
      </c>
      <c r="J19" s="107">
        <f t="shared" si="2"/>
        <v>0</v>
      </c>
      <c r="K19" s="20"/>
    </row>
    <row r="20" spans="2:30" outlineLevel="1" x14ac:dyDescent="0.25">
      <c r="B20" s="92" t="s">
        <v>149</v>
      </c>
      <c r="C20" s="93" t="s">
        <v>123</v>
      </c>
      <c r="D20" s="98">
        <v>12500</v>
      </c>
      <c r="E20" s="94">
        <v>37.07</v>
      </c>
      <c r="F20" s="94">
        <v>97.04</v>
      </c>
      <c r="G20" s="87">
        <f t="shared" si="0"/>
        <v>0.25</v>
      </c>
      <c r="H20" s="99">
        <f t="shared" si="1"/>
        <v>207.94287214675603</v>
      </c>
      <c r="I20" s="32">
        <v>1.5</v>
      </c>
      <c r="J20" s="107">
        <f t="shared" si="2"/>
        <v>0</v>
      </c>
      <c r="K20" s="20"/>
    </row>
    <row r="21" spans="2:30" outlineLevel="1" x14ac:dyDescent="0.25">
      <c r="B21" s="92" t="s">
        <v>11</v>
      </c>
      <c r="C21" s="98" t="s">
        <v>122</v>
      </c>
      <c r="D21" s="98">
        <v>103200</v>
      </c>
      <c r="E21" s="94">
        <v>39.82</v>
      </c>
      <c r="F21" s="94">
        <v>105.11</v>
      </c>
      <c r="G21" s="87">
        <f t="shared" si="0"/>
        <v>2.0640000000000001</v>
      </c>
      <c r="H21" s="99">
        <f t="shared" si="1"/>
        <v>373.28731235020791</v>
      </c>
      <c r="I21" s="32">
        <v>1.5</v>
      </c>
      <c r="J21" s="107">
        <f t="shared" si="2"/>
        <v>2311.3950380724873</v>
      </c>
      <c r="K21" s="20"/>
      <c r="L21" s="24"/>
      <c r="M21" s="25"/>
      <c r="N21" s="11"/>
      <c r="O21" s="11"/>
      <c r="P21" s="11"/>
      <c r="Q21" s="11"/>
      <c r="R21" s="11"/>
      <c r="S21" s="11"/>
      <c r="T21" s="11"/>
      <c r="U21" s="11"/>
      <c r="V21" s="11"/>
      <c r="W21" s="12"/>
      <c r="X21" s="11"/>
      <c r="Y21" s="11"/>
      <c r="Z21" s="11"/>
      <c r="AA21" s="11"/>
      <c r="AB21" s="11"/>
      <c r="AC21" s="11"/>
      <c r="AD21" s="11"/>
    </row>
    <row r="22" spans="2:30" outlineLevel="1" x14ac:dyDescent="0.25">
      <c r="B22" s="92" t="s">
        <v>56</v>
      </c>
      <c r="C22" s="93" t="s">
        <v>123</v>
      </c>
      <c r="D22" s="98">
        <v>10000</v>
      </c>
      <c r="E22" s="94">
        <v>39.56</v>
      </c>
      <c r="F22" s="94">
        <v>95.13</v>
      </c>
      <c r="G22" s="87">
        <f t="shared" si="0"/>
        <v>0.2</v>
      </c>
      <c r="H22" s="99">
        <f t="shared" si="1"/>
        <v>354.23301820245916</v>
      </c>
      <c r="I22" s="32">
        <v>1.5</v>
      </c>
      <c r="J22" s="107">
        <f t="shared" si="2"/>
        <v>0</v>
      </c>
      <c r="K22" s="20"/>
    </row>
    <row r="23" spans="2:30" outlineLevel="1" x14ac:dyDescent="0.25">
      <c r="B23" s="92" t="s">
        <v>12</v>
      </c>
      <c r="C23" s="98" t="s">
        <v>122</v>
      </c>
      <c r="D23" s="98">
        <v>291700</v>
      </c>
      <c r="E23" s="94">
        <v>39.71</v>
      </c>
      <c r="F23" s="94">
        <v>104.73</v>
      </c>
      <c r="G23" s="87">
        <f t="shared" si="0"/>
        <v>5.8339999999999996</v>
      </c>
      <c r="H23" s="99">
        <f t="shared" si="1"/>
        <v>346.54693175681172</v>
      </c>
      <c r="I23" s="32">
        <v>1.5</v>
      </c>
      <c r="J23" s="107">
        <f t="shared" si="2"/>
        <v>6065.2643996077186</v>
      </c>
      <c r="K23" s="20"/>
      <c r="L23" s="24"/>
      <c r="M23" s="25"/>
      <c r="N23" s="11"/>
      <c r="O23" s="11"/>
      <c r="P23" s="11"/>
      <c r="Q23" s="11"/>
      <c r="R23" s="11"/>
      <c r="S23" s="11"/>
      <c r="T23" s="11"/>
      <c r="U23" s="11"/>
      <c r="V23" s="11"/>
      <c r="W23" s="12"/>
      <c r="X23" s="11"/>
      <c r="Y23" s="11"/>
      <c r="Z23" s="11"/>
      <c r="AA23" s="11"/>
      <c r="AB23" s="11"/>
      <c r="AC23" s="11"/>
      <c r="AD23" s="11"/>
    </row>
    <row r="24" spans="2:30" outlineLevel="1" x14ac:dyDescent="0.25">
      <c r="B24" s="92" t="s">
        <v>91</v>
      </c>
      <c r="C24" s="93" t="s">
        <v>124</v>
      </c>
      <c r="D24" s="98">
        <v>35100</v>
      </c>
      <c r="E24" s="94">
        <v>36.74</v>
      </c>
      <c r="F24" s="94">
        <v>95.95</v>
      </c>
      <c r="G24" s="87">
        <f t="shared" si="0"/>
        <v>0.70199999999999996</v>
      </c>
      <c r="H24" s="99">
        <f t="shared" si="1"/>
        <v>285.23909001349483</v>
      </c>
      <c r="I24" s="32">
        <v>1.5</v>
      </c>
      <c r="J24" s="107">
        <f t="shared" si="2"/>
        <v>600.7135235684201</v>
      </c>
      <c r="K24" s="20"/>
      <c r="M24" s="25"/>
      <c r="N24" s="11"/>
      <c r="S24" s="11"/>
      <c r="T24" s="12"/>
      <c r="U24" s="11"/>
      <c r="V24" s="11"/>
      <c r="W24" s="11"/>
      <c r="X24" s="11"/>
      <c r="Y24" s="11"/>
      <c r="Z24" s="11"/>
      <c r="AA24" s="11"/>
    </row>
    <row r="25" spans="2:30" outlineLevel="1" x14ac:dyDescent="0.25">
      <c r="B25" s="92" t="s">
        <v>92</v>
      </c>
      <c r="C25" s="93" t="s">
        <v>124</v>
      </c>
      <c r="D25" s="98">
        <v>20400</v>
      </c>
      <c r="E25" s="94">
        <v>35.51</v>
      </c>
      <c r="F25" s="94">
        <v>97.64</v>
      </c>
      <c r="G25" s="87">
        <f t="shared" si="0"/>
        <v>0.40799999999999997</v>
      </c>
      <c r="H25" s="99">
        <f t="shared" si="1"/>
        <v>222.65089399755146</v>
      </c>
      <c r="I25" s="32">
        <v>1.5</v>
      </c>
      <c r="J25" s="107">
        <f t="shared" si="2"/>
        <v>0</v>
      </c>
      <c r="K25" s="20"/>
    </row>
    <row r="26" spans="2:30" outlineLevel="1" x14ac:dyDescent="0.25">
      <c r="B26" s="92" t="s">
        <v>93</v>
      </c>
      <c r="C26" s="93" t="s">
        <v>124</v>
      </c>
      <c r="D26" s="98">
        <v>16900</v>
      </c>
      <c r="E26" s="94">
        <v>35.94</v>
      </c>
      <c r="F26" s="94">
        <v>95.88</v>
      </c>
      <c r="G26" s="87">
        <f t="shared" si="0"/>
        <v>0.33800000000000002</v>
      </c>
      <c r="H26" s="99">
        <f t="shared" si="1"/>
        <v>307.43635277516256</v>
      </c>
      <c r="I26" s="32">
        <v>1.5</v>
      </c>
      <c r="J26" s="107">
        <f t="shared" si="2"/>
        <v>0</v>
      </c>
      <c r="K26" s="20"/>
    </row>
    <row r="27" spans="2:30" outlineLevel="1" x14ac:dyDescent="0.25">
      <c r="B27" s="92" t="s">
        <v>150</v>
      </c>
      <c r="C27" s="98" t="s">
        <v>122</v>
      </c>
      <c r="D27" s="98">
        <v>10200</v>
      </c>
      <c r="E27" s="94">
        <v>39.049999999999997</v>
      </c>
      <c r="F27" s="94">
        <v>104.67</v>
      </c>
      <c r="G27" s="87">
        <f t="shared" si="0"/>
        <v>0.20399999999999999</v>
      </c>
      <c r="H27" s="99">
        <f t="shared" si="1"/>
        <v>328.0502468566836</v>
      </c>
      <c r="I27" s="32">
        <v>1.5</v>
      </c>
      <c r="J27" s="107">
        <f t="shared" si="2"/>
        <v>0</v>
      </c>
      <c r="K27" s="20"/>
    </row>
    <row r="28" spans="2:30" outlineLevel="1" x14ac:dyDescent="0.25">
      <c r="B28" s="92" t="s">
        <v>13</v>
      </c>
      <c r="C28" s="98" t="s">
        <v>122</v>
      </c>
      <c r="D28" s="98">
        <v>94400</v>
      </c>
      <c r="E28" s="94">
        <v>40.03</v>
      </c>
      <c r="F28" s="94">
        <v>105.25</v>
      </c>
      <c r="G28" s="87">
        <f t="shared" si="0"/>
        <v>1.8879999999999999</v>
      </c>
      <c r="H28" s="99">
        <f t="shared" si="1"/>
        <v>387.58571015998331</v>
      </c>
      <c r="I28" s="32">
        <v>1.5</v>
      </c>
      <c r="J28" s="107">
        <f t="shared" si="2"/>
        <v>2195.2854623461453</v>
      </c>
      <c r="K28" s="20"/>
      <c r="L28" s="24"/>
      <c r="M28" s="25"/>
      <c r="N28" s="11"/>
      <c r="O28" s="11"/>
      <c r="P28" s="11"/>
      <c r="Q28" s="11"/>
      <c r="R28" s="11"/>
      <c r="S28" s="11"/>
      <c r="T28" s="11"/>
      <c r="U28" s="11"/>
      <c r="V28" s="11"/>
      <c r="W28" s="12"/>
      <c r="X28" s="11"/>
      <c r="Y28" s="11"/>
      <c r="Z28" s="11"/>
      <c r="AA28" s="11"/>
      <c r="AB28" s="11"/>
      <c r="AC28" s="11"/>
      <c r="AD28" s="11"/>
    </row>
    <row r="29" spans="2:30" outlineLevel="1" x14ac:dyDescent="0.25">
      <c r="B29" s="92" t="s">
        <v>14</v>
      </c>
      <c r="C29" s="98" t="s">
        <v>122</v>
      </c>
      <c r="D29" s="98">
        <v>25300</v>
      </c>
      <c r="E29" s="94">
        <v>39.96</v>
      </c>
      <c r="F29" s="94">
        <v>104.79</v>
      </c>
      <c r="G29" s="87">
        <f t="shared" si="0"/>
        <v>0.50600000000000001</v>
      </c>
      <c r="H29" s="99">
        <f t="shared" si="1"/>
        <v>357.09683482060126</v>
      </c>
      <c r="I29" s="32">
        <v>1.5</v>
      </c>
      <c r="J29" s="107">
        <f t="shared" si="2"/>
        <v>542.07299525767269</v>
      </c>
      <c r="K29" s="20"/>
    </row>
    <row r="30" spans="2:30" outlineLevel="1" x14ac:dyDescent="0.25">
      <c r="B30" s="92" t="s">
        <v>151</v>
      </c>
      <c r="C30" s="93" t="s">
        <v>124</v>
      </c>
      <c r="D30" s="98">
        <v>86100</v>
      </c>
      <c r="E30" s="94">
        <v>36.04</v>
      </c>
      <c r="F30" s="94">
        <v>95.79</v>
      </c>
      <c r="G30" s="87">
        <f t="shared" si="0"/>
        <v>1.722</v>
      </c>
      <c r="H30" s="99">
        <f t="shared" si="1"/>
        <v>310.42300281777494</v>
      </c>
      <c r="I30" s="32">
        <v>1.5</v>
      </c>
      <c r="J30" s="107">
        <f t="shared" si="2"/>
        <v>1603.6452325566254</v>
      </c>
      <c r="K30" s="20"/>
      <c r="L30" s="24"/>
      <c r="M30" s="25"/>
      <c r="N30" s="11"/>
      <c r="O30" s="11"/>
      <c r="P30" s="11"/>
      <c r="Q30" s="11"/>
      <c r="R30" s="11"/>
      <c r="S30" s="11"/>
      <c r="T30" s="11"/>
      <c r="U30" s="11"/>
      <c r="V30" s="11"/>
      <c r="W30" s="12"/>
      <c r="X30" s="11"/>
      <c r="Y30" s="11"/>
      <c r="Z30" s="11"/>
      <c r="AA30" s="11"/>
      <c r="AB30" s="11"/>
      <c r="AC30" s="11"/>
      <c r="AD30" s="11"/>
    </row>
    <row r="31" spans="2:30" outlineLevel="1" x14ac:dyDescent="0.25">
      <c r="B31" s="92" t="s">
        <v>15</v>
      </c>
      <c r="C31" s="98" t="s">
        <v>122</v>
      </c>
      <c r="D31" s="98">
        <v>42100</v>
      </c>
      <c r="E31" s="94">
        <v>39.94</v>
      </c>
      <c r="F31" s="94">
        <v>105.06</v>
      </c>
      <c r="G31" s="87">
        <f t="shared" si="0"/>
        <v>0.84199999999999997</v>
      </c>
      <c r="H31" s="99">
        <f t="shared" si="1"/>
        <v>373.30154943213171</v>
      </c>
      <c r="I31" s="32">
        <v>1.5</v>
      </c>
      <c r="J31" s="107">
        <f t="shared" si="2"/>
        <v>942.95971386556471</v>
      </c>
      <c r="K31" s="20"/>
      <c r="L31" s="24"/>
      <c r="M31" s="25"/>
      <c r="N31" s="11"/>
      <c r="O31" s="11"/>
      <c r="P31" s="11"/>
      <c r="Q31" s="11"/>
      <c r="R31" s="11"/>
      <c r="S31" s="11"/>
      <c r="T31" s="11"/>
      <c r="U31" s="11"/>
      <c r="V31" s="11"/>
      <c r="W31" s="12"/>
      <c r="X31" s="11"/>
      <c r="Y31" s="11"/>
      <c r="Z31" s="11"/>
      <c r="AA31" s="11"/>
      <c r="AB31" s="11"/>
      <c r="AC31" s="11"/>
      <c r="AD31" s="11"/>
    </row>
    <row r="32" spans="2:30" outlineLevel="1" x14ac:dyDescent="0.25">
      <c r="B32" s="92" t="s">
        <v>152</v>
      </c>
      <c r="C32" s="98" t="s">
        <v>122</v>
      </c>
      <c r="D32" s="98">
        <v>16000</v>
      </c>
      <c r="E32" s="94">
        <v>38.44</v>
      </c>
      <c r="F32" s="94">
        <v>105.23</v>
      </c>
      <c r="G32" s="87">
        <f t="shared" si="0"/>
        <v>0.32</v>
      </c>
      <c r="H32" s="99">
        <f t="shared" si="1"/>
        <v>357.18482699758266</v>
      </c>
      <c r="I32" s="32">
        <v>1.5</v>
      </c>
      <c r="J32" s="107">
        <f t="shared" si="2"/>
        <v>0</v>
      </c>
      <c r="K32" s="20"/>
    </row>
    <row r="33" spans="2:30" outlineLevel="1" x14ac:dyDescent="0.25">
      <c r="B33" s="92" t="s">
        <v>153</v>
      </c>
      <c r="C33" s="98" t="s">
        <v>122</v>
      </c>
      <c r="D33" s="98">
        <v>28300</v>
      </c>
      <c r="E33" s="94">
        <v>39.380000000000003</v>
      </c>
      <c r="F33" s="94">
        <v>104.85</v>
      </c>
      <c r="G33" s="87">
        <f t="shared" si="0"/>
        <v>0.56599999999999995</v>
      </c>
      <c r="H33" s="99">
        <f t="shared" si="1"/>
        <v>346.32482282130673</v>
      </c>
      <c r="I33" s="32">
        <v>1.5</v>
      </c>
      <c r="J33" s="107">
        <f t="shared" si="2"/>
        <v>588.05954915057873</v>
      </c>
      <c r="K33" s="20"/>
      <c r="M33" s="25"/>
      <c r="N33" s="11"/>
      <c r="S33" s="11"/>
      <c r="T33" s="12"/>
      <c r="U33" s="11"/>
      <c r="V33" s="11"/>
      <c r="W33" s="11"/>
      <c r="X33" s="11"/>
      <c r="Y33" s="11"/>
      <c r="Z33" s="11"/>
      <c r="AA33" s="11"/>
    </row>
    <row r="34" spans="2:30" ht="12.75" customHeight="1" outlineLevel="1" x14ac:dyDescent="0.25">
      <c r="B34" s="92" t="s">
        <v>16</v>
      </c>
      <c r="C34" s="98" t="s">
        <v>122</v>
      </c>
      <c r="D34" s="98">
        <v>27300</v>
      </c>
      <c r="E34" s="94">
        <v>39.58</v>
      </c>
      <c r="F34" s="94">
        <v>104.9</v>
      </c>
      <c r="G34" s="87">
        <f t="shared" si="0"/>
        <v>0.54600000000000004</v>
      </c>
      <c r="H34" s="99">
        <f t="shared" si="1"/>
        <v>354.06794470856994</v>
      </c>
      <c r="I34" s="32">
        <v>1.5</v>
      </c>
      <c r="J34" s="107">
        <f t="shared" si="2"/>
        <v>579.96329343263756</v>
      </c>
      <c r="K34" s="20"/>
      <c r="M34" s="25"/>
      <c r="N34" s="11"/>
      <c r="S34" s="11"/>
      <c r="T34" s="12"/>
      <c r="U34" s="11"/>
      <c r="V34" s="11"/>
      <c r="W34" s="11"/>
      <c r="X34" s="11"/>
      <c r="Y34" s="11"/>
      <c r="Z34" s="11"/>
      <c r="AA34" s="11"/>
    </row>
    <row r="35" spans="2:30" outlineLevel="1" x14ac:dyDescent="0.25">
      <c r="B35" s="92" t="s">
        <v>17</v>
      </c>
      <c r="C35" s="98" t="s">
        <v>122</v>
      </c>
      <c r="D35" s="98">
        <v>98700</v>
      </c>
      <c r="E35" s="94">
        <v>39.6</v>
      </c>
      <c r="F35" s="94">
        <v>104.85</v>
      </c>
      <c r="G35" s="87">
        <f t="shared" si="0"/>
        <v>1.974</v>
      </c>
      <c r="H35" s="99">
        <f t="shared" si="1"/>
        <v>351.3669043151715</v>
      </c>
      <c r="I35" s="32">
        <v>1.5</v>
      </c>
      <c r="J35" s="107">
        <f t="shared" si="2"/>
        <v>2080.7948073544458</v>
      </c>
      <c r="K35" s="20"/>
      <c r="L35" s="24"/>
      <c r="M35" s="25"/>
      <c r="N35" s="11"/>
      <c r="O35" s="11"/>
      <c r="P35" s="11"/>
      <c r="Q35" s="11"/>
      <c r="R35" s="11"/>
      <c r="S35" s="11"/>
      <c r="T35" s="11"/>
      <c r="U35" s="11"/>
      <c r="V35" s="11"/>
      <c r="W35" s="12"/>
      <c r="X35" s="11"/>
      <c r="Y35" s="11"/>
      <c r="Z35" s="11"/>
      <c r="AA35" s="11"/>
      <c r="AB35" s="11"/>
      <c r="AC35" s="11"/>
      <c r="AD35" s="11"/>
    </row>
    <row r="36" spans="2:30" outlineLevel="1" x14ac:dyDescent="0.25">
      <c r="B36" s="92" t="s">
        <v>57</v>
      </c>
      <c r="C36" s="93" t="s">
        <v>123</v>
      </c>
      <c r="D36" s="98">
        <v>9000</v>
      </c>
      <c r="E36" s="94">
        <v>37.68</v>
      </c>
      <c r="F36" s="94">
        <v>95.46</v>
      </c>
      <c r="G36" s="87">
        <f t="shared" si="0"/>
        <v>0.18</v>
      </c>
      <c r="H36" s="99">
        <f t="shared" si="1"/>
        <v>310.040904173797</v>
      </c>
      <c r="I36" s="32">
        <v>1.5</v>
      </c>
      <c r="J36" s="107">
        <f t="shared" si="2"/>
        <v>0</v>
      </c>
      <c r="K36" s="20"/>
    </row>
    <row r="37" spans="2:30" outlineLevel="1" x14ac:dyDescent="0.25">
      <c r="B37" s="92" t="s">
        <v>94</v>
      </c>
      <c r="C37" s="93" t="s">
        <v>124</v>
      </c>
      <c r="D37" s="98">
        <v>16400</v>
      </c>
      <c r="E37" s="94">
        <v>35.04</v>
      </c>
      <c r="F37" s="94">
        <v>97.95</v>
      </c>
      <c r="G37" s="87">
        <f t="shared" si="0"/>
        <v>0.32800000000000001</v>
      </c>
      <c r="H37" s="99">
        <f t="shared" si="1"/>
        <v>232.36466748895285</v>
      </c>
      <c r="I37" s="32">
        <v>1.5</v>
      </c>
      <c r="J37" s="107">
        <f t="shared" si="2"/>
        <v>0</v>
      </c>
      <c r="K37" s="20"/>
    </row>
    <row r="38" spans="2:30" outlineLevel="1" x14ac:dyDescent="0.25">
      <c r="B38" s="92" t="s">
        <v>95</v>
      </c>
      <c r="C38" s="93" t="s">
        <v>124</v>
      </c>
      <c r="D38" s="98">
        <v>10400</v>
      </c>
      <c r="E38" s="94">
        <v>35.479999999999997</v>
      </c>
      <c r="F38" s="94">
        <v>97.27</v>
      </c>
      <c r="G38" s="87">
        <f t="shared" si="0"/>
        <v>0.20799999999999999</v>
      </c>
      <c r="H38" s="99">
        <f t="shared" si="1"/>
        <v>242.84433674317023</v>
      </c>
      <c r="I38" s="32">
        <v>1.5</v>
      </c>
      <c r="J38" s="107">
        <f t="shared" si="2"/>
        <v>0</v>
      </c>
      <c r="K38" s="20"/>
    </row>
    <row r="39" spans="2:30" outlineLevel="1" x14ac:dyDescent="0.25">
      <c r="B39" s="92" t="s">
        <v>154</v>
      </c>
      <c r="C39" s="98" t="s">
        <v>122</v>
      </c>
      <c r="D39" s="98">
        <v>16200</v>
      </c>
      <c r="E39" s="94">
        <v>38.86</v>
      </c>
      <c r="F39" s="94">
        <v>104.7</v>
      </c>
      <c r="G39" s="87">
        <f t="shared" si="0"/>
        <v>0.32400000000000001</v>
      </c>
      <c r="H39" s="99">
        <f t="shared" si="1"/>
        <v>326.82092123026041</v>
      </c>
      <c r="I39" s="32">
        <v>1.5</v>
      </c>
      <c r="J39" s="107">
        <f t="shared" si="2"/>
        <v>0</v>
      </c>
      <c r="K39" s="20"/>
    </row>
    <row r="40" spans="2:30" outlineLevel="1" x14ac:dyDescent="0.25">
      <c r="B40" s="92" t="s">
        <v>96</v>
      </c>
      <c r="C40" s="93" t="s">
        <v>124</v>
      </c>
      <c r="D40" s="98">
        <v>17100</v>
      </c>
      <c r="E40" s="94">
        <v>36.31</v>
      </c>
      <c r="F40" s="94">
        <v>95.62</v>
      </c>
      <c r="G40" s="87">
        <f t="shared" si="0"/>
        <v>0.34200000000000003</v>
      </c>
      <c r="H40" s="99">
        <f t="shared" si="1"/>
        <v>314.93975213863979</v>
      </c>
      <c r="I40" s="32">
        <v>1.5</v>
      </c>
      <c r="J40" s="107">
        <f t="shared" si="2"/>
        <v>0</v>
      </c>
      <c r="K40" s="20"/>
    </row>
    <row r="41" spans="2:30" outlineLevel="1" x14ac:dyDescent="0.25">
      <c r="B41" s="92" t="s">
        <v>18</v>
      </c>
      <c r="C41" s="98" t="s">
        <v>122</v>
      </c>
      <c r="D41" s="98">
        <v>15900</v>
      </c>
      <c r="E41" s="94">
        <v>39.08</v>
      </c>
      <c r="F41" s="94">
        <v>108.46</v>
      </c>
      <c r="G41" s="87">
        <f t="shared" si="0"/>
        <v>0.318</v>
      </c>
      <c r="H41" s="99">
        <f t="shared" si="1"/>
        <v>580.73413569642094</v>
      </c>
      <c r="I41" s="32">
        <v>1.5</v>
      </c>
      <c r="J41" s="107">
        <f t="shared" si="2"/>
        <v>0</v>
      </c>
      <c r="K41" s="20"/>
    </row>
    <row r="42" spans="2:30" outlineLevel="1" x14ac:dyDescent="0.25">
      <c r="B42" s="92" t="s">
        <v>97</v>
      </c>
      <c r="C42" s="93" t="s">
        <v>124</v>
      </c>
      <c r="D42" s="98">
        <v>8300</v>
      </c>
      <c r="E42" s="94">
        <v>35.51</v>
      </c>
      <c r="F42" s="94">
        <v>98.97</v>
      </c>
      <c r="G42" s="87">
        <f t="shared" si="0"/>
        <v>0.16600000000000001</v>
      </c>
      <c r="H42" s="99">
        <f t="shared" si="1"/>
        <v>168.79278066533146</v>
      </c>
      <c r="I42" s="32">
        <v>1.5</v>
      </c>
      <c r="J42" s="107">
        <f t="shared" si="2"/>
        <v>0</v>
      </c>
      <c r="K42" s="20"/>
    </row>
    <row r="43" spans="2:30" outlineLevel="1" x14ac:dyDescent="0.25">
      <c r="B43" s="92" t="s">
        <v>58</v>
      </c>
      <c r="C43" s="93" t="s">
        <v>123</v>
      </c>
      <c r="D43" s="98">
        <v>10400</v>
      </c>
      <c r="E43" s="94">
        <v>37.04</v>
      </c>
      <c r="F43" s="94">
        <v>95.63</v>
      </c>
      <c r="G43" s="87">
        <f t="shared" si="0"/>
        <v>0.20799999999999999</v>
      </c>
      <c r="H43" s="99">
        <f t="shared" si="1"/>
        <v>302.42362209837142</v>
      </c>
      <c r="I43" s="32">
        <v>1.5</v>
      </c>
      <c r="J43" s="107">
        <f t="shared" si="2"/>
        <v>0</v>
      </c>
      <c r="K43" s="20"/>
    </row>
    <row r="44" spans="2:30" outlineLevel="1" x14ac:dyDescent="0.25">
      <c r="B44" s="92" t="s">
        <v>155</v>
      </c>
      <c r="C44" s="98" t="s">
        <v>122</v>
      </c>
      <c r="D44" s="98">
        <v>374900</v>
      </c>
      <c r="E44" s="94">
        <v>38.86</v>
      </c>
      <c r="F44" s="94">
        <v>104.76</v>
      </c>
      <c r="G44" s="87">
        <f t="shared" si="0"/>
        <v>7.4980000000000002</v>
      </c>
      <c r="H44" s="99">
        <f t="shared" si="1"/>
        <v>330.79289051726971</v>
      </c>
      <c r="I44" s="32">
        <v>1.5</v>
      </c>
      <c r="J44" s="107">
        <f t="shared" si="2"/>
        <v>7440.8552792954652</v>
      </c>
      <c r="K44" s="20"/>
      <c r="L44" s="24"/>
      <c r="M44" s="25"/>
      <c r="N44" s="11"/>
      <c r="O44" s="11"/>
      <c r="P44" s="11"/>
      <c r="Q44" s="11"/>
      <c r="R44" s="11"/>
      <c r="S44" s="11"/>
      <c r="T44" s="11"/>
      <c r="U44" s="11"/>
      <c r="V44" s="11"/>
      <c r="W44" s="12"/>
      <c r="X44" s="11"/>
      <c r="Y44" s="11"/>
      <c r="Z44" s="11"/>
      <c r="AA44" s="11"/>
      <c r="AB44" s="11"/>
      <c r="AC44" s="11"/>
      <c r="AD44" s="11"/>
    </row>
    <row r="45" spans="2:30" outlineLevel="1" x14ac:dyDescent="0.25">
      <c r="B45" s="92" t="s">
        <v>19</v>
      </c>
      <c r="C45" s="98" t="s">
        <v>122</v>
      </c>
      <c r="D45" s="98">
        <v>25800</v>
      </c>
      <c r="E45" s="94">
        <v>39.590000000000003</v>
      </c>
      <c r="F45" s="94">
        <v>105.07</v>
      </c>
      <c r="G45" s="87">
        <f t="shared" si="0"/>
        <v>0.51600000000000001</v>
      </c>
      <c r="H45" s="99">
        <f t="shared" si="1"/>
        <v>365.14955291885644</v>
      </c>
      <c r="I45" s="32">
        <v>1.5</v>
      </c>
      <c r="J45" s="107">
        <f t="shared" si="2"/>
        <v>565.25150791838973</v>
      </c>
      <c r="K45" s="20"/>
      <c r="L45" s="24"/>
      <c r="M45" s="25"/>
      <c r="N45" s="11"/>
    </row>
    <row r="46" spans="2:30" outlineLevel="1" x14ac:dyDescent="0.25">
      <c r="B46" s="92" t="s">
        <v>156</v>
      </c>
      <c r="C46" s="98" t="s">
        <v>122</v>
      </c>
      <c r="D46" s="98">
        <v>26100</v>
      </c>
      <c r="E46" s="94">
        <v>39.869999999999997</v>
      </c>
      <c r="F46" s="94">
        <v>104.87</v>
      </c>
      <c r="G46" s="87">
        <f t="shared" si="0"/>
        <v>0.52200000000000002</v>
      </c>
      <c r="H46" s="99">
        <f t="shared" si="1"/>
        <v>359.55825990319317</v>
      </c>
      <c r="I46" s="32">
        <v>1.5</v>
      </c>
      <c r="J46" s="107">
        <f t="shared" si="2"/>
        <v>563.06823500840051</v>
      </c>
      <c r="K46" s="20"/>
      <c r="M46" s="25"/>
      <c r="N46" s="11"/>
    </row>
    <row r="47" spans="2:30" outlineLevel="1" x14ac:dyDescent="0.25">
      <c r="B47" s="92" t="s">
        <v>20</v>
      </c>
      <c r="C47" s="98" t="s">
        <v>122</v>
      </c>
      <c r="D47" s="98">
        <v>8400</v>
      </c>
      <c r="E47" s="94">
        <v>37.35</v>
      </c>
      <c r="F47" s="94">
        <v>108.58</v>
      </c>
      <c r="G47" s="87">
        <f t="shared" si="0"/>
        <v>0.16800000000000001</v>
      </c>
      <c r="H47" s="99">
        <f t="shared" ref="H47:H78" si="3">SQRT((E47-E$5)^2+(F47-F$5)^2)/0.01471</f>
        <v>582.5841808418345</v>
      </c>
      <c r="I47" s="32">
        <v>1.5</v>
      </c>
      <c r="J47" s="107">
        <f t="shared" si="2"/>
        <v>0</v>
      </c>
      <c r="K47" s="20"/>
    </row>
    <row r="48" spans="2:30" outlineLevel="1" x14ac:dyDescent="0.25">
      <c r="B48" s="92" t="s">
        <v>21</v>
      </c>
      <c r="C48" s="98" t="s">
        <v>122</v>
      </c>
      <c r="D48" s="98">
        <v>9400</v>
      </c>
      <c r="E48" s="94">
        <v>40.520000000000003</v>
      </c>
      <c r="F48" s="94">
        <v>107.55</v>
      </c>
      <c r="G48" s="87">
        <f t="shared" si="0"/>
        <v>0.188</v>
      </c>
      <c r="H48" s="99">
        <f t="shared" si="3"/>
        <v>545.19928927667456</v>
      </c>
      <c r="I48" s="32">
        <v>1.5</v>
      </c>
      <c r="J48" s="107">
        <f t="shared" si="2"/>
        <v>0</v>
      </c>
      <c r="K48" s="20"/>
    </row>
    <row r="49" spans="2:30" outlineLevel="1" x14ac:dyDescent="0.25">
      <c r="B49" s="92" t="s">
        <v>157</v>
      </c>
      <c r="C49" s="93" t="s">
        <v>124</v>
      </c>
      <c r="D49" s="98">
        <v>22400</v>
      </c>
      <c r="E49" s="94">
        <v>35.450000000000003</v>
      </c>
      <c r="F49" s="94">
        <v>97.44</v>
      </c>
      <c r="G49" s="87">
        <f t="shared" si="0"/>
        <v>0.44800000000000001</v>
      </c>
      <c r="H49" s="99">
        <f t="shared" si="3"/>
        <v>235.41936874130209</v>
      </c>
      <c r="I49" s="32">
        <v>1.5</v>
      </c>
      <c r="J49" s="107">
        <f t="shared" si="2"/>
        <v>0</v>
      </c>
      <c r="K49" s="20"/>
    </row>
    <row r="50" spans="2:30" outlineLevel="1" x14ac:dyDescent="0.25">
      <c r="B50" s="92" t="s">
        <v>22</v>
      </c>
      <c r="C50" s="98" t="s">
        <v>122</v>
      </c>
      <c r="D50" s="98">
        <v>563300</v>
      </c>
      <c r="E50" s="94">
        <v>39.770000000000003</v>
      </c>
      <c r="F50" s="94">
        <v>104.87</v>
      </c>
      <c r="G50" s="87">
        <f>D50/50000</f>
        <v>11.266</v>
      </c>
      <c r="H50" s="99">
        <f t="shared" si="3"/>
        <v>356.90071541814382</v>
      </c>
      <c r="I50" s="32">
        <v>1.5</v>
      </c>
      <c r="J50" s="107">
        <f>IF(G50&gt;0.5,H50*G50*I50*2,0)</f>
        <v>12062.530379702424</v>
      </c>
      <c r="K50" s="20"/>
      <c r="L50" s="24"/>
      <c r="M50" s="25"/>
      <c r="N50" s="11"/>
      <c r="O50" s="11"/>
      <c r="P50" s="11"/>
      <c r="Q50" s="11"/>
      <c r="R50" s="11"/>
      <c r="S50" s="11"/>
      <c r="T50" s="11"/>
      <c r="U50" s="11"/>
      <c r="V50" s="11"/>
      <c r="W50" s="12"/>
      <c r="X50" s="11"/>
      <c r="Y50" s="11"/>
      <c r="Z50" s="11"/>
      <c r="AA50" s="11"/>
      <c r="AB50" s="11"/>
      <c r="AC50" s="11"/>
      <c r="AD50" s="11"/>
    </row>
    <row r="51" spans="2:30" outlineLevel="1" x14ac:dyDescent="0.25">
      <c r="B51" s="92" t="s">
        <v>59</v>
      </c>
      <c r="C51" s="93" t="s">
        <v>123</v>
      </c>
      <c r="D51" s="98">
        <v>19500</v>
      </c>
      <c r="E51" s="94">
        <v>37.549999999999997</v>
      </c>
      <c r="F51" s="94">
        <v>97.26</v>
      </c>
      <c r="G51" s="87">
        <f t="shared" si="0"/>
        <v>0.39</v>
      </c>
      <c r="H51" s="99">
        <f t="shared" si="3"/>
        <v>188.16978933143665</v>
      </c>
      <c r="I51" s="32">
        <v>1.5</v>
      </c>
      <c r="J51" s="107">
        <f t="shared" si="2"/>
        <v>0</v>
      </c>
      <c r="K51" s="20"/>
    </row>
    <row r="52" spans="2:30" outlineLevel="1" x14ac:dyDescent="0.25">
      <c r="B52" s="92" t="s">
        <v>148</v>
      </c>
      <c r="C52" s="93" t="s">
        <v>123</v>
      </c>
      <c r="D52" s="98">
        <v>25600</v>
      </c>
      <c r="E52" s="94">
        <v>37.76</v>
      </c>
      <c r="F52" s="94">
        <v>100.02</v>
      </c>
      <c r="G52" s="87">
        <f t="shared" si="0"/>
        <v>0.51200000000000001</v>
      </c>
      <c r="H52" s="99">
        <f t="shared" si="3"/>
        <v>0</v>
      </c>
      <c r="I52" s="32">
        <v>1.5</v>
      </c>
      <c r="J52" s="107">
        <f t="shared" si="2"/>
        <v>0</v>
      </c>
      <c r="K52" s="20"/>
    </row>
    <row r="53" spans="2:30" outlineLevel="1" x14ac:dyDescent="0.25">
      <c r="B53" s="92" t="s">
        <v>98</v>
      </c>
      <c r="C53" s="93" t="s">
        <v>124</v>
      </c>
      <c r="D53" s="98">
        <v>22100</v>
      </c>
      <c r="E53" s="94">
        <v>34.520000000000003</v>
      </c>
      <c r="F53" s="94">
        <v>97.97</v>
      </c>
      <c r="G53" s="87">
        <f t="shared" si="0"/>
        <v>0.442</v>
      </c>
      <c r="H53" s="99">
        <f t="shared" si="3"/>
        <v>260.64384388356575</v>
      </c>
      <c r="I53" s="32">
        <v>1.5</v>
      </c>
      <c r="J53" s="107">
        <f t="shared" si="2"/>
        <v>0</v>
      </c>
      <c r="K53" s="20"/>
    </row>
    <row r="54" spans="2:30" outlineLevel="1" x14ac:dyDescent="0.25">
      <c r="B54" s="92" t="s">
        <v>23</v>
      </c>
      <c r="C54" s="98" t="s">
        <v>122</v>
      </c>
      <c r="D54" s="98">
        <v>15200</v>
      </c>
      <c r="E54" s="94">
        <v>37.29</v>
      </c>
      <c r="F54" s="94">
        <v>107.87</v>
      </c>
      <c r="G54" s="87">
        <f t="shared" si="0"/>
        <v>0.30399999999999999</v>
      </c>
      <c r="H54" s="99">
        <f t="shared" si="3"/>
        <v>534.60621868802502</v>
      </c>
      <c r="I54" s="32">
        <v>1.5</v>
      </c>
      <c r="J54" s="107">
        <f t="shared" si="2"/>
        <v>0</v>
      </c>
      <c r="K54" s="20"/>
    </row>
    <row r="55" spans="2:30" outlineLevel="1" x14ac:dyDescent="0.25">
      <c r="B55" s="92" t="s">
        <v>99</v>
      </c>
      <c r="C55" s="93" t="s">
        <v>124</v>
      </c>
      <c r="D55" s="98">
        <v>14000</v>
      </c>
      <c r="E55" s="94">
        <v>33.979999999999997</v>
      </c>
      <c r="F55" s="94">
        <v>96.39</v>
      </c>
      <c r="G55" s="87">
        <f t="shared" si="0"/>
        <v>0.28000000000000003</v>
      </c>
      <c r="H55" s="99">
        <f t="shared" si="3"/>
        <v>356.27020267307472</v>
      </c>
      <c r="I55" s="32">
        <v>1.5</v>
      </c>
      <c r="J55" s="107">
        <f t="shared" si="2"/>
        <v>0</v>
      </c>
      <c r="K55" s="20"/>
    </row>
    <row r="56" spans="2:30" ht="12.75" customHeight="1" outlineLevel="1" x14ac:dyDescent="0.25">
      <c r="B56" s="92" t="s">
        <v>100</v>
      </c>
      <c r="C56" s="93" t="s">
        <v>124</v>
      </c>
      <c r="D56" s="98">
        <v>72600</v>
      </c>
      <c r="E56" s="94">
        <v>35.67</v>
      </c>
      <c r="F56" s="94">
        <v>97.41</v>
      </c>
      <c r="G56" s="87">
        <f t="shared" si="0"/>
        <v>1.452</v>
      </c>
      <c r="H56" s="99">
        <f t="shared" si="3"/>
        <v>227.30663540153427</v>
      </c>
      <c r="I56" s="32">
        <v>1.5</v>
      </c>
      <c r="J56" s="107">
        <f t="shared" si="2"/>
        <v>990.14770380908317</v>
      </c>
      <c r="K56" s="20"/>
      <c r="L56" s="24"/>
      <c r="M56" s="25"/>
      <c r="N56" s="11"/>
      <c r="O56" s="11"/>
      <c r="P56" s="11"/>
      <c r="Q56" s="11"/>
      <c r="R56" s="11"/>
      <c r="S56" s="11"/>
      <c r="T56" s="11"/>
      <c r="U56" s="11"/>
      <c r="V56" s="11"/>
      <c r="W56" s="12"/>
      <c r="X56" s="11"/>
      <c r="Y56" s="11"/>
      <c r="Z56" s="11"/>
      <c r="AA56" s="11"/>
      <c r="AB56" s="11"/>
      <c r="AC56" s="11"/>
      <c r="AD56" s="11"/>
    </row>
    <row r="57" spans="2:30" outlineLevel="1" x14ac:dyDescent="0.25">
      <c r="B57" s="92" t="s">
        <v>158</v>
      </c>
      <c r="C57" s="93" t="s">
        <v>123</v>
      </c>
      <c r="D57" s="98">
        <v>12700</v>
      </c>
      <c r="E57" s="94">
        <v>37.82</v>
      </c>
      <c r="F57" s="94">
        <v>96.86</v>
      </c>
      <c r="G57" s="87">
        <f t="shared" si="0"/>
        <v>0.254</v>
      </c>
      <c r="H57" s="99">
        <f t="shared" si="3"/>
        <v>214.85857028706059</v>
      </c>
      <c r="I57" s="32">
        <v>1.5</v>
      </c>
      <c r="J57" s="107">
        <f t="shared" si="2"/>
        <v>0</v>
      </c>
      <c r="K57" s="20"/>
    </row>
    <row r="58" spans="2:30" outlineLevel="1" x14ac:dyDescent="0.25">
      <c r="B58" s="92" t="s">
        <v>159</v>
      </c>
      <c r="C58" s="93" t="s">
        <v>124</v>
      </c>
      <c r="D58" s="98">
        <v>16200</v>
      </c>
      <c r="E58" s="94">
        <v>35.54</v>
      </c>
      <c r="F58" s="94">
        <v>97.97</v>
      </c>
      <c r="G58" s="87">
        <f t="shared" si="0"/>
        <v>0.32400000000000001</v>
      </c>
      <c r="H58" s="99">
        <f t="shared" si="3"/>
        <v>205.42066013194309</v>
      </c>
      <c r="I58" s="32">
        <v>1.5</v>
      </c>
      <c r="J58" s="107">
        <f t="shared" si="2"/>
        <v>0</v>
      </c>
      <c r="K58" s="20"/>
    </row>
    <row r="59" spans="2:30" outlineLevel="1" x14ac:dyDescent="0.25">
      <c r="B59" s="92" t="s">
        <v>160</v>
      </c>
      <c r="C59" s="93" t="s">
        <v>124</v>
      </c>
      <c r="D59" s="98">
        <v>10600</v>
      </c>
      <c r="E59" s="94">
        <v>35.4</v>
      </c>
      <c r="F59" s="94">
        <v>99.41</v>
      </c>
      <c r="G59" s="87">
        <f t="shared" si="0"/>
        <v>0.21199999999999999</v>
      </c>
      <c r="H59" s="99">
        <f t="shared" si="3"/>
        <v>165.70769922946889</v>
      </c>
      <c r="I59" s="32">
        <v>1.5</v>
      </c>
      <c r="J59" s="107">
        <f t="shared" si="2"/>
        <v>0</v>
      </c>
      <c r="K59" s="20"/>
    </row>
    <row r="60" spans="2:30" outlineLevel="1" x14ac:dyDescent="0.25">
      <c r="B60" s="92" t="s">
        <v>61</v>
      </c>
      <c r="C60" s="93" t="s">
        <v>123</v>
      </c>
      <c r="D60" s="98">
        <v>26700</v>
      </c>
      <c r="E60" s="94">
        <v>38.409999999999997</v>
      </c>
      <c r="F60" s="94">
        <v>96.19</v>
      </c>
      <c r="G60" s="87">
        <f t="shared" si="0"/>
        <v>0.53400000000000003</v>
      </c>
      <c r="H60" s="99">
        <f t="shared" si="3"/>
        <v>264.09008260806388</v>
      </c>
      <c r="I60" s="32">
        <v>1.5</v>
      </c>
      <c r="J60" s="107">
        <f t="shared" si="2"/>
        <v>423.07231233811831</v>
      </c>
      <c r="K60" s="20"/>
      <c r="M60" s="25"/>
      <c r="N60" s="11"/>
    </row>
    <row r="61" spans="2:30" ht="12.75" customHeight="1" outlineLevel="1" x14ac:dyDescent="0.25">
      <c r="B61" s="92" t="s">
        <v>24</v>
      </c>
      <c r="C61" s="98" t="s">
        <v>122</v>
      </c>
      <c r="D61" s="98">
        <v>34000</v>
      </c>
      <c r="E61" s="94">
        <v>39.65</v>
      </c>
      <c r="F61" s="94">
        <v>104.99</v>
      </c>
      <c r="G61" s="87">
        <f t="shared" si="0"/>
        <v>0.68</v>
      </c>
      <c r="H61" s="99">
        <f t="shared" si="3"/>
        <v>361.47084460592947</v>
      </c>
      <c r="I61" s="32">
        <v>1.5</v>
      </c>
      <c r="J61" s="107">
        <f t="shared" si="2"/>
        <v>737.40052299609624</v>
      </c>
      <c r="K61" s="20"/>
      <c r="M61" s="25"/>
      <c r="N61" s="11"/>
      <c r="S61" s="11"/>
      <c r="T61" s="12"/>
      <c r="U61" s="11"/>
      <c r="V61" s="11"/>
      <c r="W61" s="11"/>
      <c r="X61" s="11"/>
      <c r="Y61" s="11"/>
      <c r="Z61" s="11"/>
      <c r="AA61" s="11"/>
    </row>
    <row r="62" spans="2:30" outlineLevel="1" x14ac:dyDescent="0.25">
      <c r="B62" s="92" t="s">
        <v>101</v>
      </c>
      <c r="C62" s="93" t="s">
        <v>124</v>
      </c>
      <c r="D62" s="98">
        <v>46700</v>
      </c>
      <c r="E62" s="94">
        <v>36.409999999999997</v>
      </c>
      <c r="F62" s="94">
        <v>97.87</v>
      </c>
      <c r="G62" s="87">
        <f t="shared" si="0"/>
        <v>0.93400000000000005</v>
      </c>
      <c r="H62" s="99">
        <f t="shared" si="3"/>
        <v>172.58330761095948</v>
      </c>
      <c r="I62" s="32">
        <v>1.5</v>
      </c>
      <c r="J62" s="107">
        <f t="shared" si="2"/>
        <v>483.5784279259085</v>
      </c>
      <c r="K62" s="20"/>
      <c r="L62" s="24"/>
      <c r="M62" s="25"/>
      <c r="N62" s="11"/>
      <c r="O62" s="11"/>
      <c r="P62" s="11"/>
      <c r="Q62" s="11"/>
      <c r="R62" s="11"/>
      <c r="S62" s="11"/>
      <c r="T62" s="11"/>
      <c r="U62" s="11"/>
      <c r="V62" s="11"/>
      <c r="W62" s="12"/>
      <c r="X62" s="11"/>
      <c r="Y62" s="11"/>
      <c r="Z62" s="11"/>
      <c r="AA62" s="11"/>
      <c r="AB62" s="11"/>
      <c r="AC62" s="11"/>
      <c r="AD62" s="11"/>
    </row>
    <row r="63" spans="2:30" outlineLevel="1" x14ac:dyDescent="0.25">
      <c r="B63" s="92" t="s">
        <v>25</v>
      </c>
      <c r="C63" s="98" t="s">
        <v>122</v>
      </c>
      <c r="D63" s="98">
        <v>9100</v>
      </c>
      <c r="E63" s="94">
        <v>40.04</v>
      </c>
      <c r="F63" s="94">
        <v>105.06</v>
      </c>
      <c r="G63" s="87">
        <f t="shared" si="0"/>
        <v>0.182</v>
      </c>
      <c r="H63" s="99">
        <f t="shared" si="3"/>
        <v>376.0521192641562</v>
      </c>
      <c r="I63" s="32">
        <v>1.5</v>
      </c>
      <c r="J63" s="107">
        <f t="shared" si="2"/>
        <v>0</v>
      </c>
      <c r="K63" s="20"/>
    </row>
    <row r="64" spans="2:30" outlineLevel="1" x14ac:dyDescent="0.25">
      <c r="B64" s="92" t="s">
        <v>26</v>
      </c>
      <c r="C64" s="98" t="s">
        <v>122</v>
      </c>
      <c r="D64" s="98">
        <v>14500</v>
      </c>
      <c r="E64" s="94">
        <v>40.380000000000003</v>
      </c>
      <c r="F64" s="94">
        <v>104.71</v>
      </c>
      <c r="G64" s="87">
        <f t="shared" si="0"/>
        <v>0.28999999999999998</v>
      </c>
      <c r="H64" s="99">
        <f t="shared" si="3"/>
        <v>365.20713416201215</v>
      </c>
      <c r="I64" s="32">
        <v>1.5</v>
      </c>
      <c r="J64" s="107">
        <f t="shared" si="2"/>
        <v>0</v>
      </c>
      <c r="K64" s="20"/>
    </row>
    <row r="65" spans="2:30" outlineLevel="1" x14ac:dyDescent="0.25">
      <c r="B65" s="92" t="s">
        <v>161</v>
      </c>
      <c r="C65" s="98" t="s">
        <v>122</v>
      </c>
      <c r="D65" s="98">
        <v>12300</v>
      </c>
      <c r="E65" s="94">
        <v>39.869999999999997</v>
      </c>
      <c r="F65" s="94">
        <v>105.02</v>
      </c>
      <c r="G65" s="87">
        <f t="shared" si="0"/>
        <v>0.246</v>
      </c>
      <c r="H65" s="99">
        <f t="shared" si="3"/>
        <v>368.93126456467354</v>
      </c>
      <c r="I65" s="32">
        <v>1.5</v>
      </c>
      <c r="J65" s="107">
        <f t="shared" si="2"/>
        <v>0</v>
      </c>
      <c r="K65" s="20"/>
    </row>
    <row r="66" spans="2:30" outlineLevel="1" x14ac:dyDescent="0.25">
      <c r="B66" s="92" t="s">
        <v>162</v>
      </c>
      <c r="C66" s="98" t="s">
        <v>122</v>
      </c>
      <c r="D66" s="98">
        <v>11300</v>
      </c>
      <c r="E66" s="94">
        <v>38.74</v>
      </c>
      <c r="F66" s="94">
        <v>104.78</v>
      </c>
      <c r="G66" s="87">
        <f t="shared" si="0"/>
        <v>0.22600000000000001</v>
      </c>
      <c r="H66" s="99">
        <f t="shared" si="3"/>
        <v>330.37630103050606</v>
      </c>
      <c r="I66" s="32">
        <v>1.5</v>
      </c>
      <c r="J66" s="107">
        <f t="shared" si="2"/>
        <v>0</v>
      </c>
      <c r="K66" s="20"/>
    </row>
    <row r="67" spans="2:30" ht="12.75" customHeight="1" outlineLevel="1" x14ac:dyDescent="0.25">
      <c r="B67" s="92" t="s">
        <v>163</v>
      </c>
      <c r="C67" s="98" t="s">
        <v>122</v>
      </c>
      <c r="D67" s="98">
        <v>129400</v>
      </c>
      <c r="E67" s="94">
        <v>40.56</v>
      </c>
      <c r="F67" s="94">
        <v>105.07</v>
      </c>
      <c r="G67" s="87">
        <f t="shared" si="0"/>
        <v>2.5880000000000001</v>
      </c>
      <c r="H67" s="99">
        <f t="shared" si="3"/>
        <v>392.54224975841282</v>
      </c>
      <c r="I67" s="32">
        <v>1.5</v>
      </c>
      <c r="J67" s="107">
        <f t="shared" si="2"/>
        <v>3047.6980271243174</v>
      </c>
      <c r="K67" s="20"/>
      <c r="L67" s="24"/>
      <c r="M67" s="25"/>
      <c r="N67" s="11"/>
      <c r="O67" s="11"/>
      <c r="P67" s="11"/>
      <c r="Q67" s="11"/>
      <c r="R67" s="11"/>
      <c r="S67" s="11"/>
      <c r="T67" s="11"/>
      <c r="U67" s="11"/>
      <c r="V67" s="11"/>
      <c r="W67" s="12"/>
      <c r="X67" s="11"/>
      <c r="Y67" s="11"/>
      <c r="Z67" s="11"/>
      <c r="AA67" s="11"/>
      <c r="AB67" s="11"/>
      <c r="AC67" s="11"/>
      <c r="AD67" s="11"/>
    </row>
    <row r="68" spans="2:30" outlineLevel="1" x14ac:dyDescent="0.25">
      <c r="B68" s="92" t="s">
        <v>164</v>
      </c>
      <c r="C68" s="98" t="s">
        <v>122</v>
      </c>
      <c r="D68" s="98">
        <v>11200</v>
      </c>
      <c r="E68" s="94">
        <v>40.270000000000003</v>
      </c>
      <c r="F68" s="94">
        <v>103.79</v>
      </c>
      <c r="G68" s="87">
        <f t="shared" si="0"/>
        <v>0.224</v>
      </c>
      <c r="H68" s="99">
        <f t="shared" si="3"/>
        <v>307.8944902367877</v>
      </c>
      <c r="I68" s="32">
        <v>1.5</v>
      </c>
      <c r="J68" s="107">
        <f t="shared" si="2"/>
        <v>0</v>
      </c>
      <c r="K68" s="20"/>
    </row>
    <row r="69" spans="2:30" outlineLevel="1" x14ac:dyDescent="0.25">
      <c r="B69" s="92" t="s">
        <v>165</v>
      </c>
      <c r="C69" s="93" t="s">
        <v>123</v>
      </c>
      <c r="D69" s="98">
        <v>13700</v>
      </c>
      <c r="E69" s="94">
        <v>39.11</v>
      </c>
      <c r="F69" s="94">
        <v>96.82</v>
      </c>
      <c r="G69" s="87">
        <f t="shared" si="0"/>
        <v>0.27400000000000002</v>
      </c>
      <c r="H69" s="99">
        <f t="shared" si="3"/>
        <v>236.10543829792346</v>
      </c>
      <c r="I69" s="32">
        <v>1.5</v>
      </c>
      <c r="J69" s="107">
        <f t="shared" si="2"/>
        <v>0</v>
      </c>
      <c r="K69" s="20"/>
    </row>
    <row r="70" spans="2:30" outlineLevel="1" x14ac:dyDescent="0.25">
      <c r="B70" s="92" t="s">
        <v>166</v>
      </c>
      <c r="C70" s="93" t="s">
        <v>124</v>
      </c>
      <c r="D70" s="98">
        <v>13200</v>
      </c>
      <c r="E70" s="94">
        <v>34.659999999999997</v>
      </c>
      <c r="F70" s="94">
        <v>98.41</v>
      </c>
      <c r="G70" s="87">
        <f t="shared" si="0"/>
        <v>0.26400000000000001</v>
      </c>
      <c r="H70" s="99">
        <f t="shared" si="3"/>
        <v>237.46773898742089</v>
      </c>
      <c r="I70" s="32">
        <v>1.5</v>
      </c>
      <c r="J70" s="107">
        <f t="shared" si="2"/>
        <v>0</v>
      </c>
      <c r="K70" s="20"/>
    </row>
    <row r="71" spans="2:30" outlineLevel="1" x14ac:dyDescent="0.25">
      <c r="B71" s="92" t="s">
        <v>27</v>
      </c>
      <c r="C71" s="98" t="s">
        <v>122</v>
      </c>
      <c r="D71" s="98">
        <v>15900</v>
      </c>
      <c r="E71" s="94">
        <v>38.67</v>
      </c>
      <c r="F71" s="94">
        <v>104.69</v>
      </c>
      <c r="G71" s="87">
        <f t="shared" si="0"/>
        <v>0.318</v>
      </c>
      <c r="H71" s="99">
        <f t="shared" si="3"/>
        <v>323.44225984978601</v>
      </c>
      <c r="I71" s="32">
        <v>1.5</v>
      </c>
      <c r="J71" s="107">
        <f t="shared" si="2"/>
        <v>0</v>
      </c>
      <c r="K71" s="20"/>
    </row>
    <row r="72" spans="2:30" outlineLevel="1" x14ac:dyDescent="0.25">
      <c r="B72" s="92" t="s">
        <v>147</v>
      </c>
      <c r="C72" s="93" t="s">
        <v>123</v>
      </c>
      <c r="D72" s="98">
        <v>27200</v>
      </c>
      <c r="E72" s="94">
        <v>37.979999999999997</v>
      </c>
      <c r="F72" s="94">
        <v>100.86</v>
      </c>
      <c r="G72" s="87">
        <f t="shared" si="0"/>
        <v>0.54400000000000004</v>
      </c>
      <c r="H72" s="99">
        <f t="shared" si="3"/>
        <v>59.030029493113489</v>
      </c>
      <c r="I72" s="32">
        <v>1.5</v>
      </c>
      <c r="J72" s="107">
        <f t="shared" si="2"/>
        <v>96.337008132761213</v>
      </c>
      <c r="K72" s="20"/>
      <c r="M72" s="25"/>
      <c r="N72" s="11"/>
    </row>
    <row r="73" spans="2:30" outlineLevel="1" x14ac:dyDescent="0.25">
      <c r="B73" s="92" t="s">
        <v>63</v>
      </c>
      <c r="C73" s="93" t="s">
        <v>123</v>
      </c>
      <c r="D73" s="98">
        <v>11400</v>
      </c>
      <c r="E73" s="94">
        <v>38.81</v>
      </c>
      <c r="F73" s="94">
        <v>94.92</v>
      </c>
      <c r="G73" s="87">
        <f t="shared" si="0"/>
        <v>0.22800000000000001</v>
      </c>
      <c r="H73" s="99">
        <f t="shared" si="3"/>
        <v>353.97460824697009</v>
      </c>
      <c r="I73" s="32">
        <v>1.5</v>
      </c>
      <c r="J73" s="107">
        <f t="shared" si="2"/>
        <v>0</v>
      </c>
      <c r="K73" s="20"/>
    </row>
    <row r="74" spans="2:30" outlineLevel="1" x14ac:dyDescent="0.25">
      <c r="B74" s="92" t="s">
        <v>167</v>
      </c>
      <c r="C74" s="98" t="s">
        <v>122</v>
      </c>
      <c r="D74" s="98">
        <v>8700</v>
      </c>
      <c r="E74" s="94">
        <v>39.54</v>
      </c>
      <c r="F74" s="94">
        <v>107.33</v>
      </c>
      <c r="G74" s="87">
        <f t="shared" si="0"/>
        <v>0.17399999999999999</v>
      </c>
      <c r="H74" s="99">
        <f t="shared" si="3"/>
        <v>511.46133341789107</v>
      </c>
      <c r="I74" s="32">
        <v>1.5</v>
      </c>
      <c r="J74" s="107">
        <f t="shared" si="2"/>
        <v>0</v>
      </c>
      <c r="K74" s="20"/>
    </row>
    <row r="75" spans="2:30" outlineLevel="1" x14ac:dyDescent="0.25">
      <c r="B75" s="92" t="s">
        <v>28</v>
      </c>
      <c r="C75" s="98" t="s">
        <v>122</v>
      </c>
      <c r="D75" s="98">
        <v>17700</v>
      </c>
      <c r="E75" s="94">
        <v>39.74</v>
      </c>
      <c r="F75" s="94">
        <v>105.22</v>
      </c>
      <c r="G75" s="87">
        <f t="shared" si="0"/>
        <v>0.35399999999999998</v>
      </c>
      <c r="H75" s="99">
        <f t="shared" si="3"/>
        <v>378.26016597138425</v>
      </c>
      <c r="I75" s="32">
        <v>1.5</v>
      </c>
      <c r="J75" s="107">
        <f t="shared" si="2"/>
        <v>0</v>
      </c>
      <c r="K75" s="20"/>
    </row>
    <row r="76" spans="2:30" ht="12.75" customHeight="1" outlineLevel="1" x14ac:dyDescent="0.25">
      <c r="B76" s="92" t="s">
        <v>168</v>
      </c>
      <c r="C76" s="98" t="s">
        <v>122</v>
      </c>
      <c r="D76" s="98">
        <v>44200</v>
      </c>
      <c r="E76" s="94">
        <v>39.090000000000003</v>
      </c>
      <c r="F76" s="94">
        <v>108.55</v>
      </c>
      <c r="G76" s="87">
        <f t="shared" si="0"/>
        <v>0.88400000000000001</v>
      </c>
      <c r="H76" s="99">
        <f t="shared" si="3"/>
        <v>586.88404798599254</v>
      </c>
      <c r="I76" s="32">
        <v>1.5</v>
      </c>
      <c r="J76" s="107">
        <f t="shared" si="2"/>
        <v>1556.4164952588521</v>
      </c>
      <c r="K76" s="20"/>
      <c r="L76" s="24"/>
      <c r="M76" s="25"/>
      <c r="N76" s="11"/>
      <c r="O76" s="11"/>
      <c r="P76" s="11"/>
      <c r="Q76" s="11"/>
      <c r="R76" s="11"/>
      <c r="S76" s="11"/>
      <c r="T76" s="11"/>
      <c r="U76" s="11"/>
      <c r="V76" s="11"/>
      <c r="W76" s="12"/>
      <c r="X76" s="11"/>
      <c r="Y76" s="11"/>
      <c r="Z76" s="11"/>
      <c r="AA76" s="11"/>
      <c r="AB76" s="11"/>
      <c r="AC76" s="11"/>
      <c r="AD76" s="11"/>
    </row>
    <row r="77" spans="2:30" outlineLevel="1" x14ac:dyDescent="0.25">
      <c r="B77" s="92" t="s">
        <v>169</v>
      </c>
      <c r="C77" s="93" t="s">
        <v>123</v>
      </c>
      <c r="D77" s="98">
        <v>15000</v>
      </c>
      <c r="E77" s="94">
        <v>38.36</v>
      </c>
      <c r="F77" s="94">
        <v>98.81</v>
      </c>
      <c r="G77" s="87">
        <f t="shared" si="0"/>
        <v>0.3</v>
      </c>
      <c r="H77" s="99">
        <f t="shared" si="3"/>
        <v>91.814579373771124</v>
      </c>
      <c r="I77" s="32">
        <v>1.5</v>
      </c>
      <c r="J77" s="107">
        <f t="shared" si="2"/>
        <v>0</v>
      </c>
      <c r="K77" s="20"/>
    </row>
    <row r="78" spans="2:30" outlineLevel="1" x14ac:dyDescent="0.25">
      <c r="B78" s="92" t="s">
        <v>29</v>
      </c>
      <c r="C78" s="98" t="s">
        <v>122</v>
      </c>
      <c r="D78" s="98">
        <v>86400</v>
      </c>
      <c r="E78" s="94">
        <v>40.42</v>
      </c>
      <c r="F78" s="94">
        <v>104.74</v>
      </c>
      <c r="G78" s="87">
        <f t="shared" si="0"/>
        <v>1.728</v>
      </c>
      <c r="H78" s="99">
        <f t="shared" si="3"/>
        <v>368.31632802619936</v>
      </c>
      <c r="I78" s="32">
        <v>1.5</v>
      </c>
      <c r="J78" s="107">
        <f t="shared" si="2"/>
        <v>1909.3518444878173</v>
      </c>
      <c r="K78" s="20"/>
      <c r="L78" s="24"/>
      <c r="M78" s="25"/>
      <c r="N78" s="11"/>
      <c r="O78" s="11"/>
      <c r="P78" s="11"/>
      <c r="Q78" s="11"/>
      <c r="R78" s="11"/>
      <c r="S78" s="11"/>
      <c r="T78" s="11"/>
      <c r="U78" s="11"/>
      <c r="V78" s="11"/>
      <c r="W78" s="12"/>
      <c r="X78" s="11"/>
      <c r="Y78" s="11"/>
      <c r="Z78" s="11"/>
      <c r="AA78" s="11"/>
      <c r="AB78" s="11"/>
      <c r="AC78" s="11"/>
      <c r="AD78" s="11"/>
    </row>
    <row r="79" spans="2:30" outlineLevel="1" x14ac:dyDescent="0.25">
      <c r="B79" s="92" t="s">
        <v>170</v>
      </c>
      <c r="C79" s="98" t="s">
        <v>122</v>
      </c>
      <c r="D79" s="98">
        <v>13500</v>
      </c>
      <c r="E79" s="94">
        <v>39.619999999999997</v>
      </c>
      <c r="F79" s="94">
        <v>104.91</v>
      </c>
      <c r="G79" s="87">
        <f t="shared" si="0"/>
        <v>0.27</v>
      </c>
      <c r="H79" s="99">
        <f t="shared" ref="H79:H110" si="4">SQRT((E79-E$5)^2+(F79-F$5)^2)/0.01471</f>
        <v>355.66261144874329</v>
      </c>
      <c r="I79" s="32">
        <v>1.5</v>
      </c>
      <c r="J79" s="107">
        <f t="shared" si="2"/>
        <v>0</v>
      </c>
      <c r="K79" s="20"/>
    </row>
    <row r="80" spans="2:30" outlineLevel="1" x14ac:dyDescent="0.25">
      <c r="B80" s="92" t="s">
        <v>30</v>
      </c>
      <c r="C80" s="98" t="s">
        <v>122</v>
      </c>
      <c r="D80" s="98">
        <v>10100</v>
      </c>
      <c r="E80" s="94">
        <v>40.07</v>
      </c>
      <c r="F80" s="94">
        <v>105.17</v>
      </c>
      <c r="G80" s="87">
        <f t="shared" ref="G80:G143" si="5">D80/50000</f>
        <v>0.20200000000000001</v>
      </c>
      <c r="H80" s="99">
        <f t="shared" si="4"/>
        <v>383.7078382078966</v>
      </c>
      <c r="I80" s="32">
        <v>1.5</v>
      </c>
      <c r="J80" s="107">
        <f t="shared" ref="J80:J143" si="6">IF(G80&gt;0.5,H80*G80*I80*2,0)</f>
        <v>0</v>
      </c>
      <c r="K80" s="20"/>
    </row>
    <row r="81" spans="2:30" outlineLevel="1" x14ac:dyDescent="0.25">
      <c r="B81" s="92" t="s">
        <v>102</v>
      </c>
      <c r="C81" s="93" t="s">
        <v>124</v>
      </c>
      <c r="D81" s="98">
        <v>10000</v>
      </c>
      <c r="E81" s="94">
        <v>35.840000000000003</v>
      </c>
      <c r="F81" s="94">
        <v>97.43</v>
      </c>
      <c r="G81" s="87">
        <f t="shared" si="5"/>
        <v>0.2</v>
      </c>
      <c r="H81" s="99">
        <f t="shared" si="4"/>
        <v>219.17404811334987</v>
      </c>
      <c r="I81" s="32">
        <v>1.5</v>
      </c>
      <c r="J81" s="107">
        <f t="shared" si="6"/>
        <v>0</v>
      </c>
      <c r="K81" s="20"/>
    </row>
    <row r="82" spans="2:30" outlineLevel="1" x14ac:dyDescent="0.25">
      <c r="B82" s="92" t="s">
        <v>103</v>
      </c>
      <c r="C82" s="93" t="s">
        <v>124</v>
      </c>
      <c r="D82" s="98">
        <v>10900</v>
      </c>
      <c r="E82" s="94">
        <v>36.69</v>
      </c>
      <c r="F82" s="94">
        <v>101.48</v>
      </c>
      <c r="G82" s="87">
        <f t="shared" si="5"/>
        <v>0.218</v>
      </c>
      <c r="H82" s="99">
        <f t="shared" si="4"/>
        <v>123.05305872637342</v>
      </c>
      <c r="I82" s="32">
        <v>1.5</v>
      </c>
      <c r="J82" s="107">
        <f t="shared" si="6"/>
        <v>0</v>
      </c>
      <c r="K82" s="20"/>
    </row>
    <row r="83" spans="2:30" outlineLevel="1" x14ac:dyDescent="0.25">
      <c r="B83" s="92" t="s">
        <v>64</v>
      </c>
      <c r="C83" s="93" t="s">
        <v>123</v>
      </c>
      <c r="D83" s="98">
        <v>19900</v>
      </c>
      <c r="E83" s="94">
        <v>38.880000000000003</v>
      </c>
      <c r="F83" s="94">
        <v>99.32</v>
      </c>
      <c r="G83" s="87">
        <f t="shared" si="5"/>
        <v>0.39800000000000002</v>
      </c>
      <c r="H83" s="99">
        <f t="shared" si="4"/>
        <v>89.786360196324267</v>
      </c>
      <c r="I83" s="32">
        <v>1.5</v>
      </c>
      <c r="J83" s="107">
        <f t="shared" si="6"/>
        <v>0</v>
      </c>
      <c r="K83" s="20"/>
    </row>
    <row r="84" spans="2:30" outlineLevel="1" x14ac:dyDescent="0.25">
      <c r="B84" s="92" t="s">
        <v>65</v>
      </c>
      <c r="C84" s="93" t="s">
        <v>123</v>
      </c>
      <c r="D84" s="98">
        <v>9700</v>
      </c>
      <c r="E84" s="94">
        <v>37.56</v>
      </c>
      <c r="F84" s="94">
        <v>97.35</v>
      </c>
      <c r="G84" s="87">
        <f t="shared" si="5"/>
        <v>0.19400000000000001</v>
      </c>
      <c r="H84" s="99">
        <f t="shared" si="4"/>
        <v>182.01768583661752</v>
      </c>
      <c r="I84" s="32">
        <v>1.5</v>
      </c>
      <c r="J84" s="107">
        <f t="shared" si="6"/>
        <v>0</v>
      </c>
      <c r="K84" s="20"/>
    </row>
    <row r="85" spans="2:30" outlineLevel="1" x14ac:dyDescent="0.25">
      <c r="B85" s="92" t="s">
        <v>171</v>
      </c>
      <c r="C85" s="98" t="s">
        <v>122</v>
      </c>
      <c r="D85" s="98">
        <v>12800</v>
      </c>
      <c r="E85" s="94">
        <v>39.549999999999997</v>
      </c>
      <c r="F85" s="94">
        <v>104.97</v>
      </c>
      <c r="G85" s="87">
        <f t="shared" si="5"/>
        <v>0.25600000000000001</v>
      </c>
      <c r="H85" s="99">
        <f t="shared" si="4"/>
        <v>357.83180957423747</v>
      </c>
      <c r="I85" s="32">
        <v>1.5</v>
      </c>
      <c r="J85" s="107">
        <f t="shared" si="6"/>
        <v>0</v>
      </c>
      <c r="K85" s="20"/>
    </row>
    <row r="86" spans="2:30" outlineLevel="1" x14ac:dyDescent="0.25">
      <c r="B86" s="92" t="s">
        <v>66</v>
      </c>
      <c r="C86" s="93" t="s">
        <v>123</v>
      </c>
      <c r="D86" s="98">
        <v>40400</v>
      </c>
      <c r="E86" s="94">
        <v>38.07</v>
      </c>
      <c r="F86" s="94">
        <v>97.91</v>
      </c>
      <c r="G86" s="87">
        <f t="shared" si="5"/>
        <v>0.80800000000000005</v>
      </c>
      <c r="H86" s="99">
        <f t="shared" si="4"/>
        <v>144.97966910435471</v>
      </c>
      <c r="I86" s="32">
        <v>1.5</v>
      </c>
      <c r="J86" s="107">
        <f t="shared" si="6"/>
        <v>351.43071790895584</v>
      </c>
      <c r="K86" s="20"/>
      <c r="L86" s="3"/>
      <c r="M86" s="25"/>
      <c r="N86" s="11"/>
      <c r="S86" s="11"/>
      <c r="T86" s="12"/>
      <c r="U86" s="11"/>
      <c r="V86" s="11"/>
      <c r="W86" s="12"/>
      <c r="X86" s="11"/>
      <c r="Y86" s="11"/>
      <c r="Z86" s="11"/>
      <c r="AA86" s="11"/>
      <c r="AB86" s="11"/>
      <c r="AC86" s="11"/>
      <c r="AD86" s="11"/>
    </row>
    <row r="87" spans="2:30" outlineLevel="1" x14ac:dyDescent="0.25">
      <c r="B87" s="92" t="s">
        <v>67</v>
      </c>
      <c r="C87" s="93" t="s">
        <v>123</v>
      </c>
      <c r="D87" s="98">
        <v>9400</v>
      </c>
      <c r="E87" s="94">
        <v>37.229999999999997</v>
      </c>
      <c r="F87" s="94">
        <v>95.71</v>
      </c>
      <c r="G87" s="87">
        <f t="shared" si="5"/>
        <v>0.188</v>
      </c>
      <c r="H87" s="99">
        <f t="shared" si="4"/>
        <v>295.20494479340249</v>
      </c>
      <c r="I87" s="32">
        <v>1.5</v>
      </c>
      <c r="J87" s="107">
        <f t="shared" si="6"/>
        <v>0</v>
      </c>
      <c r="K87" s="20"/>
    </row>
    <row r="88" spans="2:30" outlineLevel="1" x14ac:dyDescent="0.25">
      <c r="B88" s="92" t="s">
        <v>104</v>
      </c>
      <c r="C88" s="93" t="s">
        <v>124</v>
      </c>
      <c r="D88" s="98">
        <v>11800</v>
      </c>
      <c r="E88" s="94">
        <v>36.01</v>
      </c>
      <c r="F88" s="94">
        <v>95.98</v>
      </c>
      <c r="G88" s="87">
        <f t="shared" si="5"/>
        <v>0.23599999999999999</v>
      </c>
      <c r="H88" s="99">
        <f t="shared" si="4"/>
        <v>299.30236469111446</v>
      </c>
      <c r="I88" s="32">
        <v>1.5</v>
      </c>
      <c r="J88" s="107">
        <f t="shared" si="6"/>
        <v>0</v>
      </c>
      <c r="K88" s="20"/>
    </row>
    <row r="89" spans="2:30" outlineLevel="1" x14ac:dyDescent="0.25">
      <c r="B89" s="92" t="s">
        <v>172</v>
      </c>
      <c r="C89" s="93" t="s">
        <v>123</v>
      </c>
      <c r="D89" s="98">
        <v>17200</v>
      </c>
      <c r="E89" s="94">
        <v>39.03</v>
      </c>
      <c r="F89" s="94">
        <v>96.84</v>
      </c>
      <c r="G89" s="87">
        <f t="shared" si="5"/>
        <v>0.34399999999999997</v>
      </c>
      <c r="H89" s="99">
        <f t="shared" si="4"/>
        <v>232.78195373875585</v>
      </c>
      <c r="I89" s="32">
        <v>1.5</v>
      </c>
      <c r="J89" s="107">
        <f t="shared" si="6"/>
        <v>0</v>
      </c>
      <c r="K89" s="20"/>
    </row>
    <row r="90" spans="2:30" outlineLevel="1" x14ac:dyDescent="0.25">
      <c r="B90" s="92" t="s">
        <v>173</v>
      </c>
      <c r="C90" s="93" t="s">
        <v>123</v>
      </c>
      <c r="D90" s="98">
        <v>146800</v>
      </c>
      <c r="E90" s="94">
        <v>39.119999999999997</v>
      </c>
      <c r="F90" s="94">
        <v>94.73</v>
      </c>
      <c r="G90" s="87">
        <f t="shared" si="5"/>
        <v>2.9359999999999999</v>
      </c>
      <c r="H90" s="99">
        <f t="shared" si="4"/>
        <v>371.31362573684879</v>
      </c>
      <c r="I90" s="32">
        <v>1.5</v>
      </c>
      <c r="J90" s="107">
        <f t="shared" si="6"/>
        <v>3270.5304154901642</v>
      </c>
      <c r="K90" s="20"/>
      <c r="L90" s="24"/>
      <c r="M90" s="25"/>
      <c r="N90" s="11"/>
      <c r="O90" s="11"/>
      <c r="P90" s="11"/>
      <c r="Q90" s="11"/>
      <c r="R90" s="11"/>
      <c r="S90" s="11"/>
      <c r="T90" s="11"/>
      <c r="U90" s="11"/>
      <c r="V90" s="11"/>
      <c r="W90" s="12"/>
      <c r="X90" s="11"/>
      <c r="Y90" s="11"/>
      <c r="Z90" s="11"/>
      <c r="AA90" s="11"/>
      <c r="AB90" s="11"/>
      <c r="AC90" s="11"/>
      <c r="AD90" s="11"/>
    </row>
    <row r="91" spans="2:30" outlineLevel="1" x14ac:dyDescent="0.25">
      <c r="B91" s="92" t="s">
        <v>174</v>
      </c>
      <c r="C91" s="98" t="s">
        <v>122</v>
      </c>
      <c r="D91" s="98">
        <v>33000</v>
      </c>
      <c r="E91" s="94">
        <v>39.58</v>
      </c>
      <c r="F91" s="94">
        <v>105.11</v>
      </c>
      <c r="G91" s="87">
        <f t="shared" si="5"/>
        <v>0.66</v>
      </c>
      <c r="H91" s="99">
        <f t="shared" si="4"/>
        <v>367.4778347544343</v>
      </c>
      <c r="I91" s="32">
        <v>1.5</v>
      </c>
      <c r="J91" s="107">
        <f t="shared" si="6"/>
        <v>727.60611281377987</v>
      </c>
      <c r="K91" s="20"/>
      <c r="M91" s="25"/>
      <c r="N91" s="11"/>
      <c r="S91" s="11"/>
      <c r="T91" s="12"/>
      <c r="U91" s="11"/>
      <c r="V91" s="11"/>
      <c r="W91" s="11"/>
      <c r="X91" s="11"/>
      <c r="Y91" s="11"/>
      <c r="Z91" s="11"/>
      <c r="AA91" s="11"/>
    </row>
    <row r="92" spans="2:30" outlineLevel="1" x14ac:dyDescent="0.25">
      <c r="B92" s="92" t="s">
        <v>31</v>
      </c>
      <c r="C92" s="98" t="s">
        <v>122</v>
      </c>
      <c r="D92" s="98">
        <v>24200</v>
      </c>
      <c r="E92" s="94">
        <v>39.99</v>
      </c>
      <c r="F92" s="94">
        <v>105.1</v>
      </c>
      <c r="G92" s="87">
        <f t="shared" si="5"/>
        <v>0.48399999999999999</v>
      </c>
      <c r="H92" s="99">
        <f t="shared" si="4"/>
        <v>377.15224447349965</v>
      </c>
      <c r="I92" s="32">
        <v>1.5</v>
      </c>
      <c r="J92" s="107">
        <f t="shared" si="6"/>
        <v>0</v>
      </c>
      <c r="K92" s="20"/>
    </row>
    <row r="93" spans="2:30" outlineLevel="1" x14ac:dyDescent="0.25">
      <c r="B93" s="92" t="s">
        <v>32</v>
      </c>
      <c r="C93" s="98" t="s">
        <v>122</v>
      </c>
      <c r="D93" s="98">
        <v>145100</v>
      </c>
      <c r="E93" s="94">
        <v>39.700000000000003</v>
      </c>
      <c r="F93" s="94">
        <v>105.11</v>
      </c>
      <c r="G93" s="87">
        <f t="shared" si="5"/>
        <v>2.9020000000000001</v>
      </c>
      <c r="H93" s="99">
        <f t="shared" si="4"/>
        <v>370.30411822042362</v>
      </c>
      <c r="I93" s="32">
        <v>1.5</v>
      </c>
      <c r="J93" s="107">
        <f t="shared" si="6"/>
        <v>3223.8676532270083</v>
      </c>
      <c r="K93" s="20"/>
      <c r="L93" s="24"/>
      <c r="M93" s="25"/>
      <c r="N93" s="11"/>
      <c r="O93" s="11"/>
      <c r="P93" s="11"/>
      <c r="Q93" s="11"/>
      <c r="R93" s="11"/>
      <c r="S93" s="11"/>
      <c r="T93" s="11"/>
      <c r="U93" s="11"/>
      <c r="V93" s="11"/>
      <c r="W93" s="12"/>
      <c r="X93" s="11"/>
      <c r="Y93" s="11"/>
      <c r="Z93" s="11"/>
      <c r="AA93" s="11"/>
      <c r="AB93" s="11"/>
      <c r="AC93" s="11"/>
      <c r="AD93" s="11"/>
    </row>
    <row r="94" spans="2:30" outlineLevel="1" x14ac:dyDescent="0.25">
      <c r="B94" s="92" t="s">
        <v>33</v>
      </c>
      <c r="C94" s="98" t="s">
        <v>122</v>
      </c>
      <c r="D94" s="98">
        <v>8700</v>
      </c>
      <c r="E94" s="94">
        <v>38.08</v>
      </c>
      <c r="F94" s="94">
        <v>102.62</v>
      </c>
      <c r="G94" s="87">
        <f t="shared" si="5"/>
        <v>0.17399999999999999</v>
      </c>
      <c r="H94" s="99">
        <f t="shared" si="4"/>
        <v>178.08418034026369</v>
      </c>
      <c r="I94" s="32">
        <v>1.5</v>
      </c>
      <c r="J94" s="107">
        <f t="shared" si="6"/>
        <v>0</v>
      </c>
      <c r="K94" s="20"/>
    </row>
    <row r="95" spans="2:30" outlineLevel="1" x14ac:dyDescent="0.25">
      <c r="B95" s="92" t="s">
        <v>68</v>
      </c>
      <c r="C95" s="93" t="s">
        <v>123</v>
      </c>
      <c r="D95" s="98">
        <v>9700</v>
      </c>
      <c r="E95" s="94">
        <v>39.25</v>
      </c>
      <c r="F95" s="94">
        <v>94.89</v>
      </c>
      <c r="G95" s="87">
        <f t="shared" si="5"/>
        <v>0.19400000000000001</v>
      </c>
      <c r="H95" s="99">
        <f t="shared" si="4"/>
        <v>363.15454585475567</v>
      </c>
      <c r="I95" s="32">
        <v>1.5</v>
      </c>
      <c r="J95" s="107">
        <f t="shared" si="6"/>
        <v>0</v>
      </c>
      <c r="K95" s="20"/>
    </row>
    <row r="96" spans="2:30" outlineLevel="1" x14ac:dyDescent="0.25">
      <c r="B96" s="92" t="s">
        <v>69</v>
      </c>
      <c r="C96" s="93" t="s">
        <v>123</v>
      </c>
      <c r="D96" s="98">
        <v>82800</v>
      </c>
      <c r="E96" s="94">
        <v>38.96</v>
      </c>
      <c r="F96" s="94">
        <v>95.26</v>
      </c>
      <c r="G96" s="87">
        <f t="shared" si="5"/>
        <v>1.6559999999999999</v>
      </c>
      <c r="H96" s="99">
        <f t="shared" si="4"/>
        <v>333.7138434476106</v>
      </c>
      <c r="I96" s="32">
        <v>1.5</v>
      </c>
      <c r="J96" s="107">
        <f t="shared" si="6"/>
        <v>1657.8903742477294</v>
      </c>
      <c r="K96" s="20"/>
      <c r="L96" s="24"/>
      <c r="M96" s="25"/>
      <c r="N96" s="11"/>
      <c r="O96" s="11"/>
      <c r="P96" s="11"/>
      <c r="Q96" s="11"/>
      <c r="R96" s="11"/>
      <c r="S96" s="11"/>
      <c r="T96" s="11"/>
      <c r="U96" s="11"/>
      <c r="V96" s="11"/>
      <c r="W96" s="12"/>
      <c r="X96" s="11"/>
      <c r="Y96" s="11"/>
      <c r="Z96" s="11"/>
      <c r="AA96" s="11"/>
      <c r="AB96" s="11"/>
      <c r="AC96" s="11"/>
      <c r="AD96" s="11"/>
    </row>
    <row r="97" spans="2:30" outlineLevel="1" x14ac:dyDescent="0.25">
      <c r="B97" s="92" t="s">
        <v>105</v>
      </c>
      <c r="C97" s="93" t="s">
        <v>124</v>
      </c>
      <c r="D97" s="98">
        <v>92100</v>
      </c>
      <c r="E97" s="94">
        <v>34.6</v>
      </c>
      <c r="F97" s="94">
        <v>98.42</v>
      </c>
      <c r="G97" s="87">
        <f t="shared" si="5"/>
        <v>1.8420000000000001</v>
      </c>
      <c r="H97" s="99">
        <f t="shared" si="4"/>
        <v>240.78700538151293</v>
      </c>
      <c r="I97" s="32">
        <v>1.5</v>
      </c>
      <c r="J97" s="107">
        <f t="shared" si="6"/>
        <v>1330.5889917382406</v>
      </c>
      <c r="K97" s="20"/>
      <c r="L97" s="24"/>
      <c r="M97" s="25"/>
      <c r="N97" s="11"/>
      <c r="O97" s="11"/>
      <c r="P97" s="11"/>
      <c r="Q97" s="11"/>
      <c r="R97" s="11"/>
      <c r="S97" s="11"/>
      <c r="T97" s="11"/>
      <c r="U97" s="11"/>
      <c r="V97" s="11"/>
      <c r="W97" s="12"/>
      <c r="X97" s="11"/>
      <c r="Y97" s="11"/>
      <c r="Z97" s="11"/>
      <c r="AA97" s="11"/>
      <c r="AB97" s="11"/>
      <c r="AC97" s="11"/>
      <c r="AD97" s="11"/>
    </row>
    <row r="98" spans="2:30" outlineLevel="1" x14ac:dyDescent="0.25">
      <c r="B98" s="92" t="s">
        <v>70</v>
      </c>
      <c r="C98" s="93" t="s">
        <v>123</v>
      </c>
      <c r="D98" s="98">
        <v>35700</v>
      </c>
      <c r="E98" s="94">
        <v>39.32</v>
      </c>
      <c r="F98" s="94">
        <v>94.92</v>
      </c>
      <c r="G98" s="87">
        <f t="shared" si="5"/>
        <v>0.71399999999999997</v>
      </c>
      <c r="H98" s="99">
        <f t="shared" si="4"/>
        <v>362.5597665587415</v>
      </c>
      <c r="I98" s="32">
        <v>1.5</v>
      </c>
      <c r="J98" s="107">
        <f t="shared" si="6"/>
        <v>776.60301996882424</v>
      </c>
      <c r="K98" s="20"/>
      <c r="L98" s="3"/>
      <c r="M98" s="25"/>
      <c r="N98" s="11"/>
      <c r="S98" s="11"/>
      <c r="T98" s="12"/>
      <c r="U98" s="11"/>
      <c r="V98" s="11"/>
      <c r="W98" s="12"/>
      <c r="X98" s="11"/>
      <c r="Y98" s="11"/>
      <c r="Z98" s="11"/>
      <c r="AA98" s="11"/>
      <c r="AB98" s="11"/>
      <c r="AC98" s="11"/>
      <c r="AD98" s="11"/>
    </row>
    <row r="99" spans="2:30" outlineLevel="1" x14ac:dyDescent="0.25">
      <c r="B99" s="92" t="s">
        <v>71</v>
      </c>
      <c r="C99" s="93" t="s">
        <v>123</v>
      </c>
      <c r="D99" s="98">
        <v>28600</v>
      </c>
      <c r="E99" s="94">
        <v>38.909999999999997</v>
      </c>
      <c r="F99" s="94">
        <v>94.63</v>
      </c>
      <c r="G99" s="87">
        <f t="shared" si="5"/>
        <v>0.57199999999999995</v>
      </c>
      <c r="H99" s="99">
        <f t="shared" si="4"/>
        <v>374.66455692765135</v>
      </c>
      <c r="I99" s="32">
        <v>1.5</v>
      </c>
      <c r="J99" s="107">
        <f t="shared" si="6"/>
        <v>642.92437968784975</v>
      </c>
      <c r="K99" s="20"/>
      <c r="M99" s="25"/>
      <c r="N99" s="11"/>
      <c r="S99" s="11"/>
      <c r="T99" s="12"/>
      <c r="U99" s="11"/>
      <c r="V99" s="11"/>
      <c r="W99" s="11"/>
      <c r="X99" s="11"/>
      <c r="Y99" s="11"/>
      <c r="Z99" s="11"/>
      <c r="AA99" s="11"/>
    </row>
    <row r="100" spans="2:30" outlineLevel="1" x14ac:dyDescent="0.25">
      <c r="B100" s="92" t="s">
        <v>72</v>
      </c>
      <c r="C100" s="93" t="s">
        <v>123</v>
      </c>
      <c r="D100" s="98">
        <v>42100</v>
      </c>
      <c r="E100" s="94">
        <v>38.96</v>
      </c>
      <c r="F100" s="94">
        <v>94.79</v>
      </c>
      <c r="G100" s="87">
        <f t="shared" si="5"/>
        <v>0.84199999999999997</v>
      </c>
      <c r="H100" s="99">
        <f t="shared" si="4"/>
        <v>364.77917075332238</v>
      </c>
      <c r="I100" s="32">
        <v>1.5</v>
      </c>
      <c r="J100" s="107">
        <f t="shared" si="6"/>
        <v>921.43218532289234</v>
      </c>
      <c r="K100" s="20"/>
      <c r="L100" s="24"/>
      <c r="M100" s="25"/>
      <c r="N100" s="11"/>
      <c r="O100" s="11"/>
      <c r="P100" s="11"/>
      <c r="Q100" s="11"/>
      <c r="R100" s="11"/>
      <c r="S100" s="11"/>
      <c r="T100" s="11"/>
      <c r="U100" s="11"/>
      <c r="V100" s="11"/>
      <c r="W100" s="12"/>
      <c r="X100" s="11"/>
      <c r="Y100" s="11"/>
      <c r="Z100" s="11"/>
      <c r="AA100" s="11"/>
      <c r="AB100" s="11"/>
      <c r="AC100" s="11"/>
      <c r="AD100" s="11"/>
    </row>
    <row r="101" spans="2:30" outlineLevel="1" x14ac:dyDescent="0.25">
      <c r="B101" s="92" t="s">
        <v>73</v>
      </c>
      <c r="C101" s="93" t="s">
        <v>123</v>
      </c>
      <c r="D101" s="98">
        <v>20600</v>
      </c>
      <c r="E101" s="94">
        <v>37.04</v>
      </c>
      <c r="F101" s="94">
        <v>100.94</v>
      </c>
      <c r="G101" s="87">
        <f t="shared" si="5"/>
        <v>0.41199999999999998</v>
      </c>
      <c r="H101" s="99">
        <f t="shared" si="4"/>
        <v>79.41852816592926</v>
      </c>
      <c r="I101" s="32">
        <v>1.5</v>
      </c>
      <c r="J101" s="107">
        <f t="shared" si="6"/>
        <v>0</v>
      </c>
      <c r="K101" s="20"/>
    </row>
    <row r="102" spans="2:30" outlineLevel="1" x14ac:dyDescent="0.25">
      <c r="B102" s="92" t="s">
        <v>34</v>
      </c>
      <c r="C102" s="98" t="s">
        <v>122</v>
      </c>
      <c r="D102" s="98">
        <v>40900</v>
      </c>
      <c r="E102" s="94">
        <v>39.590000000000003</v>
      </c>
      <c r="F102" s="94">
        <v>105.01</v>
      </c>
      <c r="G102" s="87">
        <f t="shared" si="5"/>
        <v>0.81799999999999995</v>
      </c>
      <c r="H102" s="99">
        <f t="shared" si="4"/>
        <v>361.31739180475762</v>
      </c>
      <c r="I102" s="32">
        <v>1.5</v>
      </c>
      <c r="J102" s="107">
        <f t="shared" si="6"/>
        <v>886.6728794888752</v>
      </c>
      <c r="K102" s="20"/>
      <c r="L102" s="3"/>
      <c r="M102" s="25"/>
      <c r="N102" s="11"/>
      <c r="S102" s="11"/>
      <c r="T102" s="12"/>
      <c r="U102" s="11"/>
      <c r="V102" s="11"/>
      <c r="W102" s="12"/>
      <c r="X102" s="11"/>
      <c r="Y102" s="11"/>
      <c r="Z102" s="11"/>
      <c r="AA102" s="11"/>
      <c r="AB102" s="11"/>
      <c r="AC102" s="11"/>
      <c r="AD102" s="11"/>
    </row>
    <row r="103" spans="2:30" outlineLevel="1" x14ac:dyDescent="0.25">
      <c r="B103" s="92" t="s">
        <v>35</v>
      </c>
      <c r="C103" s="98" t="s">
        <v>122</v>
      </c>
      <c r="D103" s="98">
        <v>83700</v>
      </c>
      <c r="E103" s="94">
        <v>40.17</v>
      </c>
      <c r="F103" s="94">
        <v>105.11</v>
      </c>
      <c r="G103" s="87">
        <f t="shared" si="5"/>
        <v>1.6739999999999999</v>
      </c>
      <c r="H103" s="99">
        <f t="shared" si="4"/>
        <v>382.84933862241672</v>
      </c>
      <c r="I103" s="32">
        <v>1.5</v>
      </c>
      <c r="J103" s="107">
        <f t="shared" si="6"/>
        <v>1922.6693785617767</v>
      </c>
      <c r="K103" s="20"/>
      <c r="L103" s="24"/>
      <c r="M103" s="25"/>
      <c r="N103" s="11"/>
      <c r="O103" s="11"/>
      <c r="P103" s="11"/>
      <c r="Q103" s="11"/>
      <c r="R103" s="11"/>
      <c r="S103" s="11"/>
      <c r="T103" s="11"/>
      <c r="U103" s="11"/>
      <c r="V103" s="11"/>
      <c r="W103" s="12"/>
      <c r="X103" s="11"/>
      <c r="Y103" s="11"/>
      <c r="Z103" s="11"/>
      <c r="AA103" s="11"/>
      <c r="AB103" s="11"/>
      <c r="AC103" s="11"/>
      <c r="AD103" s="11"/>
    </row>
    <row r="104" spans="2:30" outlineLevel="1" x14ac:dyDescent="0.25">
      <c r="B104" s="92" t="s">
        <v>36</v>
      </c>
      <c r="C104" s="98" t="s">
        <v>122</v>
      </c>
      <c r="D104" s="98">
        <v>18600</v>
      </c>
      <c r="E104" s="94">
        <v>39.97</v>
      </c>
      <c r="F104" s="94">
        <v>105.14</v>
      </c>
      <c r="G104" s="87">
        <f t="shared" si="5"/>
        <v>0.372</v>
      </c>
      <c r="H104" s="99">
        <f t="shared" si="4"/>
        <v>379.10284898582842</v>
      </c>
      <c r="I104" s="32">
        <v>1.5</v>
      </c>
      <c r="J104" s="107">
        <f t="shared" si="6"/>
        <v>0</v>
      </c>
      <c r="K104" s="20"/>
    </row>
    <row r="105" spans="2:30" outlineLevel="1" x14ac:dyDescent="0.25">
      <c r="B105" s="92" t="s">
        <v>37</v>
      </c>
      <c r="C105" s="98" t="s">
        <v>122</v>
      </c>
      <c r="D105" s="98">
        <v>58300</v>
      </c>
      <c r="E105" s="94">
        <v>40.42</v>
      </c>
      <c r="F105" s="94">
        <v>105.07</v>
      </c>
      <c r="G105" s="87">
        <f t="shared" si="5"/>
        <v>1.1659999999999999</v>
      </c>
      <c r="H105" s="99">
        <f t="shared" si="4"/>
        <v>388.01650838889304</v>
      </c>
      <c r="I105" s="32">
        <v>1.5</v>
      </c>
      <c r="J105" s="107">
        <f t="shared" si="6"/>
        <v>1357.2817463443478</v>
      </c>
      <c r="K105" s="20"/>
      <c r="L105" s="24"/>
      <c r="M105" s="25"/>
      <c r="N105" s="11"/>
      <c r="O105" s="11"/>
      <c r="P105" s="11"/>
      <c r="Q105" s="11"/>
      <c r="R105" s="11"/>
      <c r="S105" s="11"/>
      <c r="T105" s="11"/>
      <c r="U105" s="11"/>
      <c r="V105" s="11"/>
      <c r="W105" s="33"/>
      <c r="X105" s="11"/>
      <c r="Y105" s="11"/>
      <c r="Z105" s="11"/>
      <c r="AA105" s="11"/>
      <c r="AB105" s="11"/>
      <c r="AC105" s="11"/>
      <c r="AD105" s="11"/>
    </row>
    <row r="106" spans="2:30" outlineLevel="1" x14ac:dyDescent="0.25">
      <c r="B106" s="92" t="s">
        <v>106</v>
      </c>
      <c r="C106" s="93" t="s">
        <v>124</v>
      </c>
      <c r="D106" s="98">
        <v>17900</v>
      </c>
      <c r="E106" s="94">
        <v>34.92</v>
      </c>
      <c r="F106" s="94">
        <v>95.76</v>
      </c>
      <c r="G106" s="87">
        <f t="shared" si="5"/>
        <v>0.35799999999999998</v>
      </c>
      <c r="H106" s="99">
        <f t="shared" si="4"/>
        <v>348.05457587755643</v>
      </c>
      <c r="I106" s="32">
        <v>1.5</v>
      </c>
      <c r="J106" s="107">
        <f t="shared" si="6"/>
        <v>0</v>
      </c>
      <c r="K106" s="20"/>
    </row>
    <row r="107" spans="2:30" outlineLevel="1" x14ac:dyDescent="0.25">
      <c r="B107" s="92" t="s">
        <v>74</v>
      </c>
      <c r="C107" s="93" t="s">
        <v>123</v>
      </c>
      <c r="D107" s="98">
        <v>13900</v>
      </c>
      <c r="E107" s="94">
        <v>38.369999999999997</v>
      </c>
      <c r="F107" s="94">
        <v>97.66</v>
      </c>
      <c r="G107" s="87">
        <f t="shared" si="5"/>
        <v>0.27800000000000002</v>
      </c>
      <c r="H107" s="99">
        <f t="shared" si="4"/>
        <v>165.70769922946889</v>
      </c>
      <c r="I107" s="32">
        <v>1.5</v>
      </c>
      <c r="J107" s="107">
        <f t="shared" si="6"/>
        <v>0</v>
      </c>
      <c r="K107" s="20"/>
    </row>
    <row r="108" spans="2:30" outlineLevel="1" x14ac:dyDescent="0.25">
      <c r="B108" s="92" t="s">
        <v>75</v>
      </c>
      <c r="C108" s="93" t="s">
        <v>123</v>
      </c>
      <c r="D108" s="98">
        <v>43500</v>
      </c>
      <c r="E108" s="94">
        <v>39.19</v>
      </c>
      <c r="F108" s="94">
        <v>96.59</v>
      </c>
      <c r="G108" s="87">
        <f t="shared" si="5"/>
        <v>0.87</v>
      </c>
      <c r="H108" s="99">
        <f t="shared" si="4"/>
        <v>252.62773118748262</v>
      </c>
      <c r="I108" s="32">
        <v>1.5</v>
      </c>
      <c r="J108" s="107">
        <f t="shared" si="6"/>
        <v>659.35837839932969</v>
      </c>
      <c r="K108" s="20"/>
      <c r="L108" s="24"/>
      <c r="M108" s="34"/>
      <c r="N108" s="11"/>
      <c r="O108" s="11"/>
      <c r="P108" s="11"/>
      <c r="Q108" s="11"/>
      <c r="R108" s="11"/>
      <c r="S108" s="11"/>
      <c r="T108" s="11"/>
      <c r="U108" s="11"/>
      <c r="V108" s="11"/>
      <c r="W108" s="12"/>
      <c r="X108" s="11"/>
      <c r="Y108" s="11"/>
      <c r="Z108" s="11"/>
      <c r="AA108" s="11"/>
      <c r="AB108" s="11"/>
      <c r="AC108" s="11"/>
      <c r="AD108" s="11"/>
    </row>
    <row r="109" spans="2:30" outlineLevel="1" x14ac:dyDescent="0.25">
      <c r="B109" s="92" t="s">
        <v>76</v>
      </c>
      <c r="C109" s="93" t="s">
        <v>123</v>
      </c>
      <c r="D109" s="98">
        <v>10800</v>
      </c>
      <c r="E109" s="94">
        <v>39.020000000000003</v>
      </c>
      <c r="F109" s="94">
        <v>94.69</v>
      </c>
      <c r="G109" s="87">
        <f t="shared" si="5"/>
        <v>0.216</v>
      </c>
      <c r="H109" s="99">
        <f t="shared" si="4"/>
        <v>372.32536104058562</v>
      </c>
      <c r="I109" s="32">
        <v>1.5</v>
      </c>
      <c r="J109" s="107">
        <f t="shared" si="6"/>
        <v>0</v>
      </c>
      <c r="K109" s="20"/>
    </row>
    <row r="110" spans="2:30" outlineLevel="1" x14ac:dyDescent="0.25">
      <c r="B110" s="92" t="s">
        <v>107</v>
      </c>
      <c r="C110" s="93" t="s">
        <v>124</v>
      </c>
      <c r="D110" s="98">
        <v>13500</v>
      </c>
      <c r="E110" s="94">
        <v>36.89</v>
      </c>
      <c r="F110" s="94">
        <v>94.88</v>
      </c>
      <c r="G110" s="87">
        <f t="shared" si="5"/>
        <v>0.27</v>
      </c>
      <c r="H110" s="99">
        <f t="shared" si="4"/>
        <v>354.39214668078398</v>
      </c>
      <c r="I110" s="32">
        <v>1.5</v>
      </c>
      <c r="J110" s="107">
        <f t="shared" si="6"/>
        <v>0</v>
      </c>
      <c r="K110" s="20"/>
    </row>
    <row r="111" spans="2:30" outlineLevel="1" x14ac:dyDescent="0.25">
      <c r="B111" s="92" t="s">
        <v>175</v>
      </c>
      <c r="C111" s="93" t="s">
        <v>124</v>
      </c>
      <c r="D111" s="98">
        <v>55200</v>
      </c>
      <c r="E111" s="94">
        <v>35.46</v>
      </c>
      <c r="F111" s="94">
        <v>97.37</v>
      </c>
      <c r="G111" s="87">
        <f t="shared" si="5"/>
        <v>1.1040000000000001</v>
      </c>
      <c r="H111" s="99">
        <f t="shared" ref="H111:H142" si="7">SQRT((E111-E$5)^2+(F111-F$5)^2)/0.01471</f>
        <v>238.53957932729719</v>
      </c>
      <c r="I111" s="32">
        <v>1.5</v>
      </c>
      <c r="J111" s="107">
        <f t="shared" si="6"/>
        <v>790.04308673200842</v>
      </c>
      <c r="K111" s="20"/>
      <c r="L111" s="24"/>
      <c r="M111" s="25"/>
      <c r="N111" s="11"/>
      <c r="O111" s="11"/>
      <c r="P111" s="11"/>
      <c r="Q111" s="11"/>
      <c r="R111" s="11"/>
      <c r="S111" s="11"/>
      <c r="T111" s="11"/>
      <c r="U111" s="11"/>
      <c r="V111" s="11"/>
      <c r="W111" s="12"/>
      <c r="X111" s="11"/>
      <c r="Y111" s="11"/>
      <c r="Z111" s="11"/>
      <c r="AA111" s="11"/>
      <c r="AB111" s="11"/>
      <c r="AC111" s="11"/>
      <c r="AD111" s="11"/>
    </row>
    <row r="112" spans="2:30" outlineLevel="1" x14ac:dyDescent="0.25">
      <c r="B112" s="92" t="s">
        <v>77</v>
      </c>
      <c r="C112" s="93" t="s">
        <v>123</v>
      </c>
      <c r="D112" s="98">
        <v>9500</v>
      </c>
      <c r="E112" s="94">
        <v>39.03</v>
      </c>
      <c r="F112" s="94">
        <v>94.66</v>
      </c>
      <c r="G112" s="87">
        <f t="shared" si="5"/>
        <v>0.19</v>
      </c>
      <c r="H112" s="99">
        <f t="shared" si="7"/>
        <v>374.46653108645029</v>
      </c>
      <c r="I112" s="32">
        <v>1.5</v>
      </c>
      <c r="J112" s="107">
        <f t="shared" si="6"/>
        <v>0</v>
      </c>
      <c r="K112" s="20"/>
    </row>
    <row r="113" spans="2:30" outlineLevel="1" x14ac:dyDescent="0.25">
      <c r="B113" s="92" t="s">
        <v>38</v>
      </c>
      <c r="C113" s="98" t="s">
        <v>122</v>
      </c>
      <c r="D113" s="98">
        <v>14800</v>
      </c>
      <c r="E113" s="94">
        <v>38.479999999999997</v>
      </c>
      <c r="F113" s="94">
        <v>107.87</v>
      </c>
      <c r="G113" s="87">
        <f t="shared" si="5"/>
        <v>0.29599999999999999</v>
      </c>
      <c r="H113" s="99">
        <f t="shared" si="7"/>
        <v>535.89054761671082</v>
      </c>
      <c r="I113" s="32">
        <v>1.5</v>
      </c>
      <c r="J113" s="107">
        <f t="shared" si="6"/>
        <v>0</v>
      </c>
      <c r="K113" s="20"/>
    </row>
    <row r="114" spans="2:30" outlineLevel="1" x14ac:dyDescent="0.25">
      <c r="B114" s="92" t="s">
        <v>108</v>
      </c>
      <c r="C114" s="93" t="s">
        <v>124</v>
      </c>
      <c r="D114" s="98">
        <v>46000</v>
      </c>
      <c r="E114" s="94">
        <v>35.33</v>
      </c>
      <c r="F114" s="94">
        <v>97.47</v>
      </c>
      <c r="G114" s="87">
        <f t="shared" si="5"/>
        <v>0.92</v>
      </c>
      <c r="H114" s="99">
        <f t="shared" si="7"/>
        <v>239.45710027259472</v>
      </c>
      <c r="I114" s="32">
        <v>1.5</v>
      </c>
      <c r="J114" s="107">
        <f t="shared" si="6"/>
        <v>660.90159675236146</v>
      </c>
      <c r="K114" s="20"/>
      <c r="L114" s="24"/>
      <c r="M114" s="25"/>
      <c r="N114" s="11"/>
      <c r="O114" s="11"/>
      <c r="P114" s="11"/>
      <c r="Q114" s="11"/>
      <c r="R114" s="11"/>
      <c r="S114" s="11"/>
      <c r="T114" s="11"/>
      <c r="U114" s="11"/>
      <c r="V114" s="11"/>
      <c r="W114" s="12"/>
      <c r="X114" s="11"/>
      <c r="Y114" s="11"/>
      <c r="Z114" s="11"/>
      <c r="AA114" s="11"/>
      <c r="AB114" s="11"/>
      <c r="AC114" s="11"/>
      <c r="AD114" s="11"/>
    </row>
    <row r="115" spans="2:30" outlineLevel="1" x14ac:dyDescent="0.25">
      <c r="B115" s="92" t="s">
        <v>109</v>
      </c>
      <c r="C115" s="93" t="s">
        <v>124</v>
      </c>
      <c r="D115" s="98">
        <v>39000</v>
      </c>
      <c r="E115" s="94">
        <v>35.75</v>
      </c>
      <c r="F115" s="94">
        <v>95.35</v>
      </c>
      <c r="G115" s="87">
        <f t="shared" si="5"/>
        <v>0.78</v>
      </c>
      <c r="H115" s="99">
        <f t="shared" si="7"/>
        <v>345.62822463943951</v>
      </c>
      <c r="I115" s="32">
        <v>1.5</v>
      </c>
      <c r="J115" s="107">
        <f t="shared" si="6"/>
        <v>808.7700456562884</v>
      </c>
      <c r="K115" s="20"/>
      <c r="L115" s="3"/>
      <c r="M115" s="25"/>
      <c r="N115" s="11"/>
      <c r="S115" s="11"/>
      <c r="T115" s="12"/>
      <c r="U115" s="11"/>
      <c r="V115" s="11"/>
      <c r="W115" s="12"/>
      <c r="X115" s="11"/>
      <c r="Y115" s="11"/>
      <c r="Z115" s="11"/>
      <c r="AA115" s="11"/>
      <c r="AB115" s="11"/>
      <c r="AC115" s="11"/>
      <c r="AD115" s="11"/>
    </row>
    <row r="116" spans="2:30" outlineLevel="1" x14ac:dyDescent="0.25">
      <c r="B116" s="92" t="s">
        <v>110</v>
      </c>
      <c r="C116" s="93" t="s">
        <v>124</v>
      </c>
      <c r="D116" s="98">
        <v>14700</v>
      </c>
      <c r="E116" s="94">
        <v>35.39</v>
      </c>
      <c r="F116" s="94">
        <v>97.72</v>
      </c>
      <c r="G116" s="87">
        <f t="shared" si="5"/>
        <v>0.29399999999999998</v>
      </c>
      <c r="H116" s="99">
        <f t="shared" si="7"/>
        <v>224.5111905772126</v>
      </c>
      <c r="I116" s="32">
        <v>1.5</v>
      </c>
      <c r="J116" s="107">
        <f t="shared" si="6"/>
        <v>0</v>
      </c>
      <c r="K116" s="20"/>
    </row>
    <row r="117" spans="2:30" outlineLevel="1" x14ac:dyDescent="0.25">
      <c r="B117" s="92" t="s">
        <v>78</v>
      </c>
      <c r="C117" s="93" t="s">
        <v>123</v>
      </c>
      <c r="D117" s="98">
        <v>18200</v>
      </c>
      <c r="E117" s="94">
        <v>38.04</v>
      </c>
      <c r="F117" s="94">
        <v>97.34</v>
      </c>
      <c r="G117" s="87">
        <f t="shared" si="5"/>
        <v>0.36399999999999999</v>
      </c>
      <c r="H117" s="99">
        <f t="shared" si="7"/>
        <v>183.18063677062401</v>
      </c>
      <c r="I117" s="32">
        <v>1.5</v>
      </c>
      <c r="J117" s="107">
        <f t="shared" si="6"/>
        <v>0</v>
      </c>
      <c r="K117" s="20"/>
    </row>
    <row r="118" spans="2:30" outlineLevel="1" x14ac:dyDescent="0.25">
      <c r="B118" s="92" t="s">
        <v>111</v>
      </c>
      <c r="C118" s="93" t="s">
        <v>124</v>
      </c>
      <c r="D118" s="98">
        <v>99100</v>
      </c>
      <c r="E118" s="94">
        <v>35.229999999999997</v>
      </c>
      <c r="F118" s="94">
        <v>97.34</v>
      </c>
      <c r="G118" s="87">
        <f t="shared" si="5"/>
        <v>1.982</v>
      </c>
      <c r="H118" s="99">
        <f t="shared" si="7"/>
        <v>250.54744226763432</v>
      </c>
      <c r="I118" s="32">
        <v>1.5</v>
      </c>
      <c r="J118" s="107">
        <f t="shared" si="6"/>
        <v>1489.7550917233539</v>
      </c>
      <c r="K118" s="20"/>
      <c r="L118" s="24"/>
      <c r="M118" s="25"/>
      <c r="N118" s="11"/>
      <c r="O118" s="11"/>
      <c r="P118" s="11"/>
      <c r="Q118" s="11"/>
      <c r="R118" s="11"/>
      <c r="S118" s="11"/>
      <c r="T118" s="11"/>
      <c r="U118" s="11"/>
      <c r="V118" s="11"/>
      <c r="W118" s="12"/>
      <c r="X118" s="11"/>
      <c r="Y118" s="11"/>
      <c r="Z118" s="11"/>
      <c r="AA118" s="11"/>
      <c r="AB118" s="11"/>
      <c r="AC118" s="11"/>
      <c r="AD118" s="11"/>
    </row>
    <row r="119" spans="2:30" outlineLevel="1" x14ac:dyDescent="0.25">
      <c r="B119" s="92" t="s">
        <v>39</v>
      </c>
      <c r="C119" s="98" t="s">
        <v>122</v>
      </c>
      <c r="D119" s="98">
        <v>35500</v>
      </c>
      <c r="E119" s="94">
        <v>39.909999999999997</v>
      </c>
      <c r="F119" s="94">
        <v>104.98</v>
      </c>
      <c r="G119" s="87">
        <f t="shared" si="5"/>
        <v>0.71</v>
      </c>
      <c r="H119" s="99">
        <f t="shared" si="7"/>
        <v>367.50047090818441</v>
      </c>
      <c r="I119" s="32">
        <v>1.5</v>
      </c>
      <c r="J119" s="107">
        <f t="shared" si="6"/>
        <v>782.77600303443273</v>
      </c>
      <c r="K119" s="20"/>
      <c r="L119" s="3"/>
      <c r="M119" s="25"/>
      <c r="N119" s="11"/>
      <c r="S119" s="11"/>
      <c r="T119" s="12"/>
      <c r="U119" s="11"/>
      <c r="V119" s="11"/>
      <c r="W119" s="11"/>
      <c r="X119" s="11"/>
      <c r="Y119" s="11"/>
      <c r="Z119" s="11"/>
      <c r="AA119" s="11"/>
    </row>
    <row r="120" spans="2:30" outlineLevel="1" x14ac:dyDescent="0.25">
      <c r="B120" s="92" t="s">
        <v>176</v>
      </c>
      <c r="C120" s="93" t="s">
        <v>124</v>
      </c>
      <c r="D120" s="98">
        <v>530300</v>
      </c>
      <c r="E120" s="94">
        <v>35.47</v>
      </c>
      <c r="F120" s="94">
        <v>97.51</v>
      </c>
      <c r="G120" s="87">
        <f t="shared" si="5"/>
        <v>10.606</v>
      </c>
      <c r="H120" s="99">
        <f t="shared" si="7"/>
        <v>230.97727233892894</v>
      </c>
      <c r="I120" s="32">
        <v>1.5</v>
      </c>
      <c r="J120" s="107">
        <f t="shared" si="6"/>
        <v>7349.2348512800399</v>
      </c>
      <c r="K120" s="20"/>
      <c r="L120" s="24"/>
      <c r="M120" s="25"/>
      <c r="N120" s="11"/>
      <c r="O120" s="11"/>
      <c r="P120" s="11"/>
      <c r="Q120" s="11"/>
      <c r="R120" s="11"/>
      <c r="S120" s="11"/>
      <c r="T120" s="11"/>
      <c r="U120" s="11"/>
      <c r="V120" s="11"/>
      <c r="W120" s="12"/>
      <c r="X120" s="11"/>
      <c r="Y120" s="11"/>
      <c r="Z120" s="11"/>
      <c r="AA120" s="11"/>
      <c r="AB120" s="11"/>
      <c r="AC120" s="11"/>
      <c r="AD120" s="11"/>
    </row>
    <row r="121" spans="2:30" outlineLevel="1" x14ac:dyDescent="0.25">
      <c r="B121" s="92" t="s">
        <v>112</v>
      </c>
      <c r="C121" s="93" t="s">
        <v>124</v>
      </c>
      <c r="D121" s="98">
        <v>12900</v>
      </c>
      <c r="E121" s="94">
        <v>35.630000000000003</v>
      </c>
      <c r="F121" s="94">
        <v>95.96</v>
      </c>
      <c r="G121" s="87">
        <f t="shared" si="5"/>
        <v>0.25800000000000001</v>
      </c>
      <c r="H121" s="99">
        <f t="shared" si="7"/>
        <v>311.67993764293527</v>
      </c>
      <c r="I121" s="32">
        <v>1.5</v>
      </c>
      <c r="J121" s="107">
        <f t="shared" si="6"/>
        <v>0</v>
      </c>
      <c r="K121" s="20"/>
    </row>
    <row r="122" spans="2:30" ht="12.75" customHeight="1" outlineLevel="1" x14ac:dyDescent="0.25">
      <c r="B122" s="92" t="s">
        <v>79</v>
      </c>
      <c r="C122" s="93" t="s">
        <v>123</v>
      </c>
      <c r="D122" s="98">
        <v>108200</v>
      </c>
      <c r="E122" s="94">
        <v>38.89</v>
      </c>
      <c r="F122" s="94">
        <v>94.81</v>
      </c>
      <c r="G122" s="87">
        <f t="shared" si="5"/>
        <v>2.1640000000000001</v>
      </c>
      <c r="H122" s="99">
        <f t="shared" si="7"/>
        <v>362.41570112772888</v>
      </c>
      <c r="I122" s="32">
        <v>1.5</v>
      </c>
      <c r="J122" s="107">
        <f t="shared" si="6"/>
        <v>2352.8027317212159</v>
      </c>
      <c r="K122" s="20"/>
      <c r="L122" s="24"/>
      <c r="M122" s="25"/>
      <c r="N122" s="11"/>
      <c r="O122" s="11"/>
      <c r="P122" s="11"/>
      <c r="Q122" s="11"/>
      <c r="R122" s="11"/>
      <c r="S122" s="11"/>
      <c r="T122" s="11"/>
      <c r="U122" s="11"/>
      <c r="V122" s="11"/>
      <c r="W122" s="12"/>
      <c r="X122" s="11"/>
      <c r="Y122" s="11"/>
      <c r="Z122" s="11"/>
      <c r="AA122" s="11"/>
      <c r="AB122" s="11"/>
      <c r="AC122" s="11"/>
      <c r="AD122" s="11"/>
    </row>
    <row r="123" spans="2:30" outlineLevel="1" x14ac:dyDescent="0.25">
      <c r="B123" s="92" t="s">
        <v>80</v>
      </c>
      <c r="C123" s="93" t="s">
        <v>123</v>
      </c>
      <c r="D123" s="98">
        <v>12100</v>
      </c>
      <c r="E123" s="94">
        <v>38.61</v>
      </c>
      <c r="F123" s="94">
        <v>95.27</v>
      </c>
      <c r="G123" s="87">
        <f t="shared" si="5"/>
        <v>0.24199999999999999</v>
      </c>
      <c r="H123" s="99">
        <f t="shared" si="7"/>
        <v>328.03897665383516</v>
      </c>
      <c r="I123" s="32">
        <v>1.5</v>
      </c>
      <c r="J123" s="107">
        <f t="shared" si="6"/>
        <v>0</v>
      </c>
      <c r="K123" s="20"/>
    </row>
    <row r="124" spans="2:30" outlineLevel="1" x14ac:dyDescent="0.25">
      <c r="B124" s="92" t="s">
        <v>177</v>
      </c>
      <c r="C124" s="93" t="s">
        <v>123</v>
      </c>
      <c r="D124" s="98">
        <v>164900</v>
      </c>
      <c r="E124" s="94">
        <v>38.909999999999997</v>
      </c>
      <c r="F124" s="94">
        <v>94.68</v>
      </c>
      <c r="G124" s="87">
        <f t="shared" si="5"/>
        <v>3.298</v>
      </c>
      <c r="H124" s="99">
        <f t="shared" si="7"/>
        <v>371.34100617773407</v>
      </c>
      <c r="I124" s="32">
        <v>1.5</v>
      </c>
      <c r="J124" s="107">
        <f t="shared" si="6"/>
        <v>3674.0479151225009</v>
      </c>
      <c r="K124" s="20"/>
      <c r="L124" s="24"/>
      <c r="M124" s="25"/>
      <c r="N124" s="11"/>
      <c r="O124" s="11"/>
      <c r="P124" s="11"/>
      <c r="Q124" s="11"/>
      <c r="R124" s="11"/>
      <c r="S124" s="11"/>
      <c r="T124" s="11"/>
      <c r="U124" s="11"/>
      <c r="V124" s="11"/>
      <c r="W124" s="12"/>
      <c r="X124" s="11"/>
      <c r="Y124" s="11"/>
      <c r="Z124" s="11"/>
      <c r="AA124" s="11"/>
      <c r="AB124" s="11"/>
      <c r="AC124" s="11"/>
      <c r="AD124" s="11"/>
    </row>
    <row r="125" spans="2:30" outlineLevel="1" x14ac:dyDescent="0.25">
      <c r="B125" s="92" t="s">
        <v>113</v>
      </c>
      <c r="C125" s="93" t="s">
        <v>124</v>
      </c>
      <c r="D125" s="98">
        <v>21800</v>
      </c>
      <c r="E125" s="94">
        <v>36.28</v>
      </c>
      <c r="F125" s="94">
        <v>95.84</v>
      </c>
      <c r="G125" s="87">
        <f t="shared" si="5"/>
        <v>0.436</v>
      </c>
      <c r="H125" s="99">
        <f t="shared" si="7"/>
        <v>301.4463350842999</v>
      </c>
      <c r="I125" s="32">
        <v>1.5</v>
      </c>
      <c r="J125" s="107">
        <f t="shared" si="6"/>
        <v>0</v>
      </c>
      <c r="K125" s="20"/>
    </row>
    <row r="126" spans="2:30" outlineLevel="1" x14ac:dyDescent="0.25">
      <c r="B126" s="92" t="s">
        <v>40</v>
      </c>
      <c r="C126" s="98" t="s">
        <v>122</v>
      </c>
      <c r="D126" s="98">
        <v>35400</v>
      </c>
      <c r="E126" s="94">
        <v>39.51</v>
      </c>
      <c r="F126" s="94">
        <v>104.76</v>
      </c>
      <c r="G126" s="87">
        <f t="shared" si="5"/>
        <v>0.70799999999999996</v>
      </c>
      <c r="H126" s="99">
        <f t="shared" si="7"/>
        <v>343.4895944466619</v>
      </c>
      <c r="I126" s="32">
        <v>1.5</v>
      </c>
      <c r="J126" s="107">
        <f t="shared" si="6"/>
        <v>729.57189860470976</v>
      </c>
      <c r="K126" s="20"/>
      <c r="M126" s="25"/>
      <c r="N126" s="11"/>
      <c r="S126" s="11"/>
      <c r="T126" s="12"/>
      <c r="U126" s="11"/>
      <c r="V126" s="11"/>
      <c r="W126" s="11"/>
      <c r="X126" s="11"/>
      <c r="Y126" s="11"/>
      <c r="Z126" s="11"/>
      <c r="AA126" s="11"/>
    </row>
    <row r="127" spans="2:30" outlineLevel="1" x14ac:dyDescent="0.25">
      <c r="B127" s="92" t="s">
        <v>81</v>
      </c>
      <c r="C127" s="93" t="s">
        <v>123</v>
      </c>
      <c r="D127" s="98">
        <v>11200</v>
      </c>
      <c r="E127" s="94">
        <v>37.340000000000003</v>
      </c>
      <c r="F127" s="94">
        <v>95.27</v>
      </c>
      <c r="G127" s="87">
        <f t="shared" si="5"/>
        <v>0.224</v>
      </c>
      <c r="H127" s="99">
        <f t="shared" si="7"/>
        <v>324.16942684895787</v>
      </c>
      <c r="I127" s="32">
        <v>1.5</v>
      </c>
      <c r="J127" s="107">
        <f t="shared" si="6"/>
        <v>0</v>
      </c>
      <c r="K127" s="20"/>
    </row>
    <row r="128" spans="2:30" outlineLevel="1" x14ac:dyDescent="0.25">
      <c r="B128" s="92" t="s">
        <v>82</v>
      </c>
      <c r="C128" s="93" t="s">
        <v>123</v>
      </c>
      <c r="D128" s="98">
        <v>19000</v>
      </c>
      <c r="E128" s="94">
        <v>37.409999999999997</v>
      </c>
      <c r="F128" s="94">
        <v>94.7</v>
      </c>
      <c r="G128" s="87">
        <f t="shared" si="5"/>
        <v>0.38</v>
      </c>
      <c r="H128" s="99">
        <f t="shared" si="7"/>
        <v>362.44056606473731</v>
      </c>
      <c r="I128" s="32">
        <v>1.5</v>
      </c>
      <c r="J128" s="107">
        <f t="shared" si="6"/>
        <v>0</v>
      </c>
      <c r="K128" s="20"/>
    </row>
    <row r="129" spans="2:30" outlineLevel="1" x14ac:dyDescent="0.25">
      <c r="B129" s="92" t="s">
        <v>178</v>
      </c>
      <c r="C129" s="93" t="s">
        <v>124</v>
      </c>
      <c r="D129" s="98">
        <v>26000</v>
      </c>
      <c r="E129" s="94">
        <v>36.72</v>
      </c>
      <c r="F129" s="94">
        <v>97.07</v>
      </c>
      <c r="G129" s="87">
        <f t="shared" si="5"/>
        <v>0.52</v>
      </c>
      <c r="H129" s="99">
        <f t="shared" si="7"/>
        <v>212.64137343651547</v>
      </c>
      <c r="I129" s="32">
        <v>1.5</v>
      </c>
      <c r="J129" s="107">
        <f t="shared" si="6"/>
        <v>331.72054256096413</v>
      </c>
      <c r="K129" s="20"/>
      <c r="M129" s="25"/>
      <c r="N129" s="11"/>
    </row>
    <row r="130" spans="2:30" outlineLevel="1" x14ac:dyDescent="0.25">
      <c r="B130" s="92" t="s">
        <v>179</v>
      </c>
      <c r="C130" s="93" t="s">
        <v>123</v>
      </c>
      <c r="D130" s="98">
        <v>21700</v>
      </c>
      <c r="E130" s="94">
        <v>38.99</v>
      </c>
      <c r="F130" s="94">
        <v>94.64</v>
      </c>
      <c r="G130" s="87">
        <f t="shared" si="5"/>
        <v>0.434</v>
      </c>
      <c r="H130" s="99">
        <f t="shared" si="7"/>
        <v>375.17425412868232</v>
      </c>
      <c r="I130" s="32">
        <v>1.5</v>
      </c>
      <c r="J130" s="107">
        <f t="shared" si="6"/>
        <v>0</v>
      </c>
      <c r="K130" s="20"/>
    </row>
    <row r="131" spans="2:30" outlineLevel="1" x14ac:dyDescent="0.25">
      <c r="B131" s="92" t="s">
        <v>180</v>
      </c>
      <c r="C131" s="93" t="s">
        <v>124</v>
      </c>
      <c r="D131" s="98">
        <v>9500</v>
      </c>
      <c r="E131" s="94">
        <v>36.299999999999997</v>
      </c>
      <c r="F131" s="94">
        <v>95.31</v>
      </c>
      <c r="G131" s="87">
        <f t="shared" si="5"/>
        <v>0.19</v>
      </c>
      <c r="H131" s="99">
        <f t="shared" si="7"/>
        <v>335.22061271470443</v>
      </c>
      <c r="I131" s="32">
        <v>1.5</v>
      </c>
      <c r="J131" s="107">
        <f t="shared" si="6"/>
        <v>0</v>
      </c>
      <c r="K131" s="20"/>
    </row>
    <row r="132" spans="2:30" outlineLevel="1" x14ac:dyDescent="0.25">
      <c r="B132" s="92" t="s">
        <v>41</v>
      </c>
      <c r="C132" s="98" t="s">
        <v>122</v>
      </c>
      <c r="D132" s="98">
        <v>105600</v>
      </c>
      <c r="E132" s="94">
        <v>38.270000000000003</v>
      </c>
      <c r="F132" s="94">
        <v>104.62</v>
      </c>
      <c r="G132" s="87">
        <f t="shared" si="5"/>
        <v>2.1120000000000001</v>
      </c>
      <c r="H132" s="99">
        <f t="shared" si="7"/>
        <v>314.628510506135</v>
      </c>
      <c r="I132" s="32">
        <v>1.5</v>
      </c>
      <c r="J132" s="107">
        <f t="shared" si="6"/>
        <v>1993.4862425668716</v>
      </c>
      <c r="K132" s="20"/>
      <c r="L132" s="24"/>
      <c r="M132" s="25"/>
      <c r="N132" s="11"/>
      <c r="O132" s="11"/>
      <c r="P132" s="11"/>
      <c r="Q132" s="11"/>
      <c r="R132" s="11"/>
      <c r="S132" s="11"/>
      <c r="T132" s="11"/>
      <c r="U132" s="11"/>
      <c r="V132" s="11"/>
      <c r="W132" s="12"/>
      <c r="X132" s="11"/>
      <c r="Y132" s="11"/>
      <c r="Z132" s="11"/>
      <c r="AA132" s="11"/>
      <c r="AB132" s="11"/>
      <c r="AC132" s="11"/>
      <c r="AD132" s="11"/>
    </row>
    <row r="133" spans="2:30" outlineLevel="1" x14ac:dyDescent="0.25">
      <c r="B133" s="92" t="s">
        <v>42</v>
      </c>
      <c r="C133" s="98" t="s">
        <v>122</v>
      </c>
      <c r="D133" s="98">
        <v>11700</v>
      </c>
      <c r="E133" s="94">
        <v>39.090000000000003</v>
      </c>
      <c r="F133" s="94">
        <v>108.65</v>
      </c>
      <c r="G133" s="87">
        <f t="shared" si="5"/>
        <v>0.23400000000000001</v>
      </c>
      <c r="H133" s="99">
        <f t="shared" si="7"/>
        <v>593.60191051490915</v>
      </c>
      <c r="I133" s="32">
        <v>1.5</v>
      </c>
      <c r="J133" s="107">
        <f t="shared" si="6"/>
        <v>0</v>
      </c>
      <c r="K133" s="20"/>
    </row>
    <row r="134" spans="2:30" outlineLevel="1" x14ac:dyDescent="0.25">
      <c r="B134" s="92" t="s">
        <v>83</v>
      </c>
      <c r="C134" s="93" t="s">
        <v>123</v>
      </c>
      <c r="D134" s="98">
        <v>46300</v>
      </c>
      <c r="E134" s="94">
        <v>38.82</v>
      </c>
      <c r="F134" s="94">
        <v>97.62</v>
      </c>
      <c r="G134" s="87">
        <f t="shared" si="5"/>
        <v>0.92600000000000005</v>
      </c>
      <c r="H134" s="99">
        <f t="shared" si="7"/>
        <v>178.35904578793574</v>
      </c>
      <c r="I134" s="32">
        <v>1.5</v>
      </c>
      <c r="J134" s="107">
        <f t="shared" si="6"/>
        <v>495.48142919888551</v>
      </c>
      <c r="K134" s="20"/>
      <c r="L134" s="24"/>
      <c r="M134" s="25"/>
      <c r="N134" s="11"/>
      <c r="O134" s="11"/>
      <c r="P134" s="11"/>
      <c r="Q134" s="11"/>
      <c r="R134" s="11"/>
      <c r="S134" s="11"/>
      <c r="T134" s="11"/>
      <c r="U134" s="11"/>
      <c r="V134" s="11"/>
      <c r="W134" s="12"/>
      <c r="X134" s="11"/>
      <c r="Y134" s="11"/>
      <c r="Z134" s="11"/>
      <c r="AA134" s="11"/>
      <c r="AB134" s="11"/>
      <c r="AC134" s="11"/>
      <c r="AD134" s="11"/>
    </row>
    <row r="135" spans="2:30" outlineLevel="1" x14ac:dyDescent="0.25">
      <c r="B135" s="92" t="s">
        <v>181</v>
      </c>
      <c r="C135" s="93" t="s">
        <v>124</v>
      </c>
      <c r="D135" s="98">
        <v>17900</v>
      </c>
      <c r="E135" s="94">
        <v>36.14</v>
      </c>
      <c r="F135" s="94">
        <v>96.13</v>
      </c>
      <c r="G135" s="87">
        <f t="shared" si="5"/>
        <v>0.35799999999999998</v>
      </c>
      <c r="H135" s="99">
        <f t="shared" si="7"/>
        <v>286.46133406234304</v>
      </c>
      <c r="I135" s="32">
        <v>1.5</v>
      </c>
      <c r="J135" s="107">
        <f t="shared" si="6"/>
        <v>0</v>
      </c>
      <c r="K135" s="20"/>
    </row>
    <row r="136" spans="2:30" outlineLevel="1" x14ac:dyDescent="0.25">
      <c r="B136" s="92" t="s">
        <v>114</v>
      </c>
      <c r="C136" s="93" t="s">
        <v>124</v>
      </c>
      <c r="D136" s="98">
        <v>20200</v>
      </c>
      <c r="E136" s="94">
        <v>36</v>
      </c>
      <c r="F136" s="94">
        <v>96.1</v>
      </c>
      <c r="G136" s="87">
        <f t="shared" si="5"/>
        <v>0.40400000000000003</v>
      </c>
      <c r="H136" s="99">
        <f t="shared" si="7"/>
        <v>292.11255476809322</v>
      </c>
      <c r="I136" s="32">
        <v>1.5</v>
      </c>
      <c r="J136" s="107">
        <f t="shared" si="6"/>
        <v>0</v>
      </c>
      <c r="K136" s="20"/>
    </row>
    <row r="137" spans="2:30" ht="12.75" customHeight="1" outlineLevel="1" x14ac:dyDescent="0.25">
      <c r="B137" s="92" t="s">
        <v>43</v>
      </c>
      <c r="C137" s="98" t="s">
        <v>122</v>
      </c>
      <c r="D137" s="98">
        <v>31900</v>
      </c>
      <c r="E137" s="94">
        <v>38.74</v>
      </c>
      <c r="F137" s="94">
        <v>104.71</v>
      </c>
      <c r="G137" s="87">
        <f t="shared" si="5"/>
        <v>0.63800000000000001</v>
      </c>
      <c r="H137" s="99">
        <f t="shared" si="7"/>
        <v>325.71680410750014</v>
      </c>
      <c r="I137" s="32">
        <v>1.5</v>
      </c>
      <c r="J137" s="107">
        <f t="shared" si="6"/>
        <v>623.42196306175526</v>
      </c>
      <c r="K137" s="20"/>
      <c r="M137" s="25"/>
      <c r="N137" s="11"/>
      <c r="S137" s="11"/>
      <c r="T137" s="12"/>
      <c r="U137" s="11"/>
      <c r="V137" s="11"/>
      <c r="W137" s="11"/>
      <c r="X137" s="11"/>
      <c r="Y137" s="11"/>
      <c r="Z137" s="11"/>
      <c r="AA137" s="11"/>
    </row>
    <row r="138" spans="2:30" outlineLevel="1" x14ac:dyDescent="0.25">
      <c r="B138" s="92" t="s">
        <v>84</v>
      </c>
      <c r="C138" s="93" t="s">
        <v>123</v>
      </c>
      <c r="D138" s="98">
        <v>55400</v>
      </c>
      <c r="E138" s="94">
        <v>39.020000000000003</v>
      </c>
      <c r="F138" s="94">
        <v>94.8</v>
      </c>
      <c r="G138" s="87">
        <f t="shared" si="5"/>
        <v>1.1080000000000001</v>
      </c>
      <c r="H138" s="99">
        <f t="shared" si="7"/>
        <v>365.05208704714255</v>
      </c>
      <c r="I138" s="32">
        <v>1.5</v>
      </c>
      <c r="J138" s="107">
        <f t="shared" si="6"/>
        <v>1213.4331373447021</v>
      </c>
      <c r="K138" s="20"/>
      <c r="L138" s="24"/>
      <c r="M138" s="25"/>
      <c r="N138" s="11"/>
      <c r="O138" s="11"/>
      <c r="P138" s="11"/>
      <c r="Q138" s="11"/>
      <c r="R138" s="11"/>
      <c r="S138" s="11"/>
      <c r="T138" s="11"/>
      <c r="U138" s="11"/>
      <c r="V138" s="11"/>
      <c r="W138" s="12"/>
      <c r="X138" s="11"/>
      <c r="Y138" s="11"/>
      <c r="Z138" s="11"/>
      <c r="AA138" s="11"/>
      <c r="AB138" s="11"/>
      <c r="AC138" s="11"/>
      <c r="AD138" s="11"/>
    </row>
    <row r="139" spans="2:30" outlineLevel="1" x14ac:dyDescent="0.25">
      <c r="B139" s="92" t="s">
        <v>84</v>
      </c>
      <c r="C139" s="93" t="s">
        <v>124</v>
      </c>
      <c r="D139" s="98">
        <v>29600</v>
      </c>
      <c r="E139" s="94">
        <v>35.369999999999997</v>
      </c>
      <c r="F139" s="94">
        <v>96.97</v>
      </c>
      <c r="G139" s="87">
        <f t="shared" si="5"/>
        <v>0.59199999999999997</v>
      </c>
      <c r="H139" s="99">
        <f t="shared" si="7"/>
        <v>263.41724946827651</v>
      </c>
      <c r="I139" s="32">
        <v>1.5</v>
      </c>
      <c r="J139" s="107">
        <f t="shared" si="6"/>
        <v>467.82903505565906</v>
      </c>
      <c r="K139" s="20"/>
      <c r="M139" s="25"/>
      <c r="N139" s="11"/>
      <c r="S139" s="11"/>
      <c r="T139" s="12"/>
      <c r="U139" s="11"/>
      <c r="V139" s="11"/>
      <c r="W139" s="11"/>
      <c r="X139" s="11"/>
      <c r="Y139" s="11"/>
      <c r="Z139" s="11"/>
      <c r="AA139" s="11"/>
    </row>
    <row r="140" spans="2:30" outlineLevel="1" x14ac:dyDescent="0.25">
      <c r="B140" s="92" t="s">
        <v>44</v>
      </c>
      <c r="C140" s="98" t="s">
        <v>122</v>
      </c>
      <c r="D140" s="98">
        <v>18900</v>
      </c>
      <c r="E140" s="94">
        <v>39.840000000000003</v>
      </c>
      <c r="F140" s="94">
        <v>105</v>
      </c>
      <c r="G140" s="87">
        <f t="shared" si="5"/>
        <v>0.378</v>
      </c>
      <c r="H140" s="99">
        <f t="shared" si="7"/>
        <v>366.8881747405722</v>
      </c>
      <c r="I140" s="32">
        <v>1.5</v>
      </c>
      <c r="J140" s="107">
        <f t="shared" si="6"/>
        <v>0</v>
      </c>
      <c r="K140" s="20"/>
    </row>
    <row r="141" spans="2:30" outlineLevel="1" x14ac:dyDescent="0.25">
      <c r="B141" s="92" t="s">
        <v>45</v>
      </c>
      <c r="C141" s="98" t="s">
        <v>122</v>
      </c>
      <c r="D141" s="98">
        <v>54100</v>
      </c>
      <c r="E141" s="94">
        <v>39.590000000000003</v>
      </c>
      <c r="F141" s="94">
        <v>104.95</v>
      </c>
      <c r="G141" s="87">
        <f t="shared" si="5"/>
        <v>1.0820000000000001</v>
      </c>
      <c r="H141" s="99">
        <f t="shared" si="7"/>
        <v>357.49068996017741</v>
      </c>
      <c r="I141" s="32">
        <v>1.5</v>
      </c>
      <c r="J141" s="107">
        <f t="shared" si="6"/>
        <v>1160.4147796107359</v>
      </c>
      <c r="K141" s="20"/>
      <c r="L141" s="24"/>
      <c r="M141" s="25"/>
      <c r="N141" s="11"/>
      <c r="O141" s="11"/>
      <c r="P141" s="11"/>
      <c r="Q141" s="11"/>
      <c r="R141" s="11"/>
      <c r="S141" s="11"/>
      <c r="T141" s="11"/>
      <c r="U141" s="11"/>
      <c r="V141" s="11"/>
      <c r="W141" s="12"/>
      <c r="X141" s="11"/>
      <c r="Y141" s="11"/>
      <c r="Z141" s="11"/>
      <c r="AA141" s="11"/>
      <c r="AB141" s="11"/>
      <c r="AC141" s="11"/>
      <c r="AD141" s="11"/>
    </row>
    <row r="142" spans="2:30" outlineLevel="1" x14ac:dyDescent="0.25">
      <c r="B142" s="92" t="s">
        <v>182</v>
      </c>
      <c r="C142" s="98" t="s">
        <v>122</v>
      </c>
      <c r="D142" s="98">
        <v>9300</v>
      </c>
      <c r="E142" s="94">
        <v>40.479999999999997</v>
      </c>
      <c r="F142" s="94">
        <v>106.83</v>
      </c>
      <c r="G142" s="87">
        <f t="shared" si="5"/>
        <v>0.186</v>
      </c>
      <c r="H142" s="99">
        <f t="shared" si="7"/>
        <v>498.51188613727891</v>
      </c>
      <c r="I142" s="32">
        <v>1.5</v>
      </c>
      <c r="J142" s="107">
        <f t="shared" si="6"/>
        <v>0</v>
      </c>
      <c r="K142" s="20"/>
    </row>
    <row r="143" spans="2:30" outlineLevel="1" x14ac:dyDescent="0.25">
      <c r="B143" s="92" t="s">
        <v>46</v>
      </c>
      <c r="C143" s="98" t="s">
        <v>122</v>
      </c>
      <c r="D143" s="98">
        <v>13000</v>
      </c>
      <c r="E143" s="94">
        <v>40.630000000000003</v>
      </c>
      <c r="F143" s="94">
        <v>103.2</v>
      </c>
      <c r="G143" s="87">
        <f t="shared" si="5"/>
        <v>0.26</v>
      </c>
      <c r="H143" s="99">
        <f t="shared" ref="H143:H161" si="8">SQRT((E143-E$5)^2+(F143-F$5)^2)/0.01471</f>
        <v>291.20382679012556</v>
      </c>
      <c r="I143" s="32">
        <v>1.5</v>
      </c>
      <c r="J143" s="107">
        <f t="shared" si="6"/>
        <v>0</v>
      </c>
      <c r="K143" s="20"/>
    </row>
    <row r="144" spans="2:30" outlineLevel="1" x14ac:dyDescent="0.25">
      <c r="B144" s="92" t="s">
        <v>115</v>
      </c>
      <c r="C144" s="93" t="s">
        <v>124</v>
      </c>
      <c r="D144" s="98">
        <v>41000</v>
      </c>
      <c r="E144" s="94">
        <v>36.130000000000003</v>
      </c>
      <c r="F144" s="94">
        <v>97.07</v>
      </c>
      <c r="G144" s="87">
        <f t="shared" ref="G144:G161" si="9">D144/50000</f>
        <v>0.82</v>
      </c>
      <c r="H144" s="99">
        <f t="shared" si="8"/>
        <v>229.12106726518408</v>
      </c>
      <c r="I144" s="32">
        <v>1.5</v>
      </c>
      <c r="J144" s="107">
        <f t="shared" ref="J144:J161" si="10">IF(G144&gt;0.5,H144*G144*I144*2,0)</f>
        <v>563.6378254723528</v>
      </c>
      <c r="K144" s="20"/>
      <c r="L144" s="3"/>
      <c r="M144" s="25"/>
      <c r="N144" s="11"/>
      <c r="S144" s="11"/>
      <c r="T144" s="12"/>
      <c r="U144" s="11"/>
      <c r="V144" s="11"/>
      <c r="W144" s="12"/>
      <c r="X144" s="11"/>
      <c r="Y144" s="11"/>
      <c r="Z144" s="11"/>
      <c r="AA144" s="11"/>
      <c r="AB144" s="11"/>
      <c r="AC144" s="11"/>
      <c r="AD144" s="11"/>
    </row>
    <row r="145" spans="2:30" outlineLevel="1" x14ac:dyDescent="0.25">
      <c r="B145" s="92" t="s">
        <v>47</v>
      </c>
      <c r="C145" s="98" t="s">
        <v>122</v>
      </c>
      <c r="D145" s="98">
        <v>10300</v>
      </c>
      <c r="E145" s="94">
        <v>39.93</v>
      </c>
      <c r="F145" s="94">
        <v>105.16</v>
      </c>
      <c r="G145" s="87">
        <f t="shared" si="9"/>
        <v>0.20599999999999999</v>
      </c>
      <c r="H145" s="99">
        <f t="shared" si="8"/>
        <v>379.28566076057558</v>
      </c>
      <c r="I145" s="32">
        <v>1.5</v>
      </c>
      <c r="J145" s="107">
        <f t="shared" si="10"/>
        <v>0</v>
      </c>
      <c r="K145" s="20"/>
    </row>
    <row r="146" spans="2:30" outlineLevel="1" x14ac:dyDescent="0.25">
      <c r="B146" s="92" t="s">
        <v>116</v>
      </c>
      <c r="C146" s="93" t="s">
        <v>124</v>
      </c>
      <c r="D146" s="98">
        <v>15300</v>
      </c>
      <c r="E146" s="94">
        <v>35.909999999999997</v>
      </c>
      <c r="F146" s="94">
        <v>94.97</v>
      </c>
      <c r="G146" s="87">
        <f t="shared" si="9"/>
        <v>0.30599999999999999</v>
      </c>
      <c r="H146" s="99">
        <f t="shared" si="8"/>
        <v>365.61500501767102</v>
      </c>
      <c r="I146" s="32">
        <v>1.5</v>
      </c>
      <c r="J146" s="107">
        <f t="shared" si="10"/>
        <v>0</v>
      </c>
      <c r="K146" s="20"/>
    </row>
    <row r="147" spans="2:30" outlineLevel="1" x14ac:dyDescent="0.25">
      <c r="B147" s="92" t="s">
        <v>183</v>
      </c>
      <c r="C147" s="93" t="s">
        <v>124</v>
      </c>
      <c r="D147" s="98">
        <v>10200</v>
      </c>
      <c r="E147" s="94">
        <v>35.57</v>
      </c>
      <c r="F147" s="94">
        <v>97.56</v>
      </c>
      <c r="G147" s="87">
        <f t="shared" si="9"/>
        <v>0.20399999999999999</v>
      </c>
      <c r="H147" s="99">
        <f t="shared" si="8"/>
        <v>223.90106548403384</v>
      </c>
      <c r="I147" s="32">
        <v>1.5</v>
      </c>
      <c r="J147" s="107">
        <f t="shared" si="10"/>
        <v>0</v>
      </c>
      <c r="K147" s="20"/>
    </row>
    <row r="148" spans="2:30" outlineLevel="1" x14ac:dyDescent="0.25">
      <c r="B148" s="92" t="s">
        <v>48</v>
      </c>
      <c r="C148" s="98" t="s">
        <v>122</v>
      </c>
      <c r="D148" s="98">
        <v>101100</v>
      </c>
      <c r="E148" s="94">
        <v>39.89</v>
      </c>
      <c r="F148" s="94">
        <v>104.96</v>
      </c>
      <c r="G148" s="87">
        <f t="shared" si="9"/>
        <v>2.0219999999999998</v>
      </c>
      <c r="H148" s="99">
        <f t="shared" si="8"/>
        <v>365.71295270280291</v>
      </c>
      <c r="I148" s="32">
        <v>1.5</v>
      </c>
      <c r="J148" s="107">
        <f t="shared" si="10"/>
        <v>2218.414771095202</v>
      </c>
      <c r="K148" s="20"/>
      <c r="L148" s="24"/>
      <c r="M148" s="25"/>
      <c r="N148" s="11"/>
      <c r="O148" s="11"/>
      <c r="P148" s="11"/>
      <c r="Q148" s="11"/>
      <c r="R148" s="11"/>
      <c r="S148" s="11"/>
      <c r="T148" s="11"/>
      <c r="U148" s="11"/>
      <c r="V148" s="11"/>
      <c r="W148" s="12"/>
      <c r="X148" s="11"/>
      <c r="Y148" s="11"/>
      <c r="Z148" s="11"/>
      <c r="AA148" s="11"/>
      <c r="AB148" s="11"/>
      <c r="AC148" s="11"/>
      <c r="AD148" s="11"/>
    </row>
    <row r="149" spans="2:30" outlineLevel="1" x14ac:dyDescent="0.25">
      <c r="B149" s="92" t="s">
        <v>85</v>
      </c>
      <c r="C149" s="93" t="s">
        <v>123</v>
      </c>
      <c r="D149" s="98">
        <v>121900</v>
      </c>
      <c r="E149" s="94">
        <v>39.04</v>
      </c>
      <c r="F149" s="94">
        <v>95.69</v>
      </c>
      <c r="G149" s="87">
        <f t="shared" si="9"/>
        <v>2.4380000000000002</v>
      </c>
      <c r="H149" s="99">
        <f t="shared" si="8"/>
        <v>306.94967938429733</v>
      </c>
      <c r="I149" s="32">
        <v>1.5</v>
      </c>
      <c r="J149" s="107">
        <f t="shared" si="10"/>
        <v>2245.0299550167506</v>
      </c>
      <c r="K149" s="20"/>
      <c r="L149" s="24"/>
      <c r="M149" s="25"/>
      <c r="N149" s="11"/>
      <c r="O149" s="11"/>
      <c r="P149" s="11"/>
      <c r="Q149" s="11"/>
      <c r="R149" s="11"/>
      <c r="S149" s="11"/>
      <c r="T149" s="11"/>
      <c r="U149" s="11"/>
      <c r="V149" s="11"/>
      <c r="W149" s="12"/>
      <c r="X149" s="11"/>
      <c r="Y149" s="11"/>
      <c r="Z149" s="11"/>
      <c r="AA149" s="11"/>
      <c r="AB149" s="11"/>
      <c r="AC149" s="11"/>
      <c r="AD149" s="11"/>
    </row>
    <row r="150" spans="2:30" outlineLevel="1" x14ac:dyDescent="0.25">
      <c r="B150" s="92" t="s">
        <v>49</v>
      </c>
      <c r="C150" s="98" t="s">
        <v>122</v>
      </c>
      <c r="D150" s="98">
        <v>9400</v>
      </c>
      <c r="E150" s="94">
        <v>37.17</v>
      </c>
      <c r="F150" s="94">
        <v>104.51</v>
      </c>
      <c r="G150" s="87">
        <f t="shared" si="9"/>
        <v>0.188</v>
      </c>
      <c r="H150" s="99">
        <f t="shared" si="8"/>
        <v>307.85846478904045</v>
      </c>
      <c r="I150" s="32">
        <v>1.5</v>
      </c>
      <c r="J150" s="107">
        <f t="shared" si="10"/>
        <v>0</v>
      </c>
      <c r="K150" s="20"/>
    </row>
    <row r="151" spans="2:30" outlineLevel="1" x14ac:dyDescent="0.25">
      <c r="B151" s="92" t="s">
        <v>117</v>
      </c>
      <c r="C151" s="93" t="s">
        <v>124</v>
      </c>
      <c r="D151" s="98">
        <v>393100</v>
      </c>
      <c r="E151" s="94">
        <v>36.130000000000003</v>
      </c>
      <c r="F151" s="94">
        <v>95.92</v>
      </c>
      <c r="G151" s="87">
        <f t="shared" si="9"/>
        <v>7.8620000000000001</v>
      </c>
      <c r="H151" s="99">
        <f t="shared" si="8"/>
        <v>299.9409248403386</v>
      </c>
      <c r="I151" s="32">
        <v>1.5</v>
      </c>
      <c r="J151" s="107">
        <f t="shared" si="10"/>
        <v>7074.4066532842262</v>
      </c>
      <c r="K151" s="20"/>
      <c r="L151" s="24"/>
      <c r="M151" s="25"/>
      <c r="N151" s="11"/>
      <c r="O151" s="11"/>
      <c r="P151" s="11"/>
      <c r="Q151" s="11"/>
      <c r="R151" s="11"/>
      <c r="S151" s="11"/>
      <c r="T151" s="11"/>
      <c r="U151" s="11"/>
      <c r="V151" s="11"/>
      <c r="W151" s="12"/>
      <c r="X151" s="11"/>
      <c r="Y151" s="11"/>
      <c r="Z151" s="11"/>
      <c r="AA151" s="11"/>
      <c r="AB151" s="11"/>
      <c r="AC151" s="11"/>
      <c r="AD151" s="11"/>
    </row>
    <row r="152" spans="2:30" outlineLevel="1" x14ac:dyDescent="0.25">
      <c r="B152" s="92" t="s">
        <v>184</v>
      </c>
      <c r="C152" s="93" t="s">
        <v>124</v>
      </c>
      <c r="D152" s="98">
        <v>9800</v>
      </c>
      <c r="E152" s="94">
        <v>35.53</v>
      </c>
      <c r="F152" s="94">
        <v>97.62</v>
      </c>
      <c r="G152" s="87">
        <f t="shared" si="9"/>
        <v>0.19600000000000001</v>
      </c>
      <c r="H152" s="99">
        <f t="shared" si="8"/>
        <v>222.71315423160726</v>
      </c>
      <c r="I152" s="32">
        <v>1.5</v>
      </c>
      <c r="J152" s="107">
        <f t="shared" si="10"/>
        <v>0</v>
      </c>
      <c r="K152" s="20"/>
    </row>
    <row r="153" spans="2:30" outlineLevel="1" x14ac:dyDescent="0.25">
      <c r="B153" s="92" t="s">
        <v>118</v>
      </c>
      <c r="C153" s="93" t="s">
        <v>124</v>
      </c>
      <c r="D153" s="98">
        <v>9500</v>
      </c>
      <c r="E153" s="94">
        <v>35.54</v>
      </c>
      <c r="F153" s="94">
        <v>98.69</v>
      </c>
      <c r="G153" s="87">
        <f t="shared" si="9"/>
        <v>0.19</v>
      </c>
      <c r="H153" s="99">
        <f t="shared" si="8"/>
        <v>175.92890673370695</v>
      </c>
      <c r="I153" s="32">
        <v>1.5</v>
      </c>
      <c r="J153" s="107">
        <f t="shared" si="10"/>
        <v>0</v>
      </c>
      <c r="K153" s="20"/>
    </row>
    <row r="154" spans="2:30" outlineLevel="1" x14ac:dyDescent="0.25">
      <c r="B154" s="92" t="s">
        <v>50</v>
      </c>
      <c r="C154" s="98" t="s">
        <v>122</v>
      </c>
      <c r="D154" s="98">
        <v>13900</v>
      </c>
      <c r="E154" s="94">
        <v>39.840000000000003</v>
      </c>
      <c r="F154" s="94">
        <v>104.96</v>
      </c>
      <c r="G154" s="87">
        <f t="shared" si="9"/>
        <v>0.27800000000000002</v>
      </c>
      <c r="H154" s="99">
        <f t="shared" si="8"/>
        <v>364.38051076158791</v>
      </c>
      <c r="I154" s="32">
        <v>1.5</v>
      </c>
      <c r="J154" s="107">
        <f t="shared" si="10"/>
        <v>0</v>
      </c>
      <c r="K154" s="20"/>
    </row>
    <row r="155" spans="2:30" outlineLevel="1" x14ac:dyDescent="0.25">
      <c r="B155" s="92" t="s">
        <v>51</v>
      </c>
      <c r="C155" s="98" t="s">
        <v>122</v>
      </c>
      <c r="D155" s="98">
        <v>106400</v>
      </c>
      <c r="E155" s="94">
        <v>39.880000000000003</v>
      </c>
      <c r="F155" s="94">
        <v>105.05</v>
      </c>
      <c r="G155" s="87">
        <f t="shared" si="9"/>
        <v>2.1280000000000001</v>
      </c>
      <c r="H155" s="99">
        <f t="shared" si="8"/>
        <v>371.07458340688635</v>
      </c>
      <c r="I155" s="32">
        <v>1.5</v>
      </c>
      <c r="J155" s="107">
        <f t="shared" si="10"/>
        <v>2368.9401404695627</v>
      </c>
      <c r="K155" s="20"/>
      <c r="L155" s="24"/>
      <c r="M155" s="25"/>
      <c r="N155" s="11"/>
      <c r="O155" s="11"/>
      <c r="P155" s="11"/>
      <c r="Q155" s="11"/>
      <c r="R155" s="11"/>
      <c r="S155" s="11"/>
      <c r="T155" s="11"/>
      <c r="U155" s="11"/>
      <c r="V155" s="11"/>
      <c r="W155" s="12"/>
      <c r="X155" s="11"/>
      <c r="Y155" s="11"/>
      <c r="Z155" s="11"/>
      <c r="AA155" s="11"/>
      <c r="AB155" s="11"/>
      <c r="AC155" s="11"/>
      <c r="AD155" s="11"/>
    </row>
    <row r="156" spans="2:30" outlineLevel="1" x14ac:dyDescent="0.25">
      <c r="B156" s="92" t="s">
        <v>185</v>
      </c>
      <c r="C156" s="98" t="s">
        <v>122</v>
      </c>
      <c r="D156" s="98">
        <v>32200</v>
      </c>
      <c r="E156" s="94">
        <v>39.770000000000003</v>
      </c>
      <c r="F156" s="94">
        <v>105.1</v>
      </c>
      <c r="G156" s="87">
        <f t="shared" si="9"/>
        <v>0.64400000000000002</v>
      </c>
      <c r="H156" s="99">
        <f t="shared" si="8"/>
        <v>371.39327232319198</v>
      </c>
      <c r="I156" s="32">
        <v>1.5</v>
      </c>
      <c r="J156" s="107">
        <f t="shared" si="10"/>
        <v>717.53180212840687</v>
      </c>
      <c r="K156" s="20"/>
      <c r="M156" s="25"/>
      <c r="N156" s="11"/>
      <c r="S156" s="11"/>
      <c r="T156" s="12"/>
      <c r="U156" s="11"/>
      <c r="V156" s="11"/>
      <c r="W156" s="11"/>
      <c r="X156" s="11"/>
      <c r="Y156" s="11"/>
      <c r="Z156" s="11"/>
      <c r="AA156" s="11"/>
    </row>
    <row r="157" spans="2:30" outlineLevel="1" x14ac:dyDescent="0.25">
      <c r="B157" s="92" t="s">
        <v>86</v>
      </c>
      <c r="C157" s="93" t="s">
        <v>123</v>
      </c>
      <c r="D157" s="98">
        <v>359900</v>
      </c>
      <c r="E157" s="94">
        <v>37.69</v>
      </c>
      <c r="F157" s="94">
        <v>97.34</v>
      </c>
      <c r="G157" s="87">
        <f t="shared" si="9"/>
        <v>7.1980000000000004</v>
      </c>
      <c r="H157" s="99">
        <f t="shared" si="8"/>
        <v>182.25112326574313</v>
      </c>
      <c r="I157" s="32">
        <v>1.5</v>
      </c>
      <c r="J157" s="107">
        <f t="shared" si="10"/>
        <v>3935.5307558004579</v>
      </c>
      <c r="K157" s="20"/>
      <c r="L157" s="24"/>
      <c r="M157" s="25"/>
      <c r="N157" s="11"/>
      <c r="O157" s="11"/>
      <c r="P157" s="11"/>
      <c r="Q157" s="11"/>
      <c r="R157" s="11"/>
      <c r="S157" s="11"/>
      <c r="T157" s="11"/>
      <c r="U157" s="11"/>
      <c r="V157" s="11"/>
      <c r="W157" s="12"/>
      <c r="X157" s="11"/>
      <c r="Y157" s="11"/>
      <c r="Z157" s="11"/>
      <c r="AA157" s="11"/>
      <c r="AB157" s="11"/>
      <c r="AC157" s="11"/>
      <c r="AD157" s="11"/>
    </row>
    <row r="158" spans="2:30" outlineLevel="1" x14ac:dyDescent="0.25">
      <c r="B158" s="92" t="s">
        <v>52</v>
      </c>
      <c r="C158" s="98" t="s">
        <v>122</v>
      </c>
      <c r="D158" s="98">
        <v>13700</v>
      </c>
      <c r="E158" s="94">
        <v>40.479999999999997</v>
      </c>
      <c r="F158" s="94">
        <v>104.91</v>
      </c>
      <c r="G158" s="87">
        <f t="shared" si="9"/>
        <v>0.27400000000000002</v>
      </c>
      <c r="H158" s="99">
        <f t="shared" si="8"/>
        <v>380.39283560336577</v>
      </c>
      <c r="I158" s="32">
        <v>1.5</v>
      </c>
      <c r="J158" s="107">
        <f t="shared" si="10"/>
        <v>0</v>
      </c>
      <c r="K158" s="20"/>
    </row>
    <row r="159" spans="2:30" outlineLevel="1" x14ac:dyDescent="0.25">
      <c r="B159" s="92" t="s">
        <v>87</v>
      </c>
      <c r="C159" s="93" t="s">
        <v>123</v>
      </c>
      <c r="D159" s="98">
        <v>12300</v>
      </c>
      <c r="E159" s="94">
        <v>37.270000000000003</v>
      </c>
      <c r="F159" s="94">
        <v>96.97</v>
      </c>
      <c r="G159" s="87">
        <f t="shared" si="9"/>
        <v>0.246</v>
      </c>
      <c r="H159" s="99">
        <f t="shared" si="8"/>
        <v>210.00067329458395</v>
      </c>
      <c r="I159" s="32">
        <v>1.5</v>
      </c>
      <c r="J159" s="107">
        <f t="shared" si="10"/>
        <v>0</v>
      </c>
      <c r="K159" s="20"/>
    </row>
    <row r="160" spans="2:30" outlineLevel="1" x14ac:dyDescent="0.25">
      <c r="B160" s="92" t="s">
        <v>119</v>
      </c>
      <c r="C160" s="93" t="s">
        <v>124</v>
      </c>
      <c r="D160" s="98">
        <v>11900</v>
      </c>
      <c r="E160" s="94">
        <v>36.42</v>
      </c>
      <c r="F160" s="94">
        <v>99.4</v>
      </c>
      <c r="G160" s="87">
        <f t="shared" si="9"/>
        <v>0.23799999999999999</v>
      </c>
      <c r="H160" s="99">
        <f t="shared" si="8"/>
        <v>100.37269245569901</v>
      </c>
      <c r="I160" s="32">
        <v>1.5</v>
      </c>
      <c r="J160" s="107">
        <f t="shared" si="10"/>
        <v>0</v>
      </c>
      <c r="K160" s="20"/>
    </row>
    <row r="161" spans="1:19" outlineLevel="1" x14ac:dyDescent="0.25">
      <c r="A161" s="35"/>
      <c r="B161" s="101" t="s">
        <v>120</v>
      </c>
      <c r="C161" s="102" t="s">
        <v>124</v>
      </c>
      <c r="D161" s="103">
        <v>21300</v>
      </c>
      <c r="E161" s="104">
        <v>35.520000000000003</v>
      </c>
      <c r="F161" s="104">
        <v>97.77</v>
      </c>
      <c r="G161" s="105">
        <f t="shared" si="9"/>
        <v>0.42599999999999999</v>
      </c>
      <c r="H161" s="106">
        <f t="shared" si="8"/>
        <v>215.83394437512951</v>
      </c>
      <c r="I161" s="36">
        <v>1.5</v>
      </c>
      <c r="J161" s="108">
        <f t="shared" si="10"/>
        <v>0</v>
      </c>
      <c r="K161" s="20"/>
    </row>
    <row r="162" spans="1:19" x14ac:dyDescent="0.25">
      <c r="A162" s="42"/>
      <c r="B162" s="38"/>
      <c r="C162" s="37"/>
      <c r="D162" s="37"/>
      <c r="E162" s="37"/>
      <c r="F162" s="37"/>
      <c r="G162" s="37"/>
      <c r="H162" s="37"/>
      <c r="I162" s="37"/>
      <c r="J162" s="6"/>
      <c r="K162" s="37"/>
      <c r="L162" s="37"/>
      <c r="M162" s="38"/>
    </row>
    <row r="163" spans="1:19" x14ac:dyDescent="0.25">
      <c r="A163" s="18"/>
      <c r="B163" s="5" t="s">
        <v>141</v>
      </c>
      <c r="C163" s="6"/>
      <c r="D163" s="6"/>
      <c r="E163" s="6"/>
      <c r="F163" s="6"/>
      <c r="G163" s="6"/>
      <c r="H163" s="6"/>
      <c r="I163" s="6"/>
      <c r="J163" s="6"/>
      <c r="K163" s="6"/>
      <c r="L163" s="6"/>
      <c r="M163" s="5"/>
      <c r="O163" s="5" t="s">
        <v>141</v>
      </c>
      <c r="R163" s="39"/>
    </row>
    <row r="164" spans="1:19" x14ac:dyDescent="0.25">
      <c r="A164" s="18"/>
      <c r="B164" s="5"/>
      <c r="C164" s="6"/>
      <c r="D164" s="6"/>
      <c r="E164" s="6"/>
      <c r="F164" s="6"/>
      <c r="G164" s="6"/>
      <c r="H164" s="6"/>
      <c r="I164" s="6"/>
      <c r="J164" s="6"/>
      <c r="K164" s="6"/>
      <c r="L164" s="6"/>
      <c r="M164" s="5"/>
      <c r="R164" s="39"/>
    </row>
    <row r="165" spans="1:19" x14ac:dyDescent="0.25">
      <c r="A165" s="18"/>
      <c r="B165" s="5"/>
      <c r="C165" s="6"/>
      <c r="D165" s="6"/>
      <c r="E165" s="6"/>
      <c r="F165" s="6"/>
      <c r="G165" s="6"/>
      <c r="H165" s="6"/>
      <c r="I165" s="6"/>
      <c r="J165" s="6"/>
      <c r="K165" s="6"/>
      <c r="L165" s="6"/>
      <c r="M165" s="5"/>
      <c r="R165" s="39"/>
    </row>
    <row r="166" spans="1:19" x14ac:dyDescent="0.25">
      <c r="A166" s="18"/>
      <c r="B166" s="5"/>
      <c r="C166" s="6"/>
      <c r="D166" s="6"/>
      <c r="E166" s="6"/>
      <c r="F166" s="6"/>
      <c r="G166" s="6"/>
      <c r="H166" s="6"/>
      <c r="I166" s="6"/>
      <c r="J166" s="6"/>
      <c r="K166" s="6"/>
      <c r="L166" s="6"/>
      <c r="M166" s="5"/>
      <c r="R166" s="39"/>
    </row>
    <row r="167" spans="1:19" x14ac:dyDescent="0.25">
      <c r="A167" s="18"/>
      <c r="B167" s="5"/>
      <c r="C167" s="6"/>
      <c r="D167" s="6"/>
      <c r="E167" s="6"/>
      <c r="F167" s="6"/>
      <c r="G167" s="6"/>
      <c r="H167" s="6"/>
      <c r="I167" s="6"/>
      <c r="J167" s="6"/>
      <c r="K167" s="6"/>
      <c r="L167" s="6"/>
      <c r="M167" s="5"/>
      <c r="R167" s="39"/>
    </row>
    <row r="168" spans="1:19" x14ac:dyDescent="0.25">
      <c r="A168" s="18"/>
      <c r="B168" s="5"/>
      <c r="C168" s="6"/>
      <c r="D168" s="6"/>
      <c r="E168" s="6"/>
      <c r="F168" s="6"/>
      <c r="G168" s="6"/>
      <c r="H168" s="6"/>
      <c r="I168" s="6"/>
      <c r="J168" s="6"/>
      <c r="K168" s="6"/>
      <c r="L168" s="6"/>
      <c r="M168" s="5"/>
      <c r="R168" s="39"/>
    </row>
    <row r="169" spans="1:19" x14ac:dyDescent="0.25">
      <c r="A169" s="18"/>
      <c r="B169" s="5"/>
      <c r="C169" s="6"/>
      <c r="D169" s="6"/>
      <c r="E169" s="6"/>
      <c r="F169" s="6"/>
      <c r="G169" s="6"/>
      <c r="H169" s="6"/>
      <c r="I169" s="6"/>
      <c r="J169" s="6"/>
      <c r="K169" s="6"/>
      <c r="L169" s="6"/>
      <c r="M169" s="5"/>
      <c r="R169" s="39"/>
    </row>
    <row r="170" spans="1:19" x14ac:dyDescent="0.25">
      <c r="A170" s="18"/>
      <c r="B170" s="5"/>
      <c r="C170" s="6"/>
      <c r="D170" s="6"/>
      <c r="E170" s="6"/>
      <c r="F170" s="6"/>
      <c r="G170" s="6"/>
      <c r="H170" s="6"/>
      <c r="I170" s="6"/>
      <c r="J170" s="6"/>
      <c r="K170" s="6"/>
      <c r="L170" s="6"/>
      <c r="M170" s="5"/>
      <c r="R170" s="39"/>
    </row>
    <row r="171" spans="1:19" x14ac:dyDescent="0.25">
      <c r="A171" s="18"/>
      <c r="B171" s="5"/>
      <c r="C171" s="6"/>
      <c r="D171" s="6"/>
      <c r="E171" s="6"/>
      <c r="F171" s="6"/>
      <c r="G171" s="6"/>
      <c r="H171" s="6"/>
      <c r="I171" s="6"/>
      <c r="J171" s="6"/>
      <c r="K171" s="6"/>
      <c r="L171" s="6"/>
      <c r="M171" s="5"/>
      <c r="R171" s="39"/>
    </row>
    <row r="172" spans="1:19" x14ac:dyDescent="0.25">
      <c r="A172" s="18"/>
      <c r="B172" s="5"/>
      <c r="C172" s="6"/>
      <c r="D172" s="6"/>
      <c r="E172" s="6"/>
      <c r="F172" s="6"/>
      <c r="G172" s="6"/>
      <c r="H172" s="6"/>
      <c r="I172" s="6"/>
      <c r="J172" s="6"/>
      <c r="K172" s="6"/>
      <c r="L172" s="6"/>
      <c r="M172" s="5"/>
      <c r="R172" s="39"/>
    </row>
    <row r="173" spans="1:19" x14ac:dyDescent="0.25">
      <c r="A173" s="18"/>
      <c r="B173" s="5"/>
      <c r="C173" s="6"/>
      <c r="D173" s="6"/>
      <c r="E173" s="6"/>
      <c r="F173" s="6"/>
      <c r="G173" s="6"/>
      <c r="H173" s="6"/>
      <c r="I173" s="6"/>
      <c r="J173" s="6"/>
      <c r="K173" s="6"/>
      <c r="L173" s="6"/>
      <c r="M173" s="5"/>
      <c r="R173" s="39"/>
    </row>
    <row r="174" spans="1:19" x14ac:dyDescent="0.25">
      <c r="A174" s="18"/>
      <c r="B174" s="5"/>
      <c r="C174" s="6"/>
      <c r="D174" s="6"/>
      <c r="E174" s="6"/>
      <c r="F174" s="6"/>
      <c r="G174" s="6"/>
      <c r="H174" s="6"/>
      <c r="I174" s="6"/>
      <c r="J174" s="6"/>
      <c r="K174" s="6"/>
      <c r="L174" s="6"/>
      <c r="M174" s="5"/>
      <c r="R174" s="39"/>
    </row>
    <row r="175" spans="1:19" x14ac:dyDescent="0.25">
      <c r="A175" s="18"/>
      <c r="B175" s="5" t="s">
        <v>141</v>
      </c>
      <c r="C175" s="6"/>
      <c r="D175" s="6"/>
      <c r="E175" s="6"/>
      <c r="F175" s="6"/>
      <c r="G175" s="6"/>
      <c r="H175" s="6"/>
      <c r="I175" s="6"/>
      <c r="J175" s="6"/>
      <c r="K175" s="6"/>
      <c r="L175" s="6"/>
      <c r="M175" s="5"/>
      <c r="R175" s="39"/>
    </row>
    <row r="176" spans="1:19" x14ac:dyDescent="0.25">
      <c r="A176" s="18"/>
      <c r="B176" s="5"/>
      <c r="C176" s="6"/>
      <c r="D176" s="40"/>
      <c r="E176" s="6"/>
      <c r="F176" s="6"/>
      <c r="G176" s="6"/>
      <c r="H176" s="6"/>
      <c r="I176" s="6"/>
      <c r="J176" s="6"/>
      <c r="K176" s="6"/>
      <c r="L176" s="6"/>
      <c r="M176" s="5"/>
      <c r="R176" s="39"/>
      <c r="S176" s="40"/>
    </row>
    <row r="177" spans="1:18" x14ac:dyDescent="0.25">
      <c r="A177" s="18"/>
      <c r="B177" s="5"/>
      <c r="C177" s="6"/>
      <c r="D177" s="6"/>
      <c r="E177" s="6"/>
      <c r="F177" s="6"/>
      <c r="G177" s="6"/>
      <c r="H177" s="6"/>
      <c r="I177" s="6"/>
      <c r="J177" s="6"/>
      <c r="K177" s="6"/>
      <c r="L177" s="6"/>
      <c r="M177" s="5"/>
      <c r="R177" s="39"/>
    </row>
    <row r="178" spans="1:18" x14ac:dyDescent="0.25">
      <c r="J178" s="3"/>
    </row>
    <row r="179" spans="1:18" x14ac:dyDescent="0.25">
      <c r="J179" s="3"/>
    </row>
    <row r="180" spans="1:18" x14ac:dyDescent="0.25">
      <c r="J180" s="3"/>
    </row>
    <row r="181" spans="1:18" x14ac:dyDescent="0.25">
      <c r="J181" s="3"/>
    </row>
    <row r="182" spans="1:18" x14ac:dyDescent="0.25">
      <c r="J182" s="3"/>
    </row>
    <row r="183" spans="1:18" x14ac:dyDescent="0.25">
      <c r="J183" s="3"/>
    </row>
    <row r="184" spans="1:18" x14ac:dyDescent="0.25">
      <c r="J184" s="3"/>
    </row>
    <row r="185" spans="1:18" x14ac:dyDescent="0.25">
      <c r="J185" s="3"/>
    </row>
    <row r="186" spans="1:18" x14ac:dyDescent="0.25">
      <c r="J186" s="3"/>
    </row>
    <row r="187" spans="1:18" x14ac:dyDescent="0.25">
      <c r="J187" s="3"/>
    </row>
    <row r="188" spans="1:18" x14ac:dyDescent="0.25">
      <c r="J188" s="3"/>
    </row>
    <row r="189" spans="1:18" x14ac:dyDescent="0.25">
      <c r="J189" s="3"/>
    </row>
    <row r="190" spans="1:18" x14ac:dyDescent="0.25">
      <c r="J190" s="3"/>
    </row>
    <row r="191" spans="1:18" x14ac:dyDescent="0.25">
      <c r="J191" s="3"/>
    </row>
    <row r="192" spans="1:18" x14ac:dyDescent="0.25">
      <c r="J192" s="3"/>
    </row>
    <row r="193" spans="10:10" x14ac:dyDescent="0.25">
      <c r="J193" s="3"/>
    </row>
    <row r="194" spans="10:10" x14ac:dyDescent="0.25">
      <c r="J194" s="3"/>
    </row>
    <row r="195" spans="10:10" x14ac:dyDescent="0.25">
      <c r="J195" s="3"/>
    </row>
    <row r="196" spans="10:10" x14ac:dyDescent="0.25">
      <c r="J196" s="3"/>
    </row>
    <row r="197" spans="10:10" x14ac:dyDescent="0.25">
      <c r="J197" s="3"/>
    </row>
    <row r="198" spans="10:10" x14ac:dyDescent="0.25">
      <c r="J198" s="3"/>
    </row>
    <row r="199" spans="10:10" x14ac:dyDescent="0.25">
      <c r="J199" s="3"/>
    </row>
  </sheetData>
  <phoneticPr fontId="0" type="noConversion"/>
  <conditionalFormatting sqref="A163:XFD163">
    <cfRule type="expression" dxfId="3" priority="1" stopIfTrue="1">
      <formula>$B163&gt;$E$5</formula>
    </cfRule>
    <cfRule type="expression" dxfId="2" priority="2" stopIfTrue="1">
      <formula>$B163=$E$5</formula>
    </cfRule>
  </conditionalFormatting>
  <hyperlinks>
    <hyperlink ref="L1" location="Description!A1" display="Learn about model"/>
    <hyperlink ref="I1" location="'Model Parameters'!A1" display="Model Parameters"/>
  </hyperlink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T43"/>
  <sheetViews>
    <sheetView showGridLines="0" topLeftCell="A2" workbookViewId="0">
      <selection activeCell="I2" sqref="I2"/>
    </sheetView>
  </sheetViews>
  <sheetFormatPr defaultRowHeight="15" x14ac:dyDescent="0.25"/>
  <cols>
    <col min="1" max="1" width="5.42578125" style="52" customWidth="1"/>
    <col min="2" max="2" width="9.7109375" style="52" customWidth="1"/>
    <col min="3" max="3" width="12.7109375" style="52" bestFit="1" customWidth="1"/>
    <col min="4" max="4" width="15.42578125" style="52" customWidth="1"/>
    <col min="5" max="5" width="10.42578125" style="52" customWidth="1"/>
    <col min="6" max="6" width="7.85546875" style="52" customWidth="1"/>
    <col min="7" max="7" width="9.7109375" style="52" customWidth="1"/>
    <col min="8" max="8" width="13.28515625" style="52" customWidth="1"/>
    <col min="9" max="16384" width="9.140625" style="52"/>
  </cols>
  <sheetData>
    <row r="1" spans="1:9" ht="3.75" hidden="1" customHeight="1" x14ac:dyDescent="0.25"/>
    <row r="2" spans="1:9" s="5" customFormat="1" ht="22.5" x14ac:dyDescent="0.3">
      <c r="B2" s="79" t="s">
        <v>136</v>
      </c>
      <c r="D2" s="53"/>
      <c r="F2" s="54"/>
      <c r="I2" s="80" t="s">
        <v>249</v>
      </c>
    </row>
    <row r="3" spans="1:9" s="55" customFormat="1" ht="15.75" customHeight="1" x14ac:dyDescent="0.25">
      <c r="B3" s="56"/>
      <c r="D3" s="57"/>
      <c r="F3" s="56"/>
    </row>
    <row r="4" spans="1:9" x14ac:dyDescent="0.25">
      <c r="A4" s="58"/>
      <c r="B4" s="43" t="s">
        <v>139</v>
      </c>
      <c r="C4" s="44"/>
      <c r="D4" s="44"/>
      <c r="E4" s="44"/>
      <c r="F4" s="44"/>
      <c r="G4" s="44"/>
      <c r="H4" s="45"/>
    </row>
    <row r="5" spans="1:9" ht="15" customHeight="1" x14ac:dyDescent="0.25">
      <c r="A5" s="58"/>
      <c r="B5" s="109" t="s">
        <v>146</v>
      </c>
      <c r="C5" s="110"/>
      <c r="D5" s="84" t="s">
        <v>137</v>
      </c>
      <c r="E5" s="84" t="s">
        <v>138</v>
      </c>
      <c r="F5" s="84" t="s">
        <v>5</v>
      </c>
      <c r="G5" s="84" t="s">
        <v>143</v>
      </c>
      <c r="H5" s="85" t="s">
        <v>125</v>
      </c>
    </row>
    <row r="6" spans="1:9" x14ac:dyDescent="0.25">
      <c r="A6" s="58"/>
      <c r="B6" s="58" t="s">
        <v>6</v>
      </c>
      <c r="C6" s="5"/>
      <c r="D6" s="59">
        <v>14.98</v>
      </c>
      <c r="E6" s="59">
        <f>D6*F6*0.01</f>
        <v>2.03728</v>
      </c>
      <c r="F6" s="60">
        <v>13.6</v>
      </c>
      <c r="G6" s="60">
        <v>39.6</v>
      </c>
      <c r="H6" s="76">
        <v>14.98</v>
      </c>
    </row>
    <row r="7" spans="1:9" x14ac:dyDescent="0.25">
      <c r="A7" s="58"/>
      <c r="B7" s="58" t="s">
        <v>7</v>
      </c>
      <c r="C7" s="5"/>
      <c r="D7" s="59">
        <v>17.98</v>
      </c>
      <c r="E7" s="59">
        <f>D7*F7*0.01</f>
        <v>1.38446</v>
      </c>
      <c r="F7" s="60">
        <v>7.7</v>
      </c>
      <c r="G7" s="60">
        <v>39.700000000000003</v>
      </c>
      <c r="H7" s="76">
        <v>17.98</v>
      </c>
    </row>
    <row r="8" spans="1:9" x14ac:dyDescent="0.25">
      <c r="B8" s="58" t="s">
        <v>8</v>
      </c>
      <c r="C8" s="5"/>
      <c r="D8" s="59">
        <v>17.41</v>
      </c>
      <c r="E8" s="59">
        <f>D8*F8*0.01</f>
        <v>2.28071</v>
      </c>
      <c r="F8" s="60">
        <v>13.1</v>
      </c>
      <c r="G8" s="60">
        <v>40.5</v>
      </c>
      <c r="H8" s="76">
        <v>17.41</v>
      </c>
    </row>
    <row r="9" spans="1:9" x14ac:dyDescent="0.25">
      <c r="B9" s="113" t="s">
        <v>129</v>
      </c>
      <c r="C9" s="114"/>
      <c r="D9" s="75">
        <v>1.5</v>
      </c>
      <c r="E9" s="62"/>
      <c r="F9" s="62"/>
      <c r="G9" s="62"/>
      <c r="H9" s="62"/>
    </row>
    <row r="10" spans="1:9" ht="22.5" customHeight="1" x14ac:dyDescent="0.25">
      <c r="A10" s="58"/>
      <c r="B10" s="58"/>
      <c r="C10" s="58"/>
      <c r="D10" s="58"/>
      <c r="E10" s="58"/>
      <c r="F10" s="58"/>
      <c r="G10" s="58"/>
      <c r="H10" s="58"/>
      <c r="I10" s="58"/>
    </row>
    <row r="11" spans="1:9" x14ac:dyDescent="0.25">
      <c r="A11" s="58"/>
      <c r="B11" s="43" t="s">
        <v>140</v>
      </c>
      <c r="C11" s="44"/>
      <c r="D11" s="44"/>
      <c r="E11" s="44"/>
      <c r="F11" s="44"/>
      <c r="G11" s="44"/>
      <c r="H11" s="45"/>
    </row>
    <row r="12" spans="1:9" ht="15" customHeight="1" x14ac:dyDescent="0.25">
      <c r="A12" s="58"/>
      <c r="B12" s="109" t="s">
        <v>4</v>
      </c>
      <c r="C12" s="110"/>
      <c r="D12" s="84" t="s">
        <v>137</v>
      </c>
      <c r="E12" s="84" t="s">
        <v>138</v>
      </c>
      <c r="F12" s="84" t="s">
        <v>5</v>
      </c>
      <c r="G12" s="84" t="s">
        <v>143</v>
      </c>
      <c r="H12" s="85" t="s">
        <v>125</v>
      </c>
    </row>
    <row r="13" spans="1:9" x14ac:dyDescent="0.25">
      <c r="A13" s="58"/>
      <c r="B13" s="5" t="s">
        <v>6</v>
      </c>
      <c r="C13" s="5"/>
      <c r="D13" s="59">
        <v>11.34</v>
      </c>
      <c r="E13" s="59">
        <f>D13*F13*0.01</f>
        <v>0.60102</v>
      </c>
      <c r="F13" s="60">
        <v>5.3</v>
      </c>
      <c r="G13" s="60">
        <v>34.4</v>
      </c>
      <c r="H13" s="76">
        <v>11.34</v>
      </c>
      <c r="I13" s="58"/>
    </row>
    <row r="14" spans="1:9" x14ac:dyDescent="0.25">
      <c r="A14" s="58"/>
      <c r="B14" s="5" t="s">
        <v>7</v>
      </c>
      <c r="C14" s="5"/>
      <c r="D14" s="59">
        <v>12.74</v>
      </c>
      <c r="E14" s="59">
        <f>D14*F14*0.01</f>
        <v>0.98097999999999996</v>
      </c>
      <c r="F14" s="60">
        <v>7.7</v>
      </c>
      <c r="G14" s="60">
        <v>37</v>
      </c>
      <c r="H14" s="76">
        <v>12.74</v>
      </c>
      <c r="I14" s="58"/>
    </row>
    <row r="15" spans="1:9" x14ac:dyDescent="0.25">
      <c r="A15" s="58"/>
      <c r="B15" s="5" t="s">
        <v>8</v>
      </c>
      <c r="C15" s="5"/>
      <c r="D15" s="59">
        <v>8.8699999999999992</v>
      </c>
      <c r="E15" s="59">
        <f>D15*F15*0.01</f>
        <v>0.37253999999999998</v>
      </c>
      <c r="F15" s="60">
        <v>4.2</v>
      </c>
      <c r="G15" s="60">
        <v>32.799999999999997</v>
      </c>
      <c r="H15" s="76">
        <v>8.8699999999999992</v>
      </c>
      <c r="I15" s="58"/>
    </row>
    <row r="16" spans="1:9" x14ac:dyDescent="0.25">
      <c r="A16" s="58"/>
      <c r="B16" s="55" t="s">
        <v>144</v>
      </c>
      <c r="C16" s="5"/>
      <c r="D16" s="63">
        <v>950</v>
      </c>
      <c r="E16" s="64"/>
      <c r="F16" s="55"/>
      <c r="G16" s="55"/>
      <c r="H16" s="65"/>
      <c r="I16" s="58"/>
    </row>
    <row r="17" spans="1:19" x14ac:dyDescent="0.25">
      <c r="A17" s="58"/>
      <c r="B17" s="58" t="s">
        <v>130</v>
      </c>
      <c r="C17" s="58"/>
      <c r="D17" s="66">
        <v>13</v>
      </c>
      <c r="E17" s="58"/>
      <c r="F17" s="58"/>
      <c r="G17" s="58"/>
      <c r="H17" s="58"/>
    </row>
    <row r="18" spans="1:19" x14ac:dyDescent="0.25">
      <c r="A18" s="58"/>
      <c r="B18" s="58" t="s">
        <v>142</v>
      </c>
      <c r="C18" s="58"/>
      <c r="D18" s="63">
        <v>11000000</v>
      </c>
      <c r="E18" s="58"/>
      <c r="F18" s="58"/>
      <c r="G18" s="58"/>
      <c r="H18" s="58"/>
    </row>
    <row r="19" spans="1:19" x14ac:dyDescent="0.25">
      <c r="B19" s="62" t="s">
        <v>145</v>
      </c>
      <c r="C19" s="62"/>
      <c r="D19" s="61">
        <v>0.08</v>
      </c>
      <c r="E19" s="62"/>
      <c r="F19" s="62"/>
      <c r="G19" s="62"/>
      <c r="H19" s="62"/>
    </row>
    <row r="20" spans="1:19" ht="18.75" customHeight="1" x14ac:dyDescent="0.25">
      <c r="B20" s="58"/>
      <c r="C20" s="58"/>
      <c r="D20" s="58"/>
      <c r="E20" s="58"/>
      <c r="F20" s="58"/>
      <c r="G20" s="58"/>
      <c r="H20" s="58"/>
    </row>
    <row r="21" spans="1:19" x14ac:dyDescent="0.25">
      <c r="B21" s="51" t="s">
        <v>0</v>
      </c>
      <c r="C21" s="46"/>
      <c r="D21" s="46"/>
      <c r="E21" s="46"/>
      <c r="F21" s="46"/>
      <c r="G21" s="46"/>
      <c r="H21" s="47"/>
    </row>
    <row r="22" spans="1:19" hidden="1" x14ac:dyDescent="0.25">
      <c r="B22" s="48"/>
      <c r="C22" s="49"/>
      <c r="D22" s="49"/>
      <c r="E22" s="49"/>
      <c r="F22" s="49"/>
      <c r="G22" s="49"/>
      <c r="H22" s="50"/>
    </row>
    <row r="23" spans="1:19" x14ac:dyDescent="0.25">
      <c r="A23" s="52" t="s">
        <v>141</v>
      </c>
      <c r="B23" s="115" t="s">
        <v>60</v>
      </c>
      <c r="C23" s="116"/>
      <c r="D23" s="67">
        <v>55000000</v>
      </c>
      <c r="E23" s="58"/>
      <c r="F23" s="58"/>
      <c r="G23" s="58"/>
      <c r="H23" s="58"/>
    </row>
    <row r="24" spans="1:19" x14ac:dyDescent="0.25">
      <c r="B24" s="115" t="s">
        <v>62</v>
      </c>
      <c r="C24" s="116"/>
      <c r="D24" s="67">
        <v>80000000</v>
      </c>
      <c r="E24" s="58"/>
      <c r="F24" s="58"/>
      <c r="G24" s="58"/>
      <c r="H24" s="58"/>
    </row>
    <row r="25" spans="1:19" x14ac:dyDescent="0.25">
      <c r="B25" s="115" t="s">
        <v>103</v>
      </c>
      <c r="C25" s="116"/>
      <c r="D25" s="67">
        <v>75000000</v>
      </c>
      <c r="E25" s="58"/>
      <c r="F25" s="58"/>
      <c r="G25" s="58"/>
      <c r="H25" s="58"/>
    </row>
    <row r="26" spans="1:19" x14ac:dyDescent="0.25">
      <c r="B26" s="115" t="s">
        <v>33</v>
      </c>
      <c r="C26" s="116"/>
      <c r="D26" s="67">
        <v>90000000</v>
      </c>
      <c r="E26" s="58"/>
      <c r="F26" s="58"/>
      <c r="G26" s="58"/>
      <c r="H26" s="58"/>
    </row>
    <row r="27" spans="1:19" x14ac:dyDescent="0.25">
      <c r="B27" s="111" t="s">
        <v>73</v>
      </c>
      <c r="C27" s="112"/>
      <c r="D27" s="68">
        <v>35000000</v>
      </c>
      <c r="E27" s="62"/>
      <c r="F27" s="62"/>
      <c r="G27" s="62"/>
      <c r="H27" s="62"/>
    </row>
    <row r="28" spans="1:19" x14ac:dyDescent="0.25">
      <c r="A28" s="58"/>
      <c r="B28" s="58"/>
      <c r="C28" s="58"/>
      <c r="D28" s="58"/>
      <c r="E28" s="58"/>
      <c r="F28" s="58"/>
      <c r="G28" s="58"/>
      <c r="H28" s="58"/>
    </row>
    <row r="29" spans="1:19" s="5" customFormat="1" x14ac:dyDescent="0.25">
      <c r="B29" s="5" t="s">
        <v>141</v>
      </c>
      <c r="P29" s="5" t="s">
        <v>141</v>
      </c>
      <c r="S29" s="39"/>
    </row>
    <row r="30" spans="1:19" s="5" customFormat="1" x14ac:dyDescent="0.25">
      <c r="S30" s="39"/>
    </row>
    <row r="31" spans="1:19" s="5" customFormat="1" x14ac:dyDescent="0.25">
      <c r="S31" s="39"/>
    </row>
    <row r="32" spans="1:19" s="5" customFormat="1" x14ac:dyDescent="0.25">
      <c r="S32" s="39"/>
    </row>
    <row r="33" spans="2:20" s="5" customFormat="1" x14ac:dyDescent="0.25">
      <c r="S33" s="39"/>
    </row>
    <row r="34" spans="2:20" s="5" customFormat="1" x14ac:dyDescent="0.25">
      <c r="S34" s="39"/>
    </row>
    <row r="35" spans="2:20" s="5" customFormat="1" x14ac:dyDescent="0.25">
      <c r="S35" s="39"/>
    </row>
    <row r="36" spans="2:20" s="5" customFormat="1" x14ac:dyDescent="0.25">
      <c r="S36" s="39"/>
    </row>
    <row r="37" spans="2:20" s="5" customFormat="1" x14ac:dyDescent="0.25">
      <c r="S37" s="39"/>
    </row>
    <row r="38" spans="2:20" s="5" customFormat="1" x14ac:dyDescent="0.25">
      <c r="S38" s="39"/>
    </row>
    <row r="39" spans="2:20" s="5" customFormat="1" x14ac:dyDescent="0.25">
      <c r="S39" s="39"/>
    </row>
    <row r="40" spans="2:20" s="5" customFormat="1" x14ac:dyDescent="0.25">
      <c r="S40" s="39"/>
    </row>
    <row r="41" spans="2:20" s="5" customFormat="1" x14ac:dyDescent="0.25">
      <c r="B41" s="5" t="s">
        <v>141</v>
      </c>
      <c r="S41" s="39"/>
    </row>
    <row r="42" spans="2:20" s="5" customFormat="1" x14ac:dyDescent="0.25">
      <c r="D42" s="40"/>
      <c r="S42" s="39"/>
      <c r="T42" s="40"/>
    </row>
    <row r="43" spans="2:20" s="5" customFormat="1" x14ac:dyDescent="0.25">
      <c r="S43" s="39"/>
    </row>
  </sheetData>
  <mergeCells count="8">
    <mergeCell ref="B5:C5"/>
    <mergeCell ref="B27:C27"/>
    <mergeCell ref="B9:C9"/>
    <mergeCell ref="B23:C23"/>
    <mergeCell ref="B24:C24"/>
    <mergeCell ref="B25:C25"/>
    <mergeCell ref="B26:C26"/>
    <mergeCell ref="B12:C12"/>
  </mergeCells>
  <phoneticPr fontId="0" type="noConversion"/>
  <conditionalFormatting sqref="A29:BQ29">
    <cfRule type="expression" dxfId="1" priority="1" stopIfTrue="1">
      <formula>$B29&gt;$E$5</formula>
    </cfRule>
    <cfRule type="expression" dxfId="0" priority="2" stopIfTrue="1">
      <formula>$B29=$E$5</formula>
    </cfRule>
  </conditionalFormatting>
  <hyperlinks>
    <hyperlink ref="I2" location="Model!A1" display="Back to model"/>
  </hyperlink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142</vt:i4>
      </vt:variant>
    </vt:vector>
  </HeadingPairs>
  <TitlesOfParts>
    <vt:vector size="146" baseType="lpstr">
      <vt:lpstr>Description</vt:lpstr>
      <vt:lpstr>CB_DATA_</vt:lpstr>
      <vt:lpstr>Model</vt:lpstr>
      <vt:lpstr>Model Parameters</vt:lpstr>
      <vt:lpstr>Model!pl_1011</vt:lpstr>
      <vt:lpstr>Model!pl_1019</vt:lpstr>
      <vt:lpstr>Model!pl_1020</vt:lpstr>
      <vt:lpstr>Model!pl_1101</vt:lpstr>
      <vt:lpstr>Model!pl_1113</vt:lpstr>
      <vt:lpstr>Model!pl_1122</vt:lpstr>
      <vt:lpstr>Model!pl_1148</vt:lpstr>
      <vt:lpstr>Model!pl_1157</vt:lpstr>
      <vt:lpstr>Model!pl_116</vt:lpstr>
      <vt:lpstr>Model!pl_1162</vt:lpstr>
      <vt:lpstr>Model!pl_1166</vt:lpstr>
      <vt:lpstr>Model!pl_1174</vt:lpstr>
      <vt:lpstr>Model!pl_1191</vt:lpstr>
      <vt:lpstr>Model!pl_1253</vt:lpstr>
      <vt:lpstr>Model!pl_128</vt:lpstr>
      <vt:lpstr>Model!pl_1309</vt:lpstr>
      <vt:lpstr>Model!pl_1310</vt:lpstr>
      <vt:lpstr>Model!pl_1325</vt:lpstr>
      <vt:lpstr>Model!pl_1332</vt:lpstr>
      <vt:lpstr>Model!pl_1333</vt:lpstr>
      <vt:lpstr>Model!pl_1346</vt:lpstr>
      <vt:lpstr>Model!pl_140</vt:lpstr>
      <vt:lpstr>Model!pl_1413</vt:lpstr>
      <vt:lpstr>Model!pl_1419</vt:lpstr>
      <vt:lpstr>Model!pl_1468</vt:lpstr>
      <vt:lpstr>Model!pl_1475</vt:lpstr>
      <vt:lpstr>Model!pl_1499</vt:lpstr>
      <vt:lpstr>Model!pl_1514</vt:lpstr>
      <vt:lpstr>Model!pl_1522</vt:lpstr>
      <vt:lpstr>Model!pl_1553</vt:lpstr>
      <vt:lpstr>Model!pl_156</vt:lpstr>
      <vt:lpstr>Model!pl_1577</vt:lpstr>
      <vt:lpstr>Model!pl_1579</vt:lpstr>
      <vt:lpstr>Model!pl_1581</vt:lpstr>
      <vt:lpstr>Model!pl_1662</vt:lpstr>
      <vt:lpstr>Model!pl_1663</vt:lpstr>
      <vt:lpstr>Model!pl_1712</vt:lpstr>
      <vt:lpstr>Model!pl_1806</vt:lpstr>
      <vt:lpstr>Model!pl_1816</vt:lpstr>
      <vt:lpstr>Model!pl_183</vt:lpstr>
      <vt:lpstr>Model!pl_1880</vt:lpstr>
      <vt:lpstr>Model!pl_1899</vt:lpstr>
      <vt:lpstr>Model!pl_1913</vt:lpstr>
      <vt:lpstr>Model!pl_1928</vt:lpstr>
      <vt:lpstr>Model!pl_2000</vt:lpstr>
      <vt:lpstr>Model!pl_2047</vt:lpstr>
      <vt:lpstr>Model!pl_2053</vt:lpstr>
      <vt:lpstr>Model!pl_2073</vt:lpstr>
      <vt:lpstr>Model!pl_2111</vt:lpstr>
      <vt:lpstr>Model!pl_2116</vt:lpstr>
      <vt:lpstr>Model!pl_2120</vt:lpstr>
      <vt:lpstr>Model!pl_2121</vt:lpstr>
      <vt:lpstr>Model!pl_2146</vt:lpstr>
      <vt:lpstr>Model!pl_2167</vt:lpstr>
      <vt:lpstr>Model!pl_2205</vt:lpstr>
      <vt:lpstr>Model!pl_2235</vt:lpstr>
      <vt:lpstr>Model!pl_2252</vt:lpstr>
      <vt:lpstr>Model!pl_2255</vt:lpstr>
      <vt:lpstr>Model!pl_2284</vt:lpstr>
      <vt:lpstr>Model!pl_2302</vt:lpstr>
      <vt:lpstr>Model!pl_2338</vt:lpstr>
      <vt:lpstr>Model!pl_2448</vt:lpstr>
      <vt:lpstr>Model!pl_2463</vt:lpstr>
      <vt:lpstr>Model!pl_2491</vt:lpstr>
      <vt:lpstr>Model!pl_2530</vt:lpstr>
      <vt:lpstr>Model!pl_2564</vt:lpstr>
      <vt:lpstr>Model!pl_2566</vt:lpstr>
      <vt:lpstr>Model!pl_2637</vt:lpstr>
      <vt:lpstr>Model!pl_2638</vt:lpstr>
      <vt:lpstr>Model!pl_2730</vt:lpstr>
      <vt:lpstr>Model!pl_2755</vt:lpstr>
      <vt:lpstr>Model!pl_2797</vt:lpstr>
      <vt:lpstr>Model!pl_2893</vt:lpstr>
      <vt:lpstr>Model!pl_2894</vt:lpstr>
      <vt:lpstr>Model!pl_2896</vt:lpstr>
      <vt:lpstr>Model!pl_29</vt:lpstr>
      <vt:lpstr>Model!pl_2948</vt:lpstr>
      <vt:lpstr>Model!pl_2951</vt:lpstr>
      <vt:lpstr>Model!pl_2955</vt:lpstr>
      <vt:lpstr>Model!pl_3013</vt:lpstr>
      <vt:lpstr>Model!pl_3027</vt:lpstr>
      <vt:lpstr>Model!pl_3113</vt:lpstr>
      <vt:lpstr>Model!pl_3155</vt:lpstr>
      <vt:lpstr>Model!pl_3200</vt:lpstr>
      <vt:lpstr>Model!pl_3215</vt:lpstr>
      <vt:lpstr>Model!pl_3216</vt:lpstr>
      <vt:lpstr>Model!pl_3268</vt:lpstr>
      <vt:lpstr>Model!pl_339</vt:lpstr>
      <vt:lpstr>Model!pl_3464</vt:lpstr>
      <vt:lpstr>Model!pl_3488</vt:lpstr>
      <vt:lpstr>Model!pl_3529</vt:lpstr>
      <vt:lpstr>Model!pl_3579</vt:lpstr>
      <vt:lpstr>Model!pl_3605</vt:lpstr>
      <vt:lpstr>Model!pl_3606</vt:lpstr>
      <vt:lpstr>Model!pl_362</vt:lpstr>
      <vt:lpstr>Model!pl_3621</vt:lpstr>
      <vt:lpstr>Model!pl_3702</vt:lpstr>
      <vt:lpstr>Model!pl_3780</vt:lpstr>
      <vt:lpstr>Model!pl_3784</vt:lpstr>
      <vt:lpstr>Model!pl_3790</vt:lpstr>
      <vt:lpstr>Model!pl_3847</vt:lpstr>
      <vt:lpstr>Model!pl_3870</vt:lpstr>
      <vt:lpstr>Model!pl_3910</vt:lpstr>
      <vt:lpstr>Model!pl_3917</vt:lpstr>
      <vt:lpstr>Model!pl_3938</vt:lpstr>
      <vt:lpstr>Model!pl_3954</vt:lpstr>
      <vt:lpstr>Model!pl_3973</vt:lpstr>
      <vt:lpstr>Model!pl_405</vt:lpstr>
      <vt:lpstr>Model!pl_4101</vt:lpstr>
      <vt:lpstr>Model!pl_4160</vt:lpstr>
      <vt:lpstr>Model!pl_4170</vt:lpstr>
      <vt:lpstr>Model!pl_4226</vt:lpstr>
      <vt:lpstr>Model!pl_4268</vt:lpstr>
      <vt:lpstr>Model!pl_4284</vt:lpstr>
      <vt:lpstr>Model!pl_4326</vt:lpstr>
      <vt:lpstr>Model!pl_4329</vt:lpstr>
      <vt:lpstr>Model!pl_4368</vt:lpstr>
      <vt:lpstr>Model!pl_4400</vt:lpstr>
      <vt:lpstr>Model!pl_451</vt:lpstr>
      <vt:lpstr>Model!pl_460</vt:lpstr>
      <vt:lpstr>Model!pl_474</vt:lpstr>
      <vt:lpstr>Model!pl_555</vt:lpstr>
      <vt:lpstr>Model!pl_603</vt:lpstr>
      <vt:lpstr>Model!pl_604</vt:lpstr>
      <vt:lpstr>Model!pl_623</vt:lpstr>
      <vt:lpstr>Model!pl_649</vt:lpstr>
      <vt:lpstr>Model!pl_681</vt:lpstr>
      <vt:lpstr>Model!pl_690</vt:lpstr>
      <vt:lpstr>Model!pl_696</vt:lpstr>
      <vt:lpstr>Model!pl_706</vt:lpstr>
      <vt:lpstr>Model!pl_72</vt:lpstr>
      <vt:lpstr>Model!pl_730</vt:lpstr>
      <vt:lpstr>Model!pl_739</vt:lpstr>
      <vt:lpstr>Model!pl_776</vt:lpstr>
      <vt:lpstr>Model!pl_784</vt:lpstr>
      <vt:lpstr>Model!pl_793</vt:lpstr>
      <vt:lpstr>Model!pl_837</vt:lpstr>
      <vt:lpstr>Model!pl_857</vt:lpstr>
      <vt:lpstr>Model!pl_939</vt:lpstr>
      <vt:lpstr>Model!pl_950</vt:lpstr>
      <vt:lpstr>Model!pl_954</vt:lpstr>
      <vt:lpstr>Model!pl_979</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Location of Facilities - Distribution Center</dc:title>
  <dc:creator>Crystal Ball</dc:creator>
  <cp:keywords>distribution center, facility location, simulation, optimization, transportation, Crystal Ball functions, decision variables, Precision Control</cp:keywords>
  <cp:lastModifiedBy>ewainwri</cp:lastModifiedBy>
  <cp:lastPrinted>2004-05-26T19:58:46Z</cp:lastPrinted>
  <dcterms:created xsi:type="dcterms:W3CDTF">2004-05-20T18:57:04Z</dcterms:created>
  <dcterms:modified xsi:type="dcterms:W3CDTF">2014-06-03T00:29:27Z</dcterms:modified>
  <cp:category>management science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