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90" windowWidth="18795" windowHeight="11535" activeTab="2"/>
  </bookViews>
  <sheets>
    <sheet name="Description" sheetId="1" r:id="rId1"/>
    <sheet name="CB_DATA_" sheetId="3" state="hidden" r:id="rId2"/>
    <sheet name="Model" sheetId="2"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5000</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CB_14cd433d1e544d7b9a44a0732a238960" localSheetId="2" hidden="1">Model!$F$19</definedName>
    <definedName name="CB_19afde30d6a94e4b9f6f75c21d60911f" localSheetId="2" hidden="1">Model!$H$35</definedName>
    <definedName name="CB_1f078cf6a1de4a2986a769e9cc5eb2c2" localSheetId="2" hidden="1">Model!$N$20</definedName>
    <definedName name="CB_3a388cb7fa464449a4d290eba8416c92" localSheetId="2" hidden="1">Model!$F$17</definedName>
    <definedName name="CB_3bad6402bef04c70a076cf70e64efa99" localSheetId="2" hidden="1">Model!$X$36</definedName>
    <definedName name="CB_40561640a7a7415aab3381650bb0c449" localSheetId="2" hidden="1">Model!$V$20</definedName>
    <definedName name="CB_61b356c57e994fdc999a347a26270be4" localSheetId="2" hidden="1">Model!$V$17</definedName>
    <definedName name="CB_672b32b1ac8341ae8675405f9a5b7f36" localSheetId="2" hidden="1">Model!$F$20</definedName>
    <definedName name="CB_732578d9038744ac9e9caf849996ae6d" localSheetId="2" hidden="1">Model!$V$19</definedName>
    <definedName name="CB_785157ef7d1d4a5a93a685f2ef805d9f" localSheetId="1" hidden="1">#N/A</definedName>
    <definedName name="CB_79b84aef8f8c46939bb5cd15cb7aed71" localSheetId="2" hidden="1">Model!$H$36</definedName>
    <definedName name="CB_7cfc7824a6eb4a429eb85308c250753f" localSheetId="1" hidden="1">#N/A</definedName>
    <definedName name="CB_85c92a68dcd348da9670813a2f518def" localSheetId="2" hidden="1">Model!$AA$11</definedName>
    <definedName name="CB_890d98bd468d41ee93bb5d5fa74ff714" localSheetId="2" hidden="1">Model!$P$35</definedName>
    <definedName name="CB_8a86372fc9fa4124a60a0e8b0cafb726" localSheetId="2" hidden="1">Model!$F$18</definedName>
    <definedName name="CB_9ccffc29559a40d7910536cdf7330481" localSheetId="2" hidden="1">Model!$P$36</definedName>
    <definedName name="CB_acd04cc9494849f5b6c98101c19743bc" localSheetId="2" hidden="1">Model!$V$18</definedName>
    <definedName name="CB_aeb597daace64b458a41c05f3a55f805" localSheetId="2" hidden="1">Model!$N$17</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"'635373322806915853"</definedName>
    <definedName name="CB_Block_00000000000000000000000000000001" localSheetId="2" hidden="1">"'635373322806825848"</definedName>
    <definedName name="CB_Block_00000000000000000000000000000003" localSheetId="1" hidden="1">"'11.1.3926.0"</definedName>
    <definedName name="CB_Block_00000000000000000000000000000003" localSheetId="2" hidden="1">"'11.1.3926.0"</definedName>
    <definedName name="CB_BlockExt_00000000000000000000000000000003" localSheetId="1" hidden="1">"'11.1.2.4.000"</definedName>
    <definedName name="CB_BlockExt_00000000000000000000000000000003" localSheetId="2" hidden="1">"'11.1.2.4.000"</definedName>
    <definedName name="CB_c6c3e018e54f4889a20b37a13db35b41" localSheetId="2" hidden="1">Model!$X$35</definedName>
    <definedName name="CB_c79ccc91e41840a7867c8af771266bc9" localSheetId="2" hidden="1">Model!$N$19</definedName>
    <definedName name="CB_cb80f8dd2ade4391911105b6d67b8447" localSheetId="2" hidden="1">Model!$N$18</definedName>
    <definedName name="CB_e33702d2cd534aa8bc3c09dbd7a0edef" localSheetId="1" hidden="1">#N/A</definedName>
    <definedName name="CBCR_04ed6c0b652f4dc28cec33fc385c060c" localSheetId="2" hidden="1">Model!$O$17</definedName>
    <definedName name="CBCR_116d09bcdc0543ecba2e780c8aa32752" localSheetId="2" hidden="1">Model!$X$20</definedName>
    <definedName name="CBCR_1839510107aa4cc2aec9333c547ffaa3" localSheetId="2" hidden="1">Model!$W$20</definedName>
    <definedName name="CBCR_1f48784aacc8401483a180fa60100f51" localSheetId="2" hidden="1">Model!$Q$18</definedName>
    <definedName name="CBCR_1faf70869c17434e92437d916a12197b" localSheetId="2" hidden="1">Model!$Y$18</definedName>
    <definedName name="CBCR_2aac1a7d3050462c931ba26374fd1d16" localSheetId="2" hidden="1">Model!$I$17</definedName>
    <definedName name="CBCR_2e6d3faf55114b9d9fd103f396c6d992" localSheetId="2" hidden="1">Model!$X$19</definedName>
    <definedName name="CBCR_37cd9c137c314cffa00f0c3ade20b7c3" localSheetId="2" hidden="1">Model!$G$18</definedName>
    <definedName name="CBCR_3da54c695e2b435faad3d2a215670ace" localSheetId="2" hidden="1">Model!$P$17</definedName>
    <definedName name="CBCR_417ae975d17847ce83e2e90d3ce114ec" localSheetId="2" hidden="1">Model!$Y$17</definedName>
    <definedName name="CBCR_56219c9bf48b4a92aaec8657814ce83f" localSheetId="2" hidden="1">Model!$O$18</definedName>
    <definedName name="CBCR_5fcec896e78345288ff646d805318cba" localSheetId="2" hidden="1">Model!$Y$19</definedName>
    <definedName name="CBCR_6788629d1bbe43ae94744fc69940b50c" localSheetId="2" hidden="1">Model!$O$19</definedName>
    <definedName name="CBCR_68224e51d864469f9b810d5449d3b86c" localSheetId="2" hidden="1">Model!$I$19</definedName>
    <definedName name="CBCR_6d1bd7cda07f4cb9b29147401c33adc7" localSheetId="2" hidden="1">Model!$Y$20</definedName>
    <definedName name="CBCR_6de4a426c5664cec90a627dd4f4a0f77" localSheetId="2" hidden="1">Model!$X$17</definedName>
    <definedName name="CBCR_73a512accd3040c7aa5a0b08fbb5d604" localSheetId="2" hidden="1">Model!$G$19</definedName>
    <definedName name="CBCR_742d4bb7439b46de839d651fd7df85be" localSheetId="2" hidden="1">Model!$X$18</definedName>
    <definedName name="CBCR_84c5f98fbd5b401f8d053b09985a5d62" localSheetId="2" hidden="1">Model!$AA$13</definedName>
    <definedName name="CBCR_8c5b9d4010e6478f9a3b3452dfcc2daa" localSheetId="2" hidden="1">Model!$G$17</definedName>
    <definedName name="CBCR_8cf8699a3efc4efca777af9936d19f55" localSheetId="2" hidden="1">Model!$P$19</definedName>
    <definedName name="CBCR_90e06620f22a4064bed5553304d71631" localSheetId="2" hidden="1">Model!$H$17</definedName>
    <definedName name="CBCR_97fe10a6e77449989206cbdda8c2d9b5" localSheetId="2" hidden="1">Model!$W$19</definedName>
    <definedName name="CBCR_9bbba716d2214c47b58b0b8c4ba9b8f5" localSheetId="2" hidden="1">Model!$H$18</definedName>
    <definedName name="CBCR_abc244cd60834b0cab95ce6c33ad3e56" localSheetId="2" hidden="1">Model!$H$20</definedName>
    <definedName name="CBCR_b71ddb727d8f43b89ac7cc1d9fdc8dd5" localSheetId="2" hidden="1">Model!$W$18</definedName>
    <definedName name="CBCR_b85968d529994bd5affaaeab1a64d756" localSheetId="2" hidden="1">Model!$I$18</definedName>
    <definedName name="CBCR_c1e42bc68aae401d9e7387036f5fd558" localSheetId="2" hidden="1">Model!$I$20</definedName>
    <definedName name="CBCR_c3c4a63e616a4df5a3eeb3c68a5dab06" localSheetId="2" hidden="1">Model!$Q$17</definedName>
    <definedName name="CBCR_c3f94fe0602345b1940d7c314d602216" localSheetId="2" hidden="1">Model!$H$19</definedName>
    <definedName name="CBCR_cddbdd64de8f46148a8a0dfe67d7061d" localSheetId="2" hidden="1">Model!$P$20</definedName>
    <definedName name="CBCR_d09f444e2364434fb36230ddff9428ea" localSheetId="2" hidden="1">Model!$W$17</definedName>
    <definedName name="CBCR_d41f278b0f564702814f0ec0881bda26" localSheetId="2" hidden="1">Model!$Q$20</definedName>
    <definedName name="CBCR_d760feb8f8c34a3a9ee1ea2d64f9a15f" localSheetId="2" hidden="1">Model!$Q$19</definedName>
    <definedName name="CBCR_d9de080603b3475bb9bd6003429cc74f" localSheetId="2" hidden="1">Model!$P$18</definedName>
    <definedName name="CBCR_e011f46fb12f4ab7941dfa85abf4ca33" localSheetId="2" hidden="1">Model!$G$20</definedName>
    <definedName name="CBCR_e7d50646a5524bb58910f20eb1b16cb8" localSheetId="2" hidden="1">Model!$O$20</definedName>
    <definedName name="CBCR_e98682748ee049f2aa6ce20d0799ce3e" localSheetId="2" hidden="1">Model!$AA$14</definedName>
    <definedName name="CBCR_eac4e833840d4ad588a49dc81b307b5c" localSheetId="2" hidden="1">Model!$AA$12</definedName>
    <definedName name="CBCR_ee3d8d06063c4416a2ed1b22875f021a" localSheetId="2" hidden="1">Model!$AA$9</definedName>
    <definedName name="CBWorkbookPriority" localSheetId="1" hidden="1">-537809540</definedName>
    <definedName name="CBx_6200fc42274042caa777b8007196052b" localSheetId="1" hidden="1">"'Model'!$A$1"</definedName>
    <definedName name="CBx_b12f800ed5b8467dbc19e151a9e45d31" localSheetId="1" hidden="1">"'CB_DATA_'!$A$1"</definedName>
    <definedName name="CBx_Sheet_Guid" localSheetId="1" hidden="1">"'b12f800e-d5b8-467d-bc19-e151a9e45d31"</definedName>
    <definedName name="CBx_Sheet_Guid" localSheetId="2" hidden="1">"'6200fc42-2740-42ca-a777-b8007196052b"</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 name="Pal_Workbook_GUID" hidden="1">"373ZMAYS4SKGKZY7LYHWWYT7"</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IsInput" hidden="1">_xll.RiskCellHasTokens(262144+512+524288)</definedName>
    <definedName name="RiskIsOptimization">_xll.RiskOptCellIsInAdjustableCellRange()</definedName>
    <definedName name="RiskIsOutput" hidden="1">_xll.RiskCellHasTokens(1024)</definedName>
    <definedName name="RiskIsStatistics" hidden="1">_xll.RiskCellHasTokens(4096+32768+65536)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45621" concurrentCalc="0" concurrentManualCount="1"/>
</workbook>
</file>

<file path=xl/calcChain.xml><?xml version="1.0" encoding="utf-8"?>
<calcChain xmlns="http://schemas.openxmlformats.org/spreadsheetml/2006/main">
  <c r="A11" i="3" l="1"/>
  <c r="B11" i="3"/>
  <c r="W51" i="2"/>
  <c r="W59" i="2"/>
  <c r="O51" i="2"/>
  <c r="O59" i="2"/>
  <c r="G51" i="2"/>
  <c r="G59" i="2"/>
  <c r="G70" i="2"/>
  <c r="O70" i="2"/>
  <c r="W70" i="2"/>
  <c r="O52" i="2"/>
  <c r="G52" i="2"/>
  <c r="G72" i="2"/>
  <c r="O72" i="2"/>
  <c r="W52" i="2"/>
  <c r="W72" i="2"/>
  <c r="W41" i="2"/>
  <c r="W69" i="2"/>
  <c r="W77" i="2"/>
  <c r="W63" i="2"/>
  <c r="W58" i="2"/>
  <c r="W60" i="2"/>
  <c r="W61" i="2"/>
  <c r="W45" i="2"/>
  <c r="W81" i="2"/>
  <c r="W39" i="2"/>
  <c r="W53" i="2"/>
  <c r="W57" i="2"/>
  <c r="W71" i="2"/>
  <c r="W75" i="2"/>
  <c r="O71" i="2"/>
  <c r="O75" i="2"/>
  <c r="O53" i="2"/>
  <c r="O57" i="2"/>
  <c r="O39" i="2"/>
  <c r="G41" i="2"/>
  <c r="G69" i="2"/>
  <c r="G77" i="2"/>
  <c r="G53" i="2"/>
  <c r="G57" i="2"/>
  <c r="G39" i="2"/>
  <c r="G71" i="2"/>
  <c r="G75" i="2"/>
  <c r="O41" i="2"/>
  <c r="O69" i="2"/>
  <c r="O77" i="2"/>
  <c r="O63" i="2"/>
  <c r="O58" i="2"/>
  <c r="O62" i="2"/>
  <c r="W62" i="2"/>
  <c r="W56" i="2"/>
  <c r="W64" i="2"/>
  <c r="H35" i="2"/>
  <c r="W40" i="2"/>
  <c r="W76" i="2"/>
  <c r="H36" i="2"/>
  <c r="O60" i="2"/>
  <c r="O61" i="2"/>
  <c r="G63" i="2"/>
  <c r="G58" i="2"/>
  <c r="O56" i="2"/>
  <c r="O64" i="2"/>
  <c r="W80" i="2"/>
  <c r="O81" i="2"/>
  <c r="O76" i="2"/>
  <c r="W74" i="2"/>
  <c r="W82" i="2"/>
  <c r="W78" i="2"/>
  <c r="W79" i="2"/>
  <c r="W38" i="2"/>
  <c r="W46" i="2"/>
  <c r="W44" i="2"/>
  <c r="W42" i="2"/>
  <c r="W43" i="2"/>
  <c r="O45" i="2"/>
  <c r="O40" i="2"/>
  <c r="G56" i="2"/>
  <c r="G64" i="2"/>
  <c r="G62" i="2"/>
  <c r="G60" i="2"/>
  <c r="G61" i="2"/>
  <c r="O38" i="2"/>
  <c r="O46" i="2"/>
  <c r="O42" i="2"/>
  <c r="O43" i="2"/>
  <c r="O44" i="2"/>
  <c r="G45" i="2"/>
  <c r="G40" i="2"/>
  <c r="G81" i="2"/>
  <c r="G76" i="2"/>
  <c r="O74" i="2"/>
  <c r="O82" i="2"/>
  <c r="O78" i="2"/>
  <c r="O79" i="2"/>
  <c r="O80" i="2"/>
  <c r="G44" i="2"/>
  <c r="G42" i="2"/>
  <c r="G43" i="2"/>
  <c r="G38" i="2"/>
  <c r="G46" i="2"/>
  <c r="P35" i="2"/>
  <c r="G78" i="2"/>
  <c r="G79" i="2"/>
  <c r="G74" i="2"/>
  <c r="G82" i="2"/>
  <c r="G80" i="2"/>
  <c r="X36" i="2"/>
  <c r="X35" i="2"/>
  <c r="P36" i="2"/>
</calcChain>
</file>

<file path=xl/comments1.xml><?xml version="1.0" encoding="utf-8"?>
<comments xmlns="http://schemas.openxmlformats.org/spreadsheetml/2006/main">
  <authors>
    <author>A satisfied Microsoft Office user</author>
  </authors>
  <commentList>
    <comment ref="AA11" authorId="0">
      <text>
        <r>
          <rPr>
            <sz val="8"/>
            <color indexed="81"/>
            <rFont val="Tahoma"/>
            <family val="2"/>
          </rPr>
          <t>Assumption: Customer Demand
Triangular distribution
   Minimum 9,000
   Likeliest 10,000
   Maximum 11,000
Selected range is 
   from  9,000 to  11,000</t>
        </r>
      </text>
    </comment>
    <comment ref="F17" authorId="0">
      <text>
        <r>
          <rPr>
            <sz val="8"/>
            <color indexed="81"/>
            <rFont val="Tahoma"/>
            <family val="2"/>
          </rPr>
          <t>Assumption: Sigma Level (Procurement)
Triangular distribution
   Minimum 2.7 (=G16)
   Likeliest 3.0 (=H16)
   Maximum 3.3 (=I16)
Selected range is 
   from  2.7 to  3.3</t>
        </r>
      </text>
    </comment>
    <comment ref="N17" authorId="0">
      <text>
        <r>
          <rPr>
            <sz val="8"/>
            <color indexed="81"/>
            <rFont val="Tahoma"/>
            <family val="2"/>
          </rPr>
          <t>Assumption: Sigma Level (Manufacturing)
Triangular distribution
   Minimum 2.7 (=O16)
   Likeliest 3.0 (=P16)
   Maximum 3.3 (=Q16)
Selected range is 
   from  2.7 to  3.3</t>
        </r>
      </text>
    </comment>
    <comment ref="V17" authorId="0">
      <text>
        <r>
          <rPr>
            <sz val="8"/>
            <color indexed="81"/>
            <rFont val="Tahoma"/>
            <family val="2"/>
          </rPr>
          <t>Assumption: Sigma Level (Distribution)
Triangular distribution
   Minimum 2.7 (=W16)
   Likeliest 3.0 (=X16)
   Maximum 3.3 (=Y16)
Selected range is 
   from  2.7 to  3.3</t>
        </r>
      </text>
    </comment>
    <comment ref="F18" authorId="0">
      <text>
        <r>
          <rPr>
            <sz val="8"/>
            <color indexed="81"/>
            <rFont val="Tahoma"/>
            <family val="2"/>
          </rPr>
          <t>Assumption: Process Efficiency (Procurement)
Triangular distribution
   Minimum 5% (=G17)
   Likeliest 10% (=H17)
   Maximum 15% (=I17)
Selected range is 
   from  5% to  15%</t>
        </r>
      </text>
    </comment>
    <comment ref="N18" authorId="0">
      <text>
        <r>
          <rPr>
            <sz val="8"/>
            <color indexed="81"/>
            <rFont val="Tahoma"/>
            <family val="2"/>
          </rPr>
          <t>Assumption: Process Efficiency (Manufacturing)
Triangular distribution
   Minimum 15% (=O17)
   Likeliest 20% (=P17)
   Maximum 25% (=Q17)
Selected range is 
   from  15% to  25%</t>
        </r>
      </text>
    </comment>
    <comment ref="V18" authorId="0">
      <text>
        <r>
          <rPr>
            <sz val="8"/>
            <color indexed="81"/>
            <rFont val="Tahoma"/>
            <family val="2"/>
          </rPr>
          <t>Assumption: Process Efficiency (Distribution)
Triangular distribution
   Minimum 10% (=W17)
   Likeliest 15% (=X17)
   Maximum 20% (=Y17)
Selected range is 
   from  10% to  20%</t>
        </r>
      </text>
    </comment>
    <comment ref="F19" authorId="0">
      <text>
        <r>
          <rPr>
            <sz val="8"/>
            <color indexed="81"/>
            <rFont val="Tahoma"/>
            <family val="2"/>
          </rPr>
          <t>Assumption: Process Time (Procurement)
Triangular distribution
   Minimum 2.5 (=G18)
   Likeliest 3.0 (=H18)
   Maximum 10.0 (=I18)
Selected range is 
   from  2.5 to  10.0</t>
        </r>
      </text>
    </comment>
    <comment ref="N19" authorId="0">
      <text>
        <r>
          <rPr>
            <sz val="8"/>
            <color indexed="81"/>
            <rFont val="Tahoma"/>
            <family val="2"/>
          </rPr>
          <t>Assumption: Process Time (Manufacturing)
Triangular distribution
   Minimum 2.5 (=O18)
   Likeliest 3.0 (=P18)
   Maximum 10.0 (=Q18)
Selected range is 
   from  2.5 to  10.0</t>
        </r>
      </text>
    </comment>
    <comment ref="V19" authorId="0">
      <text>
        <r>
          <rPr>
            <sz val="8"/>
            <color indexed="81"/>
            <rFont val="Tahoma"/>
            <family val="2"/>
          </rPr>
          <t>Assumption: Process Time (Distribution)
Triangular distribution
   Minimum 2.5 (=W18)
   Likeliest 3.0 (=X18)
   Maximum 10.0 (=Y18)
Selected range is 
   from  2.5 to  10.0</t>
        </r>
      </text>
    </comment>
    <comment ref="F20" authorId="0">
      <text>
        <r>
          <rPr>
            <sz val="8"/>
            <color indexed="81"/>
            <rFont val="Tahoma"/>
            <family val="2"/>
          </rPr>
          <t>Assumption: Test Accuracy (Procurement)
Triangular distribution
   Minimum 50% (=G19)
   Likeliest 70% (=H19)
   Maximum 75% (=I19)
Selected range is 
   from  50% to  75%</t>
        </r>
      </text>
    </comment>
    <comment ref="N20" authorId="0">
      <text>
        <r>
          <rPr>
            <sz val="8"/>
            <color indexed="81"/>
            <rFont val="Tahoma"/>
            <family val="2"/>
          </rPr>
          <t>Assumption: Test Accuracy (Manufacturing)
Triangular distribution
   Minimum 50% (=O19)
   Likeliest 70% (=P19)
   Maximum 75% (=Q19)
Selected range is 
   from  50% to  75%</t>
        </r>
      </text>
    </comment>
    <comment ref="V20" authorId="0">
      <text>
        <r>
          <rPr>
            <sz val="8"/>
            <color indexed="81"/>
            <rFont val="Tahoma"/>
            <family val="2"/>
          </rPr>
          <t>Assumption: Final Test Accuracy (Distribution)
Triangular distribution
   Minimum 50% (=W19)
   Likeliest 70% (=X19)
   Maximum 75% (=Y19)
Selected range is 
   from  50% to  75%</t>
        </r>
      </text>
    </comment>
    <comment ref="H35" authorId="0">
      <text>
        <r>
          <rPr>
            <sz val="8"/>
            <color indexed="81"/>
            <rFont val="Tahoma"/>
            <family val="2"/>
          </rPr>
          <t>Forecast: Process Sigma Level
Units: Sigma</t>
        </r>
      </text>
    </comment>
    <comment ref="P35" authorId="0">
      <text>
        <r>
          <rPr>
            <sz val="8"/>
            <color indexed="81"/>
            <rFont val="Tahoma"/>
            <family val="2"/>
          </rPr>
          <t>Forecast: Total Process Cost
Units: Million</t>
        </r>
      </text>
    </comment>
    <comment ref="X35" authorId="0">
      <text>
        <r>
          <rPr>
            <sz val="8"/>
            <color indexed="81"/>
            <rFont val="Tahoma"/>
            <family val="2"/>
          </rPr>
          <t>Forecast: Cost of Poor Quality
Units: Million</t>
        </r>
      </text>
    </comment>
    <comment ref="H36" authorId="0">
      <text>
        <r>
          <rPr>
            <sz val="8"/>
            <color indexed="81"/>
            <rFont val="Tahoma"/>
            <family val="2"/>
          </rPr>
          <t>Forecast: Process Efficiency
Units: Percent</t>
        </r>
      </text>
    </comment>
    <comment ref="P36" authorId="0">
      <text>
        <r>
          <rPr>
            <sz val="8"/>
            <color indexed="81"/>
            <rFont val="Tahoma"/>
            <family val="2"/>
          </rPr>
          <t>Forecast: Process Entitlement
Units: million</t>
        </r>
      </text>
    </comment>
    <comment ref="X36" authorId="0">
      <text>
        <r>
          <rPr>
            <sz val="8"/>
            <color indexed="81"/>
            <rFont val="Tahoma"/>
            <family val="2"/>
          </rPr>
          <t>Forecast: Cost of Poor Process
Units: Million</t>
        </r>
      </text>
    </comment>
  </commentList>
</comments>
</file>

<file path=xl/sharedStrings.xml><?xml version="1.0" encoding="utf-8"?>
<sst xmlns="http://schemas.openxmlformats.org/spreadsheetml/2006/main" count="346" uniqueCount="94">
  <si>
    <t>Min</t>
  </si>
  <si>
    <t>M/L</t>
  </si>
  <si>
    <t>Max</t>
  </si>
  <si>
    <t>Sigma Level</t>
  </si>
  <si>
    <t>Process Efficiency</t>
  </si>
  <si>
    <t>Process Time (VA)</t>
  </si>
  <si>
    <t>Test Accuracy</t>
  </si>
  <si>
    <t>Final Test Accuracy</t>
  </si>
  <si>
    <t>Resource Avail</t>
  </si>
  <si>
    <t>hours</t>
  </si>
  <si>
    <t>Lead Time</t>
  </si>
  <si>
    <t>min/unit</t>
  </si>
  <si>
    <t>Volume</t>
  </si>
  <si>
    <t>units</t>
  </si>
  <si>
    <t>Yield</t>
  </si>
  <si>
    <t>pct</t>
  </si>
  <si>
    <t>Defects</t>
  </si>
  <si>
    <t>Output</t>
  </si>
  <si>
    <t>Returns</t>
  </si>
  <si>
    <t>Net Output</t>
  </si>
  <si>
    <t>TOTAL COST</t>
  </si>
  <si>
    <t>M$</t>
  </si>
  <si>
    <t>Process Sigma Level</t>
  </si>
  <si>
    <t>Total Process Cost</t>
  </si>
  <si>
    <t>Cost of Poor Quality</t>
  </si>
  <si>
    <t>Process Entitlement</t>
  </si>
  <si>
    <t>Cost of Poor Process</t>
  </si>
  <si>
    <t>sigma</t>
  </si>
  <si>
    <t>min</t>
  </si>
  <si>
    <t>Facility (Fixed)</t>
  </si>
  <si>
    <t>Facility (Variable)</t>
  </si>
  <si>
    <t>$/hr</t>
  </si>
  <si>
    <t>Labor/Overhead</t>
  </si>
  <si>
    <t>Raw Materials</t>
  </si>
  <si>
    <t>$/unit</t>
  </si>
  <si>
    <t>Rework/Marketing</t>
  </si>
  <si>
    <t>Best Quality</t>
  </si>
  <si>
    <t>Best Process</t>
  </si>
  <si>
    <t>(Lean Speed and Six Sigma Quality)</t>
  </si>
  <si>
    <t>Discussion</t>
  </si>
  <si>
    <t>Each time we produce defects or waste in a process, time, labor, capital equipment, overhead and material have to be used to detect, analyze and correct that defect or waste.  This cycle of detection, analysis, and correction ties directly back to the three elements of customer value entitlement: delivering defect-free products and services (quality), on time (speed), and at the right price (low cost).</t>
  </si>
  <si>
    <t>Consider one such company that is modeled here.  This company has three main operations (processes) that interact with each other. In this model, Procurement is responsible for procurement, inspection and storage of raw materials. Manufacturing is responsible for manufacturing the parts of our product from the raw materials and inspecting those parts. Distribution is responsible for assembling, inspecting, packaging and shipping the finished product.</t>
  </si>
  <si>
    <t>Defects in the process steps cause "hidden rework," which is corrected through additional production (build another unit rather than repair an existing unit). Defects that escape undetected and reach the customer are handled similarly, but with an additional expense for customer relations/PR. Defects are input through the Sigma Level for each process as shown in the tables under each of the three main processes. A lower Sigma Level results in higher numbers of "defects," and therefore higher production required to meet customer demand.  Because Sigma Level is uncertain, we will express it as a range.</t>
  </si>
  <si>
    <t>Efficiency of the process steps is input through Process Efficiency for each process. Process Efficiency is measured by the following: 
     PROCESS EFFICIENCY  =  PROCESS TIME (value added) / LEAD TIME
          where PROCESS TIME (value added) is process time a customer would be willing to fund</t>
  </si>
  <si>
    <t>As Process Efficiency increases, Lead Time decreases, and the cost of resources associated with production drops. Because Process Efficiency is uncertain, we will express it as a range using a probability distribution. Note that, for reference, Best Quality, Best Process, and Cost Profile tables are provided on the Model worksheet.</t>
  </si>
  <si>
    <t>When the simulation runs, the model performs a backward pass, determining required production in each process sufficient to compensate for "defects."  Next, process efficiency is examined to determine total resource availability necessary to support the required production. After running a complete simulation, you can determine the effect of poor quality and the effect of poor process.</t>
  </si>
  <si>
    <t>Using Crystal Ball</t>
  </si>
  <si>
    <t>Crystal Ball enhances your Excel model by allowing you to create probability distributions that describe the uncertainty surrounding specific input variables. This model includes thirteen probability distributions, referred to in Crystal Ball as "assumptions." These assumptions are the Sigma Level, Process Efficiency, Process Time (value added), Test Accuracy, and Customer Demand.</t>
  </si>
  <si>
    <t>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 Notice that each assumption's name and parameters are defined by cell references rather than text or numeric values.</t>
  </si>
  <si>
    <t>This model also includes six Crystal Ball forecasts, shown in light blue. Forecasts are equations, or outputs, that you want to analyze after a simulation. During a simulation, Crystal Ball saves the values in the forecast cells and displays them in a forecast chart, which is a histogram of the simulated values. In this example, you are most interested in the Cost of Poor Process and the Cost of Poor Quality. To view a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</si>
  <si>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</si>
  <si>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 xml:space="preserve">After you run a simulation, you can use this forecast chart to analyze your results. You can view the result statistics and percentiles (Hint: use the Space bar to step through the views). To view which inputs have the greatest impact on the Cost of Poor Quality and Cost of Poor Process forecast, use sensitivity charts. Which of the inputs most affects these results? By determining the key drivers in this model, you can discover where delays and bottlenecks occur. What happens if you address these bottlenecks and reduce the variation around the top drivers of Cost or Poor Quality? </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</si>
  <si>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</si>
  <si>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</si>
  <si>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</si>
  <si>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</si>
  <si>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</si>
  <si>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</si>
  <si>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</si>
  <si>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</si>
  <si>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</si>
  <si>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</si>
  <si>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</si>
  <si>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</si>
  <si>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6200fc42-2740-42ca-a777-b8007196052b</t>
  </si>
  <si>
    <t>CB_Block_0</t>
  </si>
  <si>
    <t>Decisioneering:7.0.0.0</t>
  </si>
  <si>
    <t>CB_Block_7.0.0.0:1</t>
  </si>
  <si>
    <t>b12f800e-d5b8-467d-bc19-e151a9e45d31</t>
  </si>
  <si>
    <t>Key assumptions</t>
  </si>
  <si>
    <r>
      <t>Summary</t>
    </r>
    <r>
      <rPr>
        <sz val="11"/>
        <rFont val="Calibri"/>
        <family val="2"/>
        <scheme val="minor"/>
      </rPr>
      <t xml:space="preserve">
This financial-based model demonstrates how Lean Speed and Six Sigma Quality can be combined to uncover, measure, and reduce rework costs to address the "hidden factory" of defects that exists within an organization. While reducing "defects" (the target of Six Sigma) and reducing "lead time" (the target of Lean Principles) will independently offer some gains in cost savings, only by combining both techniques can you improve both speed and quality and achieve the lowest costs. Simulation is added to this model to incorporate and address the impact of variability on the Cost of Poor Quality and the Cost of Poor Process.</t>
    </r>
  </si>
  <si>
    <r>
      <t>Keywords:</t>
    </r>
    <r>
      <rPr>
        <sz val="11"/>
        <rFont val="Calibri"/>
        <family val="2"/>
        <scheme val="minor"/>
      </rPr>
      <t xml:space="preserve"> Lean Principles, Six Sigma Quality, Process Efficiency, manufacturing, distribution, cell referencing, Cost of Poor Quality, Cost of Poor Process, hidden factory</t>
    </r>
  </si>
  <si>
    <t>Learn about model</t>
  </si>
  <si>
    <t>Sim</t>
  </si>
  <si>
    <t>ML</t>
  </si>
  <si>
    <t>Decisioneering:11.1.1000.0</t>
  </si>
  <si>
    <t>Demand</t>
  </si>
  <si>
    <t>Customer</t>
  </si>
  <si>
    <t>Manufacturing Supply Chain</t>
  </si>
  <si>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</si>
  <si>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Manufacturing Supply Chain  ("Lean" Six Sigma Process)</t>
  </si>
  <si>
    <t>CB_Block_7.0.0.0:2</t>
  </si>
  <si>
    <t>CB_Block_11.1.1000.0:1</t>
  </si>
  <si>
    <r>
      <rPr>
        <b/>
        <i/>
        <sz val="11"/>
        <color theme="4" tint="-0.249977111117893"/>
        <rFont val="Calibri"/>
        <family val="2"/>
      </rPr>
      <t>←</t>
    </r>
    <r>
      <rPr>
        <b/>
        <i/>
        <sz val="11"/>
        <color theme="9" tint="-0.249977111117893"/>
        <rFont val="Calibri"/>
        <family val="2"/>
        <scheme val="minor"/>
      </rPr>
      <t xml:space="preserve"> </t>
    </r>
    <r>
      <rPr>
        <b/>
        <i/>
        <sz val="11"/>
        <color theme="1" tint="0.249977111117893"/>
        <rFont val="Calibri"/>
        <family val="2"/>
        <scheme val="minor"/>
      </rPr>
      <t>View details</t>
    </r>
  </si>
  <si>
    <t>PROCESS PERFORMANCE</t>
  </si>
  <si>
    <t>BEST QUALITY SCENARIO</t>
  </si>
  <si>
    <t>BEST PROCESS SCENARIO</t>
  </si>
  <si>
    <t>COST INPUTS (user configurable)</t>
  </si>
  <si>
    <t>㜸〱敤㕣㕢㙣ㅣ㔷ㄹ摥ㄹ敦慥㜷㙣㙦扣㡤搳㑢摡搲扡㙤搲ㄶㅣ㙤攳戴改㠵㉡愴扥㌴㤷搶㐹摣搸㐹㐱〵戶攳摤㌳昶㌴㍢戳敥捣慣ㄳ㤷〲㐱㤴㑢〵愸戴扣搰搲㐲㔵愱ち㕥㤰攰〱戵㕣㠴㤰㤰戸愸㈰ㅥ㄰ㄲて㐸〵㈱㜸〰愱㐸扣㔴愸㔲昹扥㜳㘶㜶㘷㜷扤㘳㜷摢㠲㡢㝣㤲㍤㌹㜳㙥㜳捥㝦㍦晦㝦㈶㈹㉤㤵㑡扤㠱挴㝦㤹搲㉣㕣㌹户敡〷挲㈹㑥搵慡㔵㔱づ散㥡敢ㄷ㈷㍣捦㕣㥤戱晤愰てㅤ戲㈵ㅢ敤㝥愶攴摢㡦㠸㕣㘹㐵㜸㍥㍡㘵㔲愹㕣捥搰搱捥㐹昸㉢㐴て〶㐷つ愵㤱捤㑦㑤㥥㔸㜸〸戳捥〵㌵㑦散ㄹ㍤慤挶ㅥㄸㅦ㉦㡥ㄷ㙦扥㘳摦慤挵扤㝢㐶愷敡搵愰敥㠹〳慥愸〷㥥㔹摤㌳㍡㕢㕦愸摡攵㝢挵敡㝣敤㡣㜰て㠸㠵扤㌷㉦㤸户摣㍥㝥换晥晤搶ㅤ㜷摣㍥㠴㔷愷㡥㑦㑤捥㝡挲昲摦愶㌹㌳㕣昲㉤搳愲㙣㜳㙦㐲㜸戶扢㔸㥣㥡挴摦搸晡昱㜴㕢㜱㙥㐹㠸㠰慦ㄶ㥥㜰换挲㌷㌰㜰搰㤹昰晤扡戳㑣攰ㄹ捥㈱㙣戵㙣晡㐱挶㤹ㄲ搵慡攱㐴戳收㥣ㄳ㠰㕤搵㕣ㅤ㜲收㠴敢摢㠱扤㘲〷慢㔹㘷ㅥㄳ㔵昲捥㈹㕦㥣㌴摤㐵㜱摣㜴㐴挶㌹㕣户㉢㘹㤵㔲㝤㌷㐴㔳挴ㄷ㈶户㕦㥣昰㥤愹㈵搳㤳㉢昲〹㤸㠴扥㠷扣㜲㙢摦敢扡捦换愵换㌷㜰捥摤摤晢愱攵戴改㌵㝡㡥㜵敦ㄹ㙥扥㜵〵㌷㜵敦ㅦ㠳㔱敢㤸昷㜶ㅦ㈳㐱搹摡㕢ㅢっ改㕢㐲ㄴ㥢㌱戲捣晡㤹攵㤸ㄱ㠱挶〰戳㐱㘶㐳挸戴昴扦挰㈵昱㠱㙣搲㑢愶㕥㕡搰㑢㘵扤㔴搱㑢㐲㉦㔹㝡㘹㔱㉦㉤改㈵㕢㉦㍤愴㤷捥愰㑦㤴㜲晤晤㝡㤸㉥晡昷㤱㝤扦㝣敥捡㤹㥦晣昴㔳㕦晢搳昴捥㔷㠶戶愱搳㝤攱愲愶㍤昳㉣㐸慤㐹挵晢㡡㝢昹㘷㝤慥〰㔳㔸晢慤摢慣昱昱捡晥扤收捤㘶㠶摢㑡㐰㝥ぢ愱ㄴ搰㜷挸扡摦㜶㉢戵戳ㄲ㜷㔷㑥㥡扥㘸〲㙥㉣㙣㥢慣搵摤㡡㝦挵摡㡤㜳㠱ㄹ㠸换摢摢㥡㤳㜴っ㥢〳㕢〹㕦扥敦慡昶㘱愷捤㙡㕤㑣㥣戳㔵昳㝢摡㥡㥤㔹慦戶搰扤昵㤰㈷ㅥ㙥戴㜶慣㘸〲㐲㙤㐵捥摤戱㑢搵愴搶㌵㍡戵㔴昳㠵㉢㤷㌷收捣摡攵㌳挲㥢ㄳㄴ㠹愲㈲户㝡㌱㥢㐲慥ㅦ㍢攱㘲愳攰搶捡戵昱㕡敢敥㜳〱㤸㔹㔴戰摥㘵攱〵慢昳收㐲㔵㕣搲搲㐵扤ㄳつ㍢㕢慡て搵捡㜵㝦慡收〶㕥慤摡摡㌲㔱㔹㌱㈱㘹㉡挷㙡ㄵ㤱㑥愷愴㔰㠰挰敤敢搳戴搴晢扡昳㠲㐴㐴っ挵㘴攴换㕡挹慥㜸ㄲ扢挳㉥慡㠲㌴愹敦㕡㘷㌲慥㔷捡㤸〴づ㡣敤㠹晡㠳㉦扤㜱㥤㘹ㅢ㤸㝢㘷㍢敢晡㐸戸晢扢㔷㠴ㅢㅣ㌱摤㑡㔵㜸㠹摡㑦攳㡡㡣㘱㘴㤹ぢ㄰〸㕤愱㐷㔵愷㥤搳㔶㌳㘷敤㑡戰㤴㕤ㄲ昶攲㔲㠰㍡㘸挸㕣㡥愰敤㐸挶㐵愸㌲戶㌳ㅢ㐱㌶㌰㤰捡敥㘰愷散〰㔲㉡㐳改㤴挰换㉤㠲㥣攳㕡㜸㜹挸㍡㘴㔷〳愱㠴昲戰〵㡣㈸慤㈶搱㤷㈷㠹㝡㘶㔹㈹㡣ㅤ搶ㄴ愸搴戴摤㘰戵挹户ㅤ㕣愲㠸㘸㑢ㄶ㙣㍡㔹㐰㔱搰㉡てㄲ㜸つ㐴搳㈶つ㤲㍢挷㠸㠸㙣㤰愰搹㌱㜳㉢㤱戱㝦㠲㡣㐰晦㌸ㄱ戲昷摥敥㌲㠲挴摥㐹愴ㅣ搴㤵ㅦ户愴搹㕡戶扣㤲㘶ㄷ〳㜰挶㈵捣㉥㘵㜶ㄹ戳㥤挸戴扦㐲挲㔱捡愱摣㥡㡣㉢昰㙣㕣挹散㍤挸㈰㥦っ捡㥣㔰㔴搱㠶摡㠸ㅤ挹㝥㜹搸挹搲㈸㔶愲㠸㤶㜱挳捥捣㍢ㄲ搱愱搵戹㌹㜴㙤㕡敡搸敢扢搳㘶㝣㍢愴挸㠴慥昱扤慥搳㌵づ〸㜶敤㔱㙦㕤㡤愱挶㈸戳㙢㤰㈹挵㐲㘳㜷㘳搶㍣捤挹㜷㠵㐹愴っ愱ㅥ㤵㝢㐸挴㌴晦ㄳ〴㕣挷搱㘵换㝥愶㈹㌸㘶扤敢敤攷㍤摤㜹㍢㐴㝡㥢捥摣搲㌹昴ㄵ扤㐹ぢ晡㕡戰㤷昶挷慥晡㘵ㄷ㥡㡤摤捣慥㐷搶愶㕦㜸昲㝥戳㕥〲㘹ㄲ㍢㌱捣㙤愷挷㐵㕡戸昳慢换㐲㙡㥦㈱㙢摥昴ㄶ㐵〰敦挵搱㘹搸挱㌵捦ㄳ㔵ㅣ㘸㉢戲㠲㘷㤷㑢㕢㉢晤㐳㕥捤㘱晤㤶㝤散扦㉢ㄴ㐳㍡慤昷愵摡散攳〴㍢㌳收㙦㡡㔱づ昵敦捤摤㠵㐴㙣㔰㉢㜹㜱㕣昲搹㜲㑢㤲昴㈰㐹㙥〴㔸㡤昷㈲㠳㤴搰㝥摦㔵愲㡣戱摢ㅥ搹慤搵㕡愵㜷㉦攱㘴搲收㍦散㤰㈳㠳捡㔹㍢〹摦㠱㥦㜷收㙣愷㈱㉣〶㥤㔹攱㤵攱㔷戰慢㘲㐰戹㘴㈹㙡戶㘴挵扢㐴㔶昴昵㜵㥣愵ㄳ㝣㙢㤲㑥摡愴㐴㈲户㈷㌶㈶㥣挳㥢㐴㐵ㄷ㈴㠵㑡㠲㕢愸㈱㠱㐸㜹散扢㈵㘲㝡㄰㌱㐵〰捥戸㠹搹㕥㘶攳挸㌲扦㠱愴搹㈸攰ㄹち敢㕦愱㍢扢㔴㑡攵㠸〶改ㅥ晣㜵㔷㘱㜵ぢ㕦戳㥦搹慤挸摡捣ㅦ㍡ㅦㄳ〸㔱愲㍣㐶㠸戴㤶っ敢戴㉤捥㤲〶戶㔹〸㉡㑤搵晤愰收㌰慡㤴户愶㙢挷㙢挱戴敤㉦㈳ち㌵㘲㠵㠵晢㤷㠴ぢ敡昲㘰晢戴搵搵㤶㤷㐵挵戰收㙡㜵㠸戶愳搳㥢攱㔰㡥晤挱㤶㤴攷㜲㕤㐳敡敤㙣㡣㈹㌴㜹㈲㠶慦㤵㥥搸つ㜹扥㜹攸ㅢ㙥㐲㜴摥づ慡㘲搰㔲㑣挷㜲捥〲ㄴㄱ㌵愸昴㕢昳㑢㥥㄰搳㜹敢戰㘷㔷慡戶㉢㠸っ搸㤸っ搴捤㠸㐵㐴〸㘶㙢㡣晦搵摣扣㌵敦㤹慥扦㙣㌲㤸戸扡扤攵㐹㠶㐴㌲搶愴敤晡㜸㡤挴㈲换挳搶摣㔲敤㉣愲戵㜵挷㍤㙣㉥晢㥢〲㉢㈴㝡㤵㈴㙡㌴㕤搳㜵㉤愷攷㝡挵てて攴愹搴㍥晣搲捣㈴慥㔲ㄹ晡换ㄳ戴㌷敤晡㌰㍥㐳㍢㥤㙢ㅡ㐲攴愸㔱搹㤷㈸㠵挹愹挶敤ㅣ㜳〷戲㝢づ㥦㍡摡㡣捡扤愵㜸㜵㠶ㅥ晥〴ㄹ㉦挹愲ㄱ〴愱㝦㙥㥢㈲ㄵ搶㤱㜲挰㠱挰㌸㥦摡挹㙦挰㤲㝤㐸㝤摢㥡挵㐳㠸㈲つ㔹㌳收㠲愸㈲ㄶ敤㤸挱㌶昵㐰㌳搶㌱慢㝥搸㌶㔵㜳ㅣ㤳愴㐵戲㥣㉢㥢愴攰㠹㝡㔰㍢㘶扢㠶㠵㑣搲㕦㔸㘵㥥㐳㤵㜹㑥㔶つ㔹㈷ㄹㄶ㤴㘵捥㔵㕢㌴㍤㍢㔸㜲散㜲㡥てっ摤㙤ち㥡〴㤳㔳昲㐶㈹㤲ㄹ愳㙤搶晣㈹㤸㙣㝥ㄱ攸㉥㐲㡥ㄲ㜴㐴㍦㈸㔷搷戲昸愳昵攸㔸㠲㠰㤱㕥㔲攳㑥捣㤶㤱㌷㈳㈰㜲㘴扡㄰摤扦戸昰㐹搴㈸扦ㅣ戱㥥㐰㈲昰〸挶㠴㍣摤摢㔹敢㤴㙢〷挰ㅥ㌱㜶挸づ愶㝤愰ㅣㄹ㡡昲㜸㝢戹挴㙡㙣搰㔸㐳㉢㕣摤搹搴愲㈶慥敡㙣㡦敢㡤㕤㙢㌴㉢㡤ㄲ㔳㈴敢㜵㤲㥡㘵㡤㌵㙥㈶㔵愳㐹挵ㅤ㘹ㅢ㉤挹㙤摡㠴㍢愵挸㕢㔰㑣㤲㘶㔲挶〱㐹㈸〸昲㤲㍡愰愳攸慦㑦㈶㡦㔸戴㠶㌶挰〰昵㤴慡换㠷攱挰愳戸㜲㔲ㄱ〳攱ㄳ昸㝢㕢㔸㍣㔱て㕡㕡捣㜳㈳㘱换㐴戵㝡挲㠵㤵㔰㌶扤捡㈶㘱㘹散㑤㘹ㄸ挹㥤扤㙡㝦〵摥ㄸ㈳㠶㙣挸㤰㐸㠲ㅦㄸ㙣〸收㡡㐵㔳㘹㥤攵〹敡㐶㜵㡥㑦挷㠴改㑡っ捣〵㤵㘹戱㈲捤戰愶㈵㍦㈲〷㌴㑥㡢㔲㡥ㅡ搶挴㠲て㤵ㅥ㔰㡥㠷㈵挹攰㠶㜵㤲㙥㈹㕣㘰㠰搸つ㑢戳攵〰㘱摤挶〴㍣ㄹ㙣ㅥ散〰㈲㉡㙣㐲敢㡣ㄲ㌴㥢㐰戸慤㥢㈰敦昴㠸㔱〸㔲㑢愶㝦ㅥ搴㥥㜹㥡改摢〷㔳㔱㈱㘴㈲㠶扡ㄲ慣〷㈰㌷ㅥ㤵㈴ㄷ㡤㐴挱㜲㈵搹愴搰ㅡ㡡敡㘸㘲攴㘹昲㜹〱㙥昰㌰㡥㌵㑣戶愹攲㡥㕢㘰㐳㥢㔶㔷户㔹㐷摤㜲戵㕥ㄱ㔲ㄵ㐷戲㕡㙡攴㑤㠱㉦㜹晤㑦㜱㔳〲㕣㐲愰ㅣ挵㔱㡡㕢㈶㤲㝡户扢㡤て㘰戸ㄴ㜲㤸㐳挹㌶〶ㅦㄳ摣㜲㌲ㄸ搶㜱㐷㠱昶攱昶收攵〵㜹㜱づ㈲慤愳㡡戲㙣〶㜷昱ㅡㄱ㘴挹㙤戱㙥㌳戵㤹ㅡ㙤昶㔸搵ㄱ㕢㔵㙤ちㅣ㘱㥦㑡攰㘵戳㌰㐶㝡攴づ㑥㤲扡㄰㐶㜶㉦㝣㔲㍥愶㉥ㅣっ㡤て㡤昱㕤㥥㠲㔲㠰㉡ㄸ㠹〶户摥戴扡㌵㐶㝥㘹㜹ㅢ㜷㈱搳ㄸ〲愶㐱㡢㥥捡挰㤹㐴㜹㝤〳㠷挱挸㠴攸㘸㍣㤰捡ㄸ攵〸ㅣ昶㐰ㅡ戸㠹〷改昹ㅡ㤴㔰戰㐳㕥ち㡢敥㈵㡥㌹㌸〲搵扣㑢摡㉡㘷捤〰㔷㕦摣㥤㙤搵ㄳ㤵ち捤㕤昸攷㌶〵㔶㜱㙤㐳㤹愳㍢摡㉥㘴挹㍤搱扥扢慥慤㈱扣㈸戸㙦扡㜸挴っ捡㑢㜳挱慡扡戴搵㉢㐹㘴㝥っ㝦挴㥡㙦愷捤㥣㜶㜹〹㜵㠵戰ㅦ㌸攳搶捥扡㜲㕤ㄹ㥦㌷晥㘸挵ㅡ晤晤㕣攴㐰敡つ晣㤱㐹㑦㘵㝥㠴ㄹ㌷戲㙣㑥搰㜴㤰㜰ㅥ㤹㤴㌴ㄸ㐵㌹㠱㑥㘰扢㌷㙥っ㤰㑥㜶戴搱㠹ㄴ〴㕢㠴攲㉥扥㙤㠴愲晤㄰㘸㈵戱愸㈳㌹㘰晥㈲㔸㕦晢〱㙡㠸㜰㜹挲㔲愸扢㈶ㄹ㜵㔲㤰㠷搷㍢㜸ㄹ攴晦〷㑢ㄱ㌷慦挹㑥晦〵㘶搶㕥㙥㐷搱㔵㐴搱㑢㈱㡡〰敢㔰搲㘷ㄸ㠸㝤㔳㈱㙦慥㝥敢愸昹㡥㕦敢晤ㅦㅥ㌵敦㈱㜵㈰㐹㙢っ㐱戵㕤㈸㌷㡣〱扤挳ㄸ搸㡤㘶㘹っ摣换㌱㡣搷㉢㘳㈰昴㜶ㅣ㐳挵晡挶〰愳㜸〹㈶㕦㉣愸ㅡ㜳㘰昰慣㜵㠹㐳㑦搸ㄱ㕣慦ㄵ㍥㈲昷㔰㑦晥ㄴ㝣㑦㤷㜶㔶捦㥡㥥改散㤴昵㠷㍤〱戵攵捤攳扥戶ㅣ挲ㄱ㤷慦搹㈲〷慤攱㤵㠸晣改㕢㥥㤳㡤摤㔲〷愶㔴㔲㡥㝡㉤愷㘵摦㠲㑦㐴攳〹㈱昵戱ㅤ摦㌹晣愷㐷ㅥ㍢挸㝢㘹㈱慤㘶ㄸ〸敥㈵㌸㑦换〱攱摢搸㤵㤰㡢昹昹捤㌱㝣㠸㘴㉦㔷挵愴改㐹㝢挷㌷㥣愸愸〸㉦㐶㤸㡡昸㌶㠳㌱㠹ㅢづ捡㤸㉣戶㌹㌶攵攷㑢搲ㄹ㔸㡣㉤㕣㝡敦愲〰愱搶㔵㘵昵㘸㔷㘶扥〷愵昳㈶ㄷ搲㙡て昲㝣挹愴㘹摦㙤搷㙡晢愹搵愴慤愱㡤愱㐷㈴愵昴㑥㈹挵搰扦㤴㔲戳㈸㘴㡡挸ㄲ㘲㘸敤挱㕣㥥晣户㠴㠰㘸㕣敦敢昱㔳ㄵ㐰ㄱ㔸㡣扣敥扤㥥㕤㘹㜵㐶慡㠹㐱㔹㜹晡戸て〵㜹㑣㘱〵愳戴戲昶㈴ち㔱捡㡣愳戴㘱挷ㄳ㕦㤲㜷㔴㠸㑤㌱㜶挶愱㔷㙤挰戹摢慤攳㡥〷昴㑣㔶㉡っ㜷㍢慢㜱昴㤴搱㌸搵㜵㐰㔵㌱ㅦ㔶挵挶愰挱戰〹㍡换摤㠹昳㈷挲㝣晣ㅥ㠸敤㘳捤愹㉦㙥㙦愱㡥㜳晢戱㐱晥㘰㝦㕤㤵挰搸㜸㉢㌹〶ㄲ㜶㐳扤㜲敡ㄲ昸ㅣ㠶㐸㝢㕥㌳㥡㐵扥㑢搳ㄸ㡤㡥㌸慢慦㤳戳ㄸ愷㤶㥣㌵捦摥っ㔸户攸晦搳愸㔸㔷晦㙢㡣戲㐹㤴摤ㅦㄶ昸㤰㘱愴㘴摤攰っ㈱〲ㅦ㌶挲㌴昲〸㙣挸㈲㠳摢慡㌴㠷㑦㔴㔵戳㤴攰昰㜰愵摢㉦㐱㌴挶搲戶ㅤ散㉡〰ㄹ〵捡㝣ぢ㈲愸敢㜸㉥扡昳ㅣ㥢晤㄰慡㜷ㅣ戳换㕥捤慦㔹挱攸ㅣ挲扢愳晣挲捣㠲捤㌳愱扤搸㉥搴慥〳㈴㠶ㅥ挰㤸攳㈷㈰戰㡦㡢攰敤㡡㍡㌲㠶戰戱㤸〵扦㌶㉡挴〲㐹搴づ晥㐵搶㝤㜵戳㡡て㔴㑦挰慢ㄹ戰㙡㔳㈸㍢攵㕢㙥扦㡢㐱搰攱㌶搶扤昰晣㠸㙡ㄱ㘱㌰戹㠵〷㍥㐲戸戶挳愰戵㙦戸㌷㥦㍤㝢昳慥つ㘴扥〹㥣㙥散㉤慤㈴挳㜷昲扢攳〱攳㈳捣ㄱ攷愱㜷㜴攳慥㔸捥㌶〲㍡て㍦摢愶换㙢慣ち㐷搹〶攲摣ㅦ挵㔰敤㉥㘶昸ㄹ愵戰挰〷㡤晥扣㍢㔹㜸ㅥ摢㈲〳愰㥣捡㥡挸扡㔳昵搷搷愲㙡㡤㐷ぢ㔲攱㠰昶ㅣ摡〹㈵戵摢ち敢㜰搴㤰㐷〸㤴つ㠱㉣㑡ㅡ㡦㄰昲晤捦㘰㐰攳晤㡢愸敤晥晥慦慥昹㝥㉡㝦戹㍦㍢㥡ㅣ晦ㄶ㈲攵㘱㍣㠴㈷攳っ戳㉡㌳㠷㡤㤱づㄹ愶㔸愴慣挹慡㈰挲换〷㔱㐶晡㙤昸敦慢〷㝦晤ち搳㍦づ㙡㔲㄰愲挹㜰㘵て㤵㘹ㄴ㠴㜲ㄷ㑦挶㜷戱㡣摡敥扢㜸㘲慤㕤ㄴ㈸㈳ぢ昸ㄹㅥ戲晣戰㐶㕡㤱扢昲挳㠲挴㥡㐴㈸㝢〵挸愲㔴㈰㘲攵搸㍡ちㄸ㑢挸换戱㉢㘱㠱て〵㠲㥦扤昲㠵〲㈱愵㡡ㄹ㠲㈷攱挳ㅥ㘹㌵昱㈲㈴㝤㌹㔹攵㡣捤㉡㕤㤹㜳㐲㉦散愶㤰ㄸ愱晦扣慢愰捦昶ㄸ攱搷ㅥ㙦㐷搷㙥挰戶㐱㉥捡㑥㈵㜹ㄱ㤰摡攷摢㍢㍦㉣ㄱ㠱㈶搲㤴敡㑣㌲㤴㥤㍦搷摥昹㠵㐶攷㔷愳捥㈴㔷搹昹戳敤㥤ㅦ㐰攷㠸㍡搵捣〵㤲㘶㠸㔶㔲㔱㠲㌱㉣㡦〷戱て戵㜹敡捥㔸㔴戰㠳㤶慡愶㘸㤵㔱攴慡㔴戱㐳戸ㄷ攲攱㔳改ㄹ㕣㜳挲㙤㄰㐸㘱昵㍦㈶ㅣ挵昵愷㘹㌳㌰昱㈵昴ち攲捥㥥㈱㥦㌸㌸㙢㥤昰㔰搱㙦ㅤ昵㜱攸慡㙣㉡㙡㠱扤㤰收㘵㡤㤰㘸昴慥㔴㤳㘰㕢㌶攱ㄱ挵换㜴㕥㈷改㑤扢挸ㄸ㑢㕡㝢慣㠱攴昳㑤㡦扢昱㜱慣ㄳ㜲㔴慥ㄷ㕡攴ㄳ㈸愸㤸捣づ㔶ㄵ㈸㈰㈸挳㡣昳挸昲㝤〵㡡〶㐵〵ㅡ攵〱㈹㈱晢㈹㘴挳搱晦㔸㌱扡㈲㕤㉡扡昶㠹攸㜵㝦摦户㔳捡㝦㐴㠴㔲挶愷㌹攰㌱㘴㝤昰攵㙡ち㑣㜸敤㘷㔰ㄳ㝦㉤㘵㡢㝣敤攷㔰挸昷㘵戸捡つ㠳㡢㥢改㔱愷㝤ㅥ㐳㌵挲㠰㜳ㄸ㡦㠷〵㍥㘴捥㈳扢戳扢ㄵ捤㐳㜲昴㘱㍦挲㥤㉤㕦昰摦㡤㉦昲㔷戹搷㍥晣㠷㈴ㄹ㘹昲愷昵昷昷㌶ㄷ愹㥦搶扡晣慤〰挶㙦㘱ㅥ敥慢㘹㝤㜲㐶慡㈶攳ぢ挸㌴㈲㡡㔰㌷扥挸㈷攲㐷㠲攴㑢㘱㠱てㅡ㤱㜳㥥〵て敢攰㕡攴昰㈷㔸㈳〱㠹㠲昱㘵㘴㔱㉡㄰愰ㄲ慤㑦愲㤰敦ㅢ收㥢愸㥢昴㜳㕡昹挱捡㠳て扥㌶㥣ㅥ扤㍣晤挱扢㠶㥥㝥昵㔷㝦㝥敡㜷ㅦ㍥昰户搷㥦㝤昶㜷㝦㜹敡㤵搷㝦戴㜰攰攷㉦扣昰戳㝢扥昱捡㥦户㕢捦敢摦㝦㙤收昹㐷挷捦㍣晡戰㜵敡㝤㠷ㅦ晤搰㐳昷㡤捦㕥㌴搶搷搷摦㝦挳挸㉦㉥扢戱㜰晥攱㤷戴㥦晥攱㔲㔷㤳㡢挷ぢ㡣愷㤰㐵愹挰㑤挸㘵㝣〵〵㉣㠳㉢㝥㈷㤷㔱㈰㄰㐲慥攱捥捦攳愷㔵㐳㤸㑤攲㈱愷愵ち㕣㘱搸㠷换㍡㡦㥦㜶愶戵捦攰㝦〰㈹㤳㡢攱</t>
  </si>
  <si>
    <t>㜸〱敤㕣㕢㙣ㅣ㔷ㄹ摥ㄹ敦慥㜷㙣㙦扣㠹搳愶㘹㑢㜱摢昴敡㘸㠹㤳〶㕡慡㤰晡搲愴㘹㜳㜱㘳㈷愵㉡㘵㍢摥㍤㘳㑦戲㌳敢捥捣㍡㜱㈹㄰㐴㠱ㄶ愸㠰昲㐲ㄱ㠵慡㐲ㄵ㝤〰〹ㅥ㔰戹〹㤰㤰愸㔰㡢㜸愸㤰㜸㐰㉡ㄵ愲て㈰ㄴ㠹ㄷㅥ㤰攰晢捥㤹搹㥤摤昵㡥摤㙤ぢ㉥昲㐹昶攴捣戹捤㌹晦晤晣晦㤹愴戴㔴㉡昵㙦㈴晥换㤴㘶攱捡搹ㄵ㍦㄰㑥㜱慡㔶慤㡡㜲㘰搷㕣扦㌸攱㜹收捡㔱摢て晡搰㈱㕢戲搱敥㘷㑡扥晤㠸挸㤵㤶㠵攷愳㔳㈶㤵捡攵っㅤ敤㥣㠴扦㐲昴㘰㜰搴㔰ㅡ搹摣搴攴㠹昹㌳㤸㜵㌶愸㜹㘲昷攸㘹㌵昶挰昸㜸㜱扣戸敦戶扤敦㉦敥搹㍤㍡㔵慦〶㜵㑦ㅣ㜰㐵㍤昰捣敡敥搱㤹晡㝣搵㉥摦㈳㔶收㙡㘷㠵㝢㐰捣敦搹㌷㙦摥㜲敢昸㉤晢昷㕢户摤㜶敢㄰㕥㥤㍡㍥㌵㌹攳〹换㝦㥢收捣㜰挹户㑣㡢戲捤扤〹攱搹敥㐲㜱㙡ㄲ㝦㘳敢挷搳〷㡡戳㡢㐲〴㝣戵昰㠴㕢ㄶ扥㠱㠱㠳捥㠴敦搷㥤㈵〲捦㜰づ㘱慢㘵搳て㌲捥㤴愸㔶つ㈷㥡㌵攷㥣〰散慡收捡㤰㌳㉢㕣摦づ散㘵㍢㔸挹㍡㜳㤸愸㤲㜷㑥昹攲愴改㉥㠸攳愶㈳㌲捥攱扡㕤㐹慢㤴敡扢㈱㥡㈲扥㌰戹晤攲㠴敦㑣㉤㥡㥥㕣㤱㑦挰㈴昴㍤攴㤵㕢晢㕥摢㝤㕥㉥㕤扥㠱㜳㕥搷扤ㅦ㕡㑥㥢㕥愳攷㔸昷㥥攱收㕢㔷昰扥敥晤㘳㌰㙡ㅤ㜳㔳昷㌱ㄲ㤴慤扤戵挱㤰扥㈵㐴戱ㄹ㈳换慣㥦㔹㡥ㄹㄱ㘸っ㌰ㅢ㘴㌶㠴㑣㑢晦〳㕣ㄲㅦ挸㈶扤㘴敡愵㜹扤㔴搶㑢ㄵ扤㈴昴㤲愵㤷ㄶ昴搲愲㕥戲昵搲ㄹ扤㜴ㄶ㝤愲㤴敢敦搷挳昴搲攷㝦㍥昷攴慤扦㤸晡敥捤㕢㥦㜹挱㜹㘳挷搰ㄶ㜴扡㌷㕣搴戴㘷㥥〳愹㌵愹㜸㙦㜱て晦慣捤ㄵ㘰ち㙢扦昵〱㙢㝣扣戲㝦㡦戹捦捣㜰㕢〹挸㙦㈱㤴〲晡づ㔹昷搹㙥愵㜶㑥攲敥捡㐹搳ㄷ㑤挰㡤㠵㙤㤳戵扡㕢昱慦㔸扤㜱㌶㌰〳㜱㜹㝢㕢㜳㤲㡥㘱戳㘰㉢攱换昷㕤搵㍥散戴㔹慤㡢㠹昳戶㙡㝥㑦㕢戳㌳攳搵收扢户ㅥ昲挴挳㡤搶㡥ㄵ㑤㐰愸㉤换戹㍢㜶愹㥡搴扡㐶愷ㄶ㙢扥㜰攵昲挶㥣ㄹ扢㝣㔶㜸戳㠲㈲㔱㔴攴㔶㉦㘱㔳挸昵㘳㈷㕣㙣ㄴ摣㕡戹㈶㕥㙢摤㜹㍥〰㌳㡢ち搶扢㈴扣㘰㘵捥㥣慦㡡㑢㕢扡愸㜷愲㘱㘷㑢昵愱㕡戹敥㑦搵摣挰慢㔵㕢㕢㈶㉡换㈶㈴㑤攵㔸慤㈲搲改㤴ㄴち㄰戸㝤㝤㥡㤶扡戹㍢㉦㐸㐴挴㔰㑣㐶扥慣㤵散㡡㈷戱㍢散愲㉡㐸㤳晡慥㌵㈶攳㝡愵㡣㐹攰挰搸㥥愸㍦昸搲ㅢ搷㤸戶㠱戹㜷戶戳慥㡦㠴扢扦㜳㔹戸挱㕤愶㕢愹ち㉦㔱晢㘹㕣㤱㌱㡣㉣㜳ㄱ〲愱㉢昴愸敡戴昳摡㑡收㥣㕤〹ㄶ戳㡢挲㕥㔸っ㔰〷つ㤹换ㄱ戴ㅤ挹搸㡡㉡㘳ㅢ戳ㄱ㘴〳〳愹散㜶㜶捡づ㈰愵㌲㤴㑥〹扣摣㈲挸㌹慥㠵㤷㠷慣㐳㜶㌵㄰㑡㈸て㕢挰㠸搲㙡ㄲ㝤㜹㤲愸㘷㤶㤵挲搸㙥㑤㠱㑡㑤摢つ㔶㥡㝣摢挱㈵㡡㠸㌶㘵挱㠶㤳〵ㄴ〵慤昲㈰㠱搷㐰㌴㙤搲㈰戹㜳㡣㠸挸〶〹㥡ㅤ㌳户ㄲㄹ晢㈷挸〸昴㡦ㄳ㈱㝢敦改㉥㈳㐸散㥤㐴捡㐱㕤昹㜱㔳㥡慤㘶换㉢㘹㜶〹〰㘷㕣捡㙣〷戳换㤸敤㐴愶晤〵ㄲ㡥㔲づ攵搶㘴㕣㠱㘷攳㑡㘶敦㐱〶昹㘴㔰收㠴愲㡡㌶搴㝡散㐸昶换挳㑥㤶㐶戱ㄲ㐵戴㡣ㅢ㜶㘶摥㤱㠸づ慤捥㡤愱㙢搳㔲挷㕥摦㥤㌶攳摢㈱㐵㈶㜴㡤敦㜵㡤慥㜱㐰戰㙢㡦㝡敢扤ㄸ㙡㡣㌲扢ㅡ㤹㔲㉣㌴㜶搷㘷捤搳㥣㝣㔷㤸㐴捡㄰敡㔱戹㠷㐴㑣昳㍦㐱挰㜵ㅣ㕤㌶敤㘷㥡㠲㘳搶扢摥㝥摥摤㥤户㐳愴户改捣㑤㥤㐳㕦搱㥢戴愰慦〱㝢㘹㝦散慡㕦㜶愱搹戸㡥搹昵挸摡昴ぢ㑦摥㙦搶㑢㈰㑤㘲㈷㠶戹㙤昴戸㐸ぢ㜷㙥㘵㐹㐸敤㌳㘴捤㤹摥㠲〸攰扤㌸㌲つ㍢戸收㜹愲㡡〳㙤㐵㔶昰散戲愳戵搲㍦攴搵ㅣ搶㙦摡挷晥扢㐲㌱愴搳㝡㕦慡捤㍥㑥戰㌳㘳晥愶ㄸ攵㔰晦敥敢㉥㈴㘲㠳㕡挹㡢攳㤲捦㤶㥢㤲愴〷㐹㜲㈳挰㙡摣㠴っ㔲㐲晢㝤㔷㠹㌲挶㙥扢㘵户㔶㙢㤵摥扤㠴㤳㐹㥢晦戰㐳㡥っ㉡㘷敤㈴㝣〷㝥摥㤹戵㥤㠶戰ㄸ㜴㘶㠴㔷㠶㕦挱慥㡡〱攵㤲愵愸搹㤴ㄵ敦ㄲ㔹搱搷搷㜱㤶㑥昰慤㐹㍡㘹㤳ㄲ㠹摣㥥搸㤸㜰づ㙦ㄲㄵ㕤㤰ㄴ㉡〹㙥愱㠶〴㈲攵戱敦愶㠸改㐱挴ㄴ〱㌸攳㝤捣昶㌰ㅢ㐷㤶昹㉤㈴捤㝡〱捦㔰㔸晦㌲摤搹愵㔲㉡㐷㌴㐸昷攰㉢㕤㠵搵㉤㝣捤㝥㘶敦㐷搶㘶晥搰昹㤸㐰㠸ㄲ攵㌱㐲愴戵㘴㔸愷㙤㜱㡥㌴戰挵㐲㔰㘹慡敥〷㌵㠷㔱愵扣㌵㕤㍢㕥ぢ愶㙤㝦〹㔱愸ㄱ㉢㉣摣户㈸㕣㔰㤷〷摢愷慤慥戶戴㈴㉡㠶㌵㕢慢㐳戴ㅤ㤹摥〸㠷㜲散て戶愴㍣㤷敢ㅡ㔲㙦㘷㘳㑣愱挹ㄳ㌱㝣慤昴挴慥换昳捤㐳摦㜰ㄳ愲㜳㜶㔰ㄵ㠳㤶㘲㍡㤶㜳ㄶ愰㠸愸㐱愵摦㥡㕢昴㠴㤸捥㕢㠷㍤扢㔲戵㕤㐱㘴挰挶㘴愰敥愸㔸㐰㠴㘰愶挶昸㕦捤捤㕢㜳㥥改晡㑢㈶㠳㠹㉢摢㕡㥥㘴㐸㈴㘳㑤摡慥㡦搷㐸㉣戲㍣㙣捤㉥搶捥㈱㕡㕢㜷摣挳收㤲扦㈱戰㐲愲㔷㐹愲㐶搳㌵㕤搷㜲㝡慥㔷晣昰㐰㥥㑡敤挵㉦捤㑣攲㉡㤵愱扦㍣㐱㝢搳慥て攳㌳戴搳戹愶㈱㐴㡥ㅡ㤵㝤㠹㔲㤸㥣㙡摣捡㌱户㈱扢晢昰愹㈳捤愸摣㕢㡡㔷㘷攸攱㑦㤰昱㤲㉣ㅡ㐱㄰晡攷戶㈸㔲㘱ㅤ㈹〷ㅣ〸㡣昳愹㥤晣〶㉣搹㠷搴户愵㔹㍣㠴㈸搲㤰㜵搴㥣ㄷ㔵挴愲ㅤ㌳搸愲ㅥ㘸挶㍡㘶搵て摢愶㙡㡥㘳㤲戴㐸㤶戳㘵㤳ㄴ㍣㔱て㙡挷㙣搷戰㤰㐹晡ぢ慢捣昳愸㌲捦换慡㈱敢㈴挳㠲戲捣戹㙡ぢ愶㘷〷㡢㡥㕤捥昱㠱愱扢つ㐱㤳㘰㜲㑡摥㈸㐵㌲㘳戴捤㥡㍦〵㤳捤㉦〲摤㐵挸㔱㠲㡥攸〷攵敡㕡ㄶ㝦戴ㅥㅤ㑢㄰㌰搲㑢㙡摣㡥搹㌲昲㘶〴㐴㡥㑣ㄷ愳晢ㄷㄷ㍦㠹ㅡ攵㤷㈳搶ㄳ㐸〴ㅥ挱㤸㤰愷㝢㍢㙢㥤㜲敤〰搸㈳挶づ搹挱戴て㤴㈳㐳㔱ㅥ㙦㉦㤷㔸㡤つㅡ㙢㘸㠵昷㜶㌶戵愸㠹慢㍡摢攳㝡㘳搷㉡捤㑡愳挴ㄴ挹㕡㥤愴㘶㔹㘵㡤ㅢ㐹搵㘸㔲㜱㐷摡㐶㑢㜲㥢㌶攱㑥㈹昲ㄶㄴ㤳愴㤹㤴㜱㐰ㄲち㠲扣愴づ攸㈸晡敢㤳挹㈳ㄶ慤愱つ㌰㐰㍤愵敡昲㘱㌸昰〸慥㥣㔴挴㐰昸〴晥摥ㄲㄶ㑦搴㠳㤶ㄶ昳晣㐸搸㌲㔱慤㥥㜰㘱㈵㤴㑤慦戲㐱㔸ㅡ㝢㔳ㅡ㐶㜲㘷慦摡㕦㠱㌷挶㠸㈱ㅢ㌲㈴㤲攰〷〶ㅢ㠲戹㘲搱㔴㕡㘷㜹㠲扡㔱㥤攳搳㌱㘱扡ㄲ〳戳㐱㘵㕡㉣㑢㌳慣㘹挹㡦挸〱㡤搳愲㤴愳㠶㌵㌱敦㐳愵〷㤴攳㘱㐹㌲戸㘱㥤愴㕢ちㄷㄸ㈰㜶挳搲㑣㌹㐰㔸户㌱〱㑦〶ㅢ〷㍢㠰㠸ち㥢搰㍡愳〴捤㈶㄰㙥敢㈶挸㍢㍤㘲ㄴ㠲搴㤲改敦〷戵慦㍦捤昴挲挱㔴㔴〸㤹㠸愱慥〴敢〱挸㡤㐷㈵挹㐵㈳㔱戰㕣㐹㌶㈹戴㠶愲㍡㥡ㄸ㜹㥡㝣㕥㠰ㅢ㍣㡣㘳つ㤳㙤慡戸攳ㄶ搸搰愶搵㤵㉤搶ㄱ户㕣慤㔷㠴㔴挵㤱慣㤶ㅡ㜹㐳攰㑢㕥晦㔳摣㤴〰㤷㄰㈸㐷㜰㤴攲㤶㠹愴摥敤㙥攳㐳ㄸ㉥㠵ㅣ收㔰戲㡤挱挷〴户㥣っ㠶㜵摣㔱愰㝤戸慤㜹㜹㐱㕥㥣㠳㐸敢愸愲㉣㍢㡡扢㜸㡤〸戲攴戶㔸户愳戵愳㌵摡散戱慡扢㙣㔵戵㈱㜰㠴㝤㉡㠱㤷捤挲ㄸ改㤱㍢㌸㐹敡㘲ㄸ搹扤昸㐹昹㤸扡㜸㌰㌴㍥㌴挶㜷㜹ち㑡〱慡㘰㈴ㅡ摣㝡搳敡搶ㄸ昹愵攵㙤摣㠱㑣㘳〸㤸〶㉤㝡㉡〳㘷ㄲ攵戵つㅣ〶㈳ㄳ愲愳昱㐰㉡㘳㤴㈳㜰搸〳㘹攰㈶ㅥ愴攷㙡㔰㐲挱㜶㜹㈹㉣扡㤷㌸收攰〸㔴昳㉥㙤慢㥣㌱〳㕣㝤㜱㜷戶㔵㑦㔴㉡㌴㜷攱㥦摢㄰㔸挵戵つ㘵㡥㙥㙦扢㤰㈵昷㐴晢敥摡戶㠶昰愲攰摥改攲㕤㘶㔰㕥㥣つ㔶搴愵慤㕥㐹㈲昳㌳昸㈳㔶㝤㍢㙤收戴换㑢愸换㠴晤挰㔹户㜶捥㤵敢捡昸扣昱㐷㉢搶攸敦攷㈲〷㔲晦挶ㅦ㤹昴㔴收愷㤸㜱㍤换收〴㑤〷〹攷㤱㐹㐹㠳㔱㤴ㄳ攸〴戶㝢攳挶〰改㘴㝢ㅢ㥤㐸㐱戰㐹㈸敥挲摢㐶㈸摡㑦㠰㔶ㄲ㡢㍡㤲〳收捦㠳昵戵ㅦ愳㠶〸㤷㈷㉣㠵扡慢㤳㔱㈷〵㜹㜸扤㠳㤷㐱晥㝦戰ㄴ㜱昳慡散昴㕦㘰㘶敤㐷敤㈸扡㡡㈸㝡㌱㐴ㄱ㘰ㅤ㑡晡っ〳戱㙦㉡攴捤搵㙦ㅥ㌵摦昱㙢扤晦挳愳收摤愴づ㈴㘹㡤㈱愸戶ぢ攵㠶㌱愰㜷ㄸ〳搷愱㔹ㅡ〳昷㜰っ攳昵捡ㄸ〸扤ㅤ挷㔰戱戶㌱挰㈸㕥㠲挹ㄷぢ慡挶ㅣㄸ㍣㙢㕤敡搰ㄳ㜶ㄷ慥搷ちㅦ㤱㝢愸㈷㝦ち扥愷ㅤ㥤搵㌳愶㘷㍡㍢㘵晤㘱㑦㐰㙤㜹㜳戸慦㉤㠷㜰挴攵慢戶挸㐱慢㜸㈵㈲㝦晡愶攷㘴㝤户搴㠱㈹㤵㤴愳㕥换㘹搹户攰ㄳ搱㜸㐲㐸㝤㙣晢昷づ晦改㤱挷づ昲㕥㕡㐸慢ㄹ〶㠲㝢〹捥搳㜲㐰昸㌶㜶㈵攴ㄲ㝥㝥㜳っㅦ㈲搹㑢㔵㌱㘹㝡搲摥昱つ㈷㉡㉡挲㡢ㄱ愶㈲扥㡤㘰㑣攲㠶㠳㌲㈶㡢㙤㡥㑤昹昹㤲㜴〶ㄶ㘳ぢ㤷摥扢㈸㐰愸㜵㔵㔹㍤摡㤵㤹ㅦ㐰改扣挹㠵戴摡㠳㍣㕦㌲㘹摡昷摢戵摡㝥㙡㌵㘹㙢㘸㘳攸ㄱ㐹㈹扤㔳㑡㌱昴㉦愵搴っち㤹㈲戲㠴ㄸ㕡㝢㌰㤷㈷晦㑤㈱㈰ㅡ搷晢㝡晣㔴〵㔰〴ㄶ㈳慦㝢慦㘷㔷㕡㥤㤱㙡㘲㔰㔶㥥㍥敥㐵㐱ㅥ㔳㔸挱㈸慤慣㍤㠹㐲㤴㌲攳㈸慤摢昱挴㤷攴ㅤㄵ㘲㔳㡣㥤㜱攸㔵ㅢ㜰敥㜴敢戸攳〱㍤㤳㤵ち挳摤挶㙡ㅣ㍤㘵㌴㑥㜵ㅤ㔰㔵捣㠷㔵戱㌱㘸㌰㙣㠲捥㜲㜷攲晣㠹㌰ㅦ扦〷㘲晢㔸㜳敡㑢摡㕢愸攳摣㝥㙣㤰㍦搸㕦㔷㈵㌰㌶摥㑡㡥㠱㠴㕤㔷慦㥣扡〴㍥㡢㈱搲㥥搷㡣㘶㤱敦搲㌴㐶愳㈳捥敡敢攴㉣挶愹㈵㘷捤戱㌷〳搶㉤晡晦㌴㉡搶搴晦ㅡ愳㙣ㄲ㘵昷㠵〵㍥㘴ㄸ㈹㔹㌳㌸㐳㠸挰㠷㡤㌰㡤㍣〲ㅢ戲挸攰戶㉡捤攲ㄳ㔵搵㉣㈵㌸㍣㕣改昶㑢㄰㡤戱戴㙤〷扢ち㐰㐶㠱㌲摦㠱〸敡㍡㥥㡢敥㍣挷㘶敦㐷昵昶㘳㜶搹慢昹㌵㉢ㄸ㥤㐵㜸㜷㤴㕦㤸㔹戰㜹㈶戴攷摢㠵摡戵㠰挴搰〳ㄸ㜳晣〴〴昶㜱ㄱ扣㕤㔱㐷挶㄰搶ㄷ戳攰搷㐶㠵㔸㈰㠹摡挱摦㙡摤㕢㌷慢昸㐰昵〴扣㥡〱慢㌶㠴戲㔳扥攵昶扢ㄸ〴ㅤ㙥㘳摤〳捦㡦愸ㄶㄱ〶㤳㕢㜸攰㐱挲戵ㅤ〶慤㝤挳扤昹散搹㥢㜷㙤㈰昳㙤攰㜴㝤㙦㘹㈵ㄹ扥㤳摦ㅤてㄸて㌲㐷㥣㠷摥搱昵扢㘲㌹摢〸攸㍣晣㙣㥢㉥慦戱㉡ㅣ㘵敢㠸㜳㝦ㄴ㐳戵㍢㤸攱㘷㤴挲〲ㅦ㌴晡昳㙥㘷攱㔹㙣㡢っ㠰㜲㉡㙢㈲敢㑥搵摦㕣㡤慡㌵ㅥ㉤㐸㠵〳摡㌳㘸㈷㤴搴㙥㉢慣挳㔱㐳ㅥ㈱㔰㌶〴戲㈸㘹㍣㐲挸昷㝦ㅤ〳ㅡ敦㕦㐰㙤昷昷㝦㙤搵昷㔳昹换晤搹搱攴昸户㄰㈹て攳っ㥥㡣戳捣慡捣ㅣ㌶㐶㍡㘴㤸㘲㤱戲㈶慢㠲〸㍦㍡㠸㌲搲敦挲㝦㕦㍢昸捡换㑣㝦㍢愸㐹㐱㠸㈶挳㤵㍤㔴愶㔱㄰捡㕤㝣㈵扥㡢㈵搴㜶摦挵㤷㔶摢㐵㠱㌲戲㠰㥦攱㈱换て㙢愴ㄵ戹㉢㍦㉣㐸慣㐹㠴戲㔷㠰㉣㑡〵㈲㔶㡥慤愳㠰戱㠴扣ㅣ扢ㅣㄶ昸㔰㈰昸搹㉢㕦㈸㄰㔲慡㤸㈱㜸ㄲ㍥散㤱㔶ㄳ㉦㐲搲㤷㤳㔵捥搸慣搲㤵㌹㈷昴挲㙥〸㠹ㄱ晡捦扢ち晡㙣㡦ㄱ㝥敤㠹㜶㜴㕤〷搸㌶挸㐵搹愹㈴㉦〲㔲㝢扣扤昳挳ㄲㄱ㘸㈲㑤愹捥㈴㐳搹昹㜳敤㥤㥦㙢㜴㝥㉤敡㑣㜲㤵㥤㍦摢摥昹〱㜴㡥愸㔳捤㕣㈰㘹㠶㘸㈵ㄵ㈵ㄸ挳昲㜸㄰晢㔰㥢愷敥㡣㐵〵㍢㘸愹㙡㡡㔶ㄹ㐵慥㑡ㄵ㍢㠴㝢㈱ㅥ㍥㤵㍥㡡㙢㑥戸つ〲㈹慣晥挷㠴㈳戸晥㌴㙤〶㈶扥㠴㕥㐶摣搹㌳攴ㄳ〷㘷慤ㄳㅥ㉡晡慤㈳㍥づ㕤㤵つ㐵㉤戰ㄷ搲扣慣ㄱㄲ㡤摥㤵㙡ㄲ㙣换㈶㍣愲㜸㤹捥敢㈴扤㘹ㄷㄹ㘳㐹㙢㡦㌵㤰㝣愱改㜱㌷㍥㡥㜵㐲㡥捡昵㐲㡢㝣〲〵ㄵ㤳搹捥慡〲〵〴㘵㤸㜱〱㔹扥慦㐰搱愰愸㐰愳㍣㈰㈵㘴㍦㠵㙣㌸晡ㅦ㉢㐶㤷愵㑢㐵搷㍥ㄱ扤敥慦㝢㜷㑡昹㡦㠸㔰捡昸㌴〷㍣㠶慣て扥㕣㑤㠱〹慦晤っ㙡攲慦愵㙣㤱慦晤ㅣち昹扥っ㔷戹㙥㜰㜱㌳㍤敡戴挷㌱㔴㈳っ㌸㠷昱㐴㔸攰㐳收〲戲摢扢㕢搱㍣㈴㐷ㅦ昶㈳摣搹昲〵晦㥤昸㈲㝦㠵㝢敤挳㝦㐸㤲㤱㈶㝦㕡晦㘰㙦㜳㤱晡㘹慤换摦㌲㘰晣ㄶ收攱扥㥡搶㈷㘷愴㙡㌲扥㠰㑣㈳愲〸㜵攳㡢㝣㈲㝥㈴㐸㥥っぢ㝣搰㠸㥣ぢ㉣㜸㔸〷搷㈲㠷㝦㠹㌵ㄲ㤰㈸ㄸ㕦㐶ㄶ愵〲〱㉡搱晡ㄵㄴ昲㝤挳㝣ㄳ㜵㤳㝥㕥㉢㍦㔴㜹攸愱㝦づ愷㐷㉦㑦㝦昸㡥愱愷㕦晢捤敢㑦扤晡㤱〳㙦晣敢ㅢ摦㜸昵捦㑦扤晣慦㥦捥ㅦ昸昵㜳捦晤敡敥㙦扤晣晡㌶敢㔹晤㠷晦㍣晡散愳攳㘷ㅦ㝤搸㍡㜵昳攱㐷敦㍦㜳敦昸捣搶戱扥扥晥晥ㅢ㐶㕥扡散挶挲㠵㠷㕦搴㝥昹㠷ㅤ慥㈶ㄷ㡦ㄷㄸ㑦㈱㡢㔲㠱㥢㤰换昸㉡ち㔸〶㔷晣㑥㉥愳㐰㈰㠴㕣挳㥤㕦挰㑦慢㠶㌰㥢挴㐳㑥㑢ㄵ戸挲戰て㤷㜵〱㍦敤㙣㙢㥦挱晦〰愳愰㡢慥</t>
  </si>
  <si>
    <t>㜸〱捤㔸㕤㡣㕢㐷ㄵ扥㜳敤敢昵昵㑦搶㈴㘹昳搳㈶㜱搱㑡戴㙣㜰搶搹㙥昳㐷㐸搶摥散㑦搸散㑦散㘴㈵慡挸扡昶㥤扢扥摤晢攳摥㝢扤扢㉥㔴敡〳㍣昰㡣㠴搴ㄷ㥡㈲㤴挲〳㐸㠸㤷〸㉡挴㡦㔴㄰㉡攲愹敦㔴㉡扣㠰㔴㐰㈰〱㉡㉡攷㥢㙢敦摡㕥㙦㥡㉣㡢㤴㐹㍣㍢㌳㘷收捣㤹㌳攷㝣攷捣㤵㤸㈴㐹ㅦ㔳挱㕦㤴㈸ㅡ㑦㤷㕡㝥挰敤㕣搱戵㉣㕥ぢ㑣搷昱㜳㤳㥥愷戵收㑤㍦㠸搰㠴㔸挵㈴扡慦㔴㝣昳ㄵㅥ慦慣㜳捦愷㐹㡡㈴挵攳慡㑣昴捥㉦搳㘹愸㔸愵㐶愹㑡搱㉣愹㕣㉣㉣㔶㕦㈲搶愵挰昵昸改散敤㤰挱攵㝣㍥㤷捦㡤㕦㌸晢㐲㙥散㜴戶搸戴㠲愶挷㉦㍢扣ㄹ㜸㥡㜵㍡扢搴慣㕡㘶敤㡢扣㔵㜶搷戸㜳㤹㔷挷挶慢摡昳攷昳捦㑦㑣ㄸㄷ㉥㥣㑦挵㠸昳㔲戱㌰换慤〶昱摢㉦慥㐳挴㜵愱㔸㔸昲戸戱㕦㍣ㄵ㘸㈳㍦挵㙢㈶搴挶戹㘷㍡慢戹㘲㠱晥㜷㘹㠵㝡攷㜲㡢愵ㄲ㜷㝣㌳㌰搷捤愰〵捤愹昶㘲慤㝡㕢戳㥡㍣㘶ぢ㤱攲昶㙤捤㕢搰㙣㥥戶㙦昹晣愶收慣㜲昴ㄴ㝢愶㘹敡㔱扡捥挸㜳㠳㌶㙡㉢㈹户㔸㉣ㄴ敢㥡ㄷ㠴㉣㘹㠳㌳㠳㘶㡢㥤㜲㕤愲㠸㌵㘲ㄴ敡㘱挹戶挱㘰㑦㈱㘵ㅣ愲慡㔴挵ㄲ㔴ㅤ敡㕡㤹ㄵ㑢戳㘷㔹昴ㅦ㘴㜶摤ぢ㤳㌴㔳慥㘸㜲愵㉡㔷㙡㜲㐵㤷㉢㕣慥ㄸ㜲㘵㔵慥搴攵㡡㈹㔷㕥㤲㉢㙢㌴愷㔳攲㐳㐳㜲扢㡣㙣㝥昴㤵㍦摤㉢㕣晦搶晤㔲晣ㄷ㑢捤㉢っ㤶㈶㑣㉥㐵つ㌵㑤㔵散〰㔵〳〴挹㌳昶㔷ㄲ〴挲㝣戸戲扣㜹攲搵㉦㕤晦挶扤慦晤敤挳搷敥扣㤱捡搰㤲〵搲㔰㙥㠱〷晢㘴㑥ち㌴昳昰㌷〲昱ㄵ㍢扣搰㈹敥搷㔴摣昶㥣愳昳捤ㄸ戵挸ち㔲㜶搱㜵〲扥ㄹ㑣㘹㠱㌶㘴㉦㘹ㅥ㜷〲㤵㈶㡤㡡㔵㘱ぢ㉢搳㘲慣戳㍡搱敥ㄱ㠷㡣㘸㜶㜱㐹㡡㠱㤰ㄳ㈳㌸㠸㐴挳㍡ㅥㅢ㠴ぢ戳㥡㕦て戴慡挵㐷晡っ〷㝡㈳㕢扤ㄵ㤸㤶㥦㈳㤶㌳㥥摢㙣㐰愳晢挵〷敥慥挲扣㘲〷愹ㄲ㈸㠶扦戴挱㔵昵㄰晤㐹〸愲ち㈲㕤敥挷愰㙣搳㔲㐷愸㐳㈲㑥戹戶㘶㍡晢㜴戹愹愳挴㜴戹敤ぢ㔳㥥戶㐱㝥扤捤晡㙣㙥っ晦㍥ㄹ搸〸搷㡣〹攳㥣㤱捦敢ㄳ㘳摡戸愶挰㤱ㅥ搵㉦て搳㥡㤴扤㘲㍡扡扢㈱ㅣ昵愰㑤㕥㈸㥣慦摣㙡㜰㌱㤴㌲捡㥡户捡挹昹扤戹愹挳㐶搱昵㍣㙥㘹〱搷挵〰挰晥㐸敦愰㍦敤戹㌶挶㥦㉥㘸㍥摦〶㠱㔱㈳摣愸攰㌶ㅤ摤㝦㙡㌰戱ㄴ㄰敢攳晤戴㙤㈶㍢㤶㤵〸ㄸ戹㉦㈴㍤搹扦㑣ㄸ晦攴愶ㄹ㤲㑦昴㤱〹ㅡ摤敡敥搴㘹㡦扦扣㐵摤㈱搱㈴㐵扣㜵づ晡㡥㔳㠶愴㔰㉥〲㌲搷攷㡥㄰㙦搴㕥㌲㙢㙢摣㉢㜱挴㑢慥㡢愳㍥〱ㄲ㈷㝦慣㜱㝦㜴ㄱ慡㈷㙣搶㍦摤㍤㙡㕣摢っ㌸㜹戳㑥昲㔲捣ち㕡㘵㜸搲㤳㍤㔳挲㍤㠹㜰慣㘷㜸摡慤㌵㝤㜸慤攷㕡扤㤴㐹㝤㕤愳㍤昵ㅢ慥捥愳㔱㌹㈲㐵愵㈸㡡㐴戱㈰㐲慥㍣搶攷愸㈲昰㠰户摦㡤昰㕤㤶〳㠸ㅦ㝦愸㐵扤收㠵㜵㠳㈰㘳㉢㤵㘰㐷㝢㝤㈵㜷㤳戴㐷㕡戲㌸ㅣ㐹敥㐷㤴㉥㐱户慤〶㥢っ挴搳昰㐴㕤㍡㠳摤㘲昶戳扢ㅦ㐵戰摤戲㡣晦敦㘴㔹㍥搴㍥晤戵㜵挲散㔹捤搱㉤敥㍤㔸㕦㤰㐸㍤㠶敡㌸慡愷愸㑡㐸捡〷㠴㙥扢㙡ㄲ㤱㤰㙤戲㤶戲㘱敡㐱㍤㔶攷收㙡㍤愰㌱㑡搵攲㜱愸昹敦〴昱摦愱摦㍢昴晢ㄷ晤㈴昵〴慡㤳㔴㈵ㄲ〹㐹攰㘷㉣愱㘶愹ㅦ㝢㠶慡㠳摤挱㍣戴㤲〴㘳〸㔴㈲攸㈳捣敥挴摣ㄱㅡ㑤愸て愰㌱挴㘸攰㥣晡㉣慡攷㔰㝤㤶慡㠴挴摥愳攳攱㠸愷愸㝢㤷〴㝣㤷㝥晦ㄴ㠲㥥挶慣捦㘱㔶㤷愰㘷㌰〸㐱ㄳ㉣㡡㌰㌰㐸愳㕢㐱ぢち㑤捣扢㥡㍥慤搵㈸ㄵㅤ㙡㈷愲昱愲㙢㌷㈸㤴㝡ㄹ捣㉣㤲㈳㤱㠳慥㥢㍡昷攲ㄸ㈸㔱搶ㅢ愵㍣搴㡦〹ㄸ昲㈹㐶㐶㈴㐵㐹挶〷敤㌵搷攱㌵搲扥敥敥慣㝡㙥〷晦㍦㉦㥦扦㠲慣㌹㤱㄰昹㑢㥥㥡敡㔹慡ㄴ㕣晢㈳扢敥㌰㉤㝡搲㉥搵摤㡤㔹扡㜷敥㠷㜹㥥㕦昴捣攰挸捥㘱㡡昹㥡㝤㑣㡣捦㜸㥣搰摡㉢ㄳ㘸㠹㌳㘲挵昱㠱ㄴ戱攸戸昰㥣㉥捣ㄸ㌵㙥㥢㝣〳㤱收搴㑥ㄲ㈵慡挵愶ㅦ戸㈲㐵㌹戹㤳㍥攵㉥戸挱㤴改㌷㉣慤㌵㌲㠰ㅣ㔲㔶敡摣㈱愰昵〸㙦㍦㘹㤲摢㘸㜰㝤㠰㡣㈵户改搵昸摣搴攳〰搵㜴㔳㘱㘱〲愵㔹㥣挵㘴㐶㘵㙦㈸㈱挱㕣搸㤷て晦㘰收晤㔷扥㝡〵愹ㄲ㈳㈷㈱㌷㔱㠰ㅣ㝢㐱㜳㌸㘷扡㈷㠷㜸〲㉦㡥ㅢ昴㑡㌳ㅢㄶ㉦㘸ㅥㄹ戶敢昹慡摤㘹㠶㠶搷〵ㄷ愱户㍣づ捡愶㤰ㄸ〶挳摣敥挱愰㑢㜰㘱㠳㌰㘶攰〵㍢摣ㄷ戵挴戹〱愵㝢扣㉢攵户㠴㙥㡦㈸〸昰㙦㘸ㅤ㉦㠰㑡㐵㡡㐳㉣ㄴ愶扣㑢慣〶捡㠷㌸㄰㜵昰㌲ㄴ慢ㄲ㙢㡥扢攱〸挹ㄵㅦ㠹㤹〰搴愱㈱ㅣ〳㌹戵㈸ㄳ㤴㌲〸戳㤱ㄴ㠴㥡搱㐱扡ちㄳ攸慤愷敢㥣㑥戱慣晤㔶㑤攱慤㕡昶戸㜸㤰挶㐵㠷㔴㤸戶㔷㕣㙦慤敡扡㙢㜸搶ㅣ㄰㍤扦捥㜹㠰挷㘳搲づ㕦挰㘸㤳敤㐷㈲㍤て挴戶摥㐱㐴晡ㅥ㠶愶ㄷ愸ㄵ㤹昶㙡愲挷㝥㑤攷挷㕢慥昰㤱㔴扤晡㤹摦ㄴ摥摡戸㉦扤晣㑤㘵㤴晤慡㑤㌸晡晢㕦扥戳昸㠷慦捦㝥㍢㜹敥捤换㍦㝡㜱㔲㐱戴㝢愸㑣〳㙦㤷㘱㘳ぢ扢捡㘶㘰昱愴ㄱ㥡〶摡㜱㠳搰㠸戲㐰㝤挸㈸搷改搴㔳㘹㘳挶㌳㜵换㜴㌸㑣㠷昲㙢㍣戴攷昹㉡㘵㝣㑢㉥ㅥ昵慥㤳㌶捡㥥收昸㠸㌵㑥慤㜵戰愷㈷扣㐵㌱ち愶攳搳㌶〲㉦搱ㅥ㌶〰攷㜴㜳㑤摢㤹搱ㅡ晥攳攰㑥㘴㈷㥤ㄲ㠲㤷捣㘴㤹挵攵昸ㅥ㍤㐲㡡㕤㈴㝥捦㜴㜹攰挵㙣搱昵㠳慣㙢㘴㤷㕣搷换㉥㌷㌵㡢慣㡣㤲㐴㤹〱改㘴㠴㐸愴〱〴㜰挸㕣ㅥ㍥㈳㠴攴㈹昱㈹愵㥤慡㐷〶〵昱慤㤴㔵㘴㘰㤷㘸つ换愲愲㥦晡昹㜶〳ㅤ㠶㐴〷㔹㐷㕦ㄸ扦㑣㐳敡ㄷ㌰〱改つ㈴摥ㄵ愰ㄹ㜲ㅦ㠰㌴晢㌹㤹㉣愰〱戳ㄹ晢ㄹ戵攰摤〳扣㤳㈱㔳㠲㠷㠶ㅥ㔱愰搶戶㐷扣㑤㙢〶㝡挴㑦摡〴㔹晦晥愵扦晣戴㌱㝦㜷晤㜷㡤㍦㉥晣晢㜵㠶戴ち㕥㈱挵愶愹㝡挰㉤㔰㔲㐴㙦ㅢ㑡㝦㜶摥〲㐳㕡㠶㥢㔰㘷愸㘲㐸捡㠴戲㘶摢つ㜴㌲㐸㙥㤰敢挴收愸㍡㔰㉣㔴扡戲昵搸㜵ㅡ晢ㄴ㡤㠵㠰搰挱㤵っ㉥ㅡ㙢挴搷㈵㜵㥥㕡㑣㕣〷㠶㙥㔰搵㈹ㄹ㕣ぢ㕣㔶㕤愰㉡㍤㥣挱ㄵ㠸㠵搸㑣〵昷っ㉥㐴っ㠹攴昳㈶昵㤸㤰ㄶㄳ㑡㔴㜵㑡〶㔲ぢ㕥㘵㙡愴㠷ㄹ戶㠵扥㘳户搰㥦戴慣㙣〷搳㈸㈵挴㔰敦㘷戵ㄵㅡ㍡㜵㐳㜳㥡〶㘵㤹㑤㝣敤换㤶㥡㡤㠶搵挲挷㌰搳挹㙤㕡晥㈶晢㙥晢㍡づ扣㜶收㠷昷摦㝢㜵晡敤㘳敦㉦㝦敦㠳㍢㜹昶㔶㥢搰晦㤱㉢㠳攳㐲慡㜴㐶挱ㄹ㉦つ㠲攷ㅤ慦愰搱晥㈷攷㌵㝡㐲戶愰㠵〸㘵戴㡡〰㥤愸㝣㜱㙦扣㍡㈱ㄲ㕥愲摣㈳戹晦〷㍥戰㤰摥〸㠷〷㠰晡㈲㔵っ㔷㈵散ㅤ晡㔷愱㜱ㄵ㍡㘶㙦敥愶挳扢㙤㐲晦㈷扥っ慥㌹搴㈱挳摤㐲㡦散つ㥡っ攱挵㝥㔵ㅡ㔱戰㘹㝦㔴挵㈳㘰ㅡ㝡敢㝢㔹㈵㤳㠸愱攵搷㝦㝣昵㍦攳㜷㈶ㄹ搶㘳㜹㘷㈰昹㕦㉤挳㉥㡤</t>
  </si>
  <si>
    <t>㜸〱慤㔲㑢㙦ㄳ㌱㄰昶㍡搹㜶户㈹㔲㈵㐴㈵㈴づㄱ㔷愲愵愱てㅡ㠹㔴㑡㤶〲攲搱㐴㙣攰㙡㜹搷㤳挴敤挶慥㙣㙦㐴昸㌵ㅣ昹ㄱ晣〵㉥㕣㌸㜰攴㡣㌸㜳〲㝢㥢㐸ㅢ㠴㌸㈰㐶昶搸昳捤搳攳㐱ㅥ㐲攸愷㈵㜷㍡慡扢换慤㘴愱つ捣愲㔸收㌹㘴㠶㑢愱愳㥥㔲㜴昱㥣㙢㔳戳〶ㅢ㠴㕢扤昶㠹收㙦㈱㈰㜳㔰摡ㅡ昹〸〵㐱㠸慤摥〵㜱㝢㘷㈵㠴捥㙢扢㙥搹㈸敥て搲㜳ㅢ㌵㌱㔲㐱慢昹晡捡户摢㙥㐷敤㘸扦㜳敦㈸摡㙢㌵攳㈲㌷㠵㠲慥㠰挲㈸㥡户㥡挳㈲捤㜹昶っㄶ㈳㜹〱愲ぢ改摥㝥㑡て㡥摢〷㠷㠷攳㑥攷㜸摢愶㐶㘷㜱㝦愸㘰慣晦㔳㑣摦㤵㝣昲㄰㌲敥摥〶愰戸㤸㐴㜱摦慥㑡晤㔶㍡㝤㘳㐰㌸㤳㘸㤰㔴愴㘴ち㔰昶㙡㤷晣㡥㤶㔵㕥㥢扤搲昰㤲㡡〹㥣搱ㄹ昸戳挷〵㘷㜵㔴扢晢愷㠴愵㐳㌵㔵ㄹ扣㐴摤挳扤挶昲扦慥㘲㈰ㄴ㙥㌸戴晥挳晥㙢㔵搵戰㈸㈶ㄴ㤳ㄴ㤳っㄳ㠶〹㘰㌲挶㘴㠲挹ㄴㄳ㡥挹㌹㈶ㄷ搶㘶㐵挱收㈶㕥搲㈷㝣晦㙢昲昱晤搳てて挲㉦㥦摦㝤晢敥扢っ晦㔲敢つ㔷㌵㈸㄰ㄹ攸㍢〳ㄱ㑦㕤〷搸敤㉡㍡㉥㍢捡㠰つ㤵扣〴㘵ㄶ㈳㥡收戰扢㘶搲戳㔳㌹〷慢戸戹〶㍦㤲㔹愱㘳㈹㡣㤲昹扡愶挷收搴收㘴㉦㈴㠳㕡捤昳搰昵㘵捦㑥攷㈰捣ㄳ㉡㔸づ敡慦㜳敦戹㔶㙦㠵㠱攳㕢挸㜳愷ㅢ昱㌰戴㙣㐵㍢㉢愱昱ぢ㤱㙢晡㈵</t>
  </si>
  <si>
    <r>
      <t>Author</t>
    </r>
    <r>
      <rPr>
        <sz val="11"/>
        <rFont val="Calibri"/>
        <family val="2"/>
        <scheme val="minor"/>
      </rPr>
      <t xml:space="preserve">
Crystal Ball Team in collaboration with Eric Torkia, MASc, Technology Partnerz Ltd</t>
    </r>
  </si>
  <si>
    <t>㜸〱敤㝤㜹㥣㔴挵戵晦搴捣昴㘵㙥戳㑣㉢敥敢愰愰㈲〶㝢㥤敥㔶ㄱ〶㄰㐴搹〷㐴㐵ㅣ㝢戹つ㈳戳挰㉣〸㉥〱㌵慥㔱攳㤲㘸㔰㔱㜱㝤㔱愳㔱攲慥㠹㌱㜱㕦愳㈶㐶愳挶㕤ㄳㄳ㌵㜹㉦㙥ㄱ晤㝤扦攷搶扤㝤扢晢捥㠰㍣晤晣晣攳㕤攸㌳㔵攷㝣敢㔴搵愹慡㔳㜵㙦㔵摦慥㔲㔵㔵㔵㕦攱攲㕦㕥戵っ散搰扣愲扢挷㙡ㅦ㍤愱戳慤捤捡昵戴㜶㜶㜴㡦㙥敡敡捡慣㤸摡摡摤㔳〳㠰搱搲ち㜹㜷愰愵扢昵㔸慢慥㘵㤹搵搵つ㔰愰慡慡慥捥慣㠶㝣愸晥㠴㥣㠸挹㔴㘶㉤〹㔰㔵愶㐱㌲㠰愴㡥挴㈴〹㤲っ㈴ㄹ㐴㌲㤸㘴〸㐹㍤㐹㠸㘴㌳㤲捤㐹㤸㠳戹〵挹㤶㈰㠳戶〲㤹㌳㘱晣㡣散搱㈸㙦㜳㑦㘷㤷戵㔷挳㈱㜶愹挶㐴㈲愳㈳愳㘳改㘸攳攸昰㕥つㄳ㝡摢㝡㝡扢慣㌱ㅤ㔶㙦㑦㔷愶㙤慦㠶㤹扤搹戶搶摣挱搶㡡㌹㥤㡢慤㡥㌱㔶㌶ㅣ换㘶攲愹㐸㍣㤱㈸愴搳愹㐱㕢㐳昳昴〹攳㘷㜶㔹㠵敥㙦㑡攷㌶搴㌹㘳挲昸搱搳慤㥥㙦㑡攷戶搰〹㤵ㄳ㍢摢㌳慤ㅤ摦㤰搲〰㕢㉤㌱搱捡戵戲㜹㉤慢慢戵㘳攱㘸ㄴ扢挴搰㠸㈵㐷㌷㜵㜷昷戶㉦㘱㑦㤹㘰戵戵捤戶ち搲慣敤ㄳ扢㝢㘶㘶扡摡扢〷戵搳㝥㔶㤷搵㤱戳扡㠷戴ㅦ戰㍣㘷戵㘹㘰㜷㕤晢㈱㤹慥改㤹㜶慢㤶㠱晡㜶扢つ愷攴慤㡥㥥搶㥥ㄵ㠳摢攷㜶㕢戳㌳ㅤぢ㉤㐲〲敤㤳㝢㕢昳慡戶ㄶ晦慢㙡㜶昷㉢㤹㌴ㄴ捡搳㍥㘱㔱愶慢㐷㘲㙣挲㠸ㅦ搶搳㕤愴ㄶ㈵攵㘲㤷㙡㈸㑢挵㌶㙢㙥㙤㍦搸敡敡戰摡㤸〹㕢㜲㔴ㄹ㐸っ㘴户㠳㙢㈹愷㍡㙣㈵㌵㔰て㉦搶㠵戹ㄸ摢㠱㡣㥣搳搵㡡㙡昶戶㘵扡昶㥡搶摡㌱㈶㍣㍡戱搷搴搶挵㔶㕢慢搵摤㠳㔸㜲慦㘹㤹攵晣㥢㌰户〷摣摣㠱〹㜷〴搹㝥づ〰つ㑤戹㕣㙦㔷㈶户愲㘱㡦㤹㕤㥤〸㕡敤戰摦㐸㜳㈷㐲㜷〶㔱戵慦㘱㤴㝢㜳收㐸慢㙥挹㔴户㘴慢㕢㜲搵㉤昹敡ㄶ慢扡愵㔰摤戲戰扡㘵㔱㜵㑢㙢㜵换搱搵㉤㡢㠱㜱慥扡〱〳慡昵㜵㑢㜴搴挲㤳㙦扣愹改搴摥㜱㉤ㄷ捦㕦搹ㄸ攰挰㡥昹㤹愱摣挲㤳㌰㌲㜳㤹敥ㅥ摤昸昴〰摦㙣摦搸㜰搷㤸搴㤵晢昶扢〶㌲昹㐶扡㠶㌹っㄶ㌲㜷〱㌱㜶〵ㄹ捡挶戵扡扢ㅢづ攰攰㘸㤳㐶㌶㠷ㄳ㌲〲㐴愹㤷搰挶㙣攷㤱㕦㍣㝤改挵㜳㕦ㄸ㜷㕥愰昱挹㑦㘲戵㈷㉡㍡㕤㜱摣扢㈳㌰愲慣慢㐵㑢扡㕡㑣㍡㕡㈴㙣敥㐱扤㈳㐱㡣㍤㐱㜶㜰戲㥥搳摡㙥㌵散㌱㉤搳搱㕢挸攴攰㑢攱ㄳ㐶㥡愳㠸摤ぢ㐴愹攷㜴ㄹ捥㝢攲搲㠷户㜹敢扡㜱愷ㅥ㝦收㈷㑢㜷㕢晣愸愲捦㤷㌲㡣㐶㘰㈳换戰㌷昵㠶㐱㡣〸挸㜶愵㘵㈸改改㔱㈲㘳㈰㑡㍤愱㑢㌰㘶挲㤳㕢捣搹改戸㘹ㄷ㑦扣愲㝢捦㕤捦㌸㑡戱扢挹ㅣ㤴㈰戸ㄱ挴㐸㠲㙣敥愸㍤愰㔰㘸捤戵挲㐹慤㌰㔳㐴愴㐱㤴㝡㐸慢晢昰愰㍢㔷㥣昵愳ぢ㈶㕤㜲摢㤳㕢㍥㝥散㍦㤶㉡晡㌸愹搰扥〸㙣㘴㠵昶愳摥㌱㈰挶晥㈰摢㍢㌹摢㐶㥤㠸改戵慢㌵摢㑢㍦㍡搲ㅣ㑢攸㌸㄰愵㝥慤㡢昰攲昲ㄱ摤愷搵摣㌸昱戲㑢㙦晥挱敡ぢ㙦㙡㔷㥣㌸愵〸攳ㄱ搸戳慣㕤挳愳㈳愵㍥㈴慡㝤㐸㌴㘱㑥〰摥㥣〸㘲ㅣ〰戲㡢㔳㡥愲〵㉡㥡㜸ㄲ㔳㑣〶㔱敡㑥㕤㥣㔷㍥㕤昵昸慢㝢㥥㌷攱扣捤〲户晦昱戸ㅦ㑣㔶㥣挲愵㌸㔳㄰搸慤慣㌸㔱昸戰愲㐷戳扢㔹㙣㜴捣㍣㠸㡡て〶㌱愶㠲㙣搷摣扡戰㍤搳㌰搵㕡㘶戵㌵散㔱㙡㤱㘹㐴㑥〷㔱敡ㄶ㕤㠴〷て㔹㤷㔹晤晤㤷㘷慣扥㌸㝥散㙥扢て㝣㑢つ㠴㔸㡡㌰ㄳ㠱敦㤵ㄵ㈱ㅤづ㠷㍤㘵㠸㈰ㅡ戶扢㍢㠳收㉣敡㥦つ㘲㌴㠳搴㡥㘹㙡㑡㥢㜳挸㥢ぢ愲搴昵㍡捦㐵㝢㍥㝡捡㜳㉦扦㜴攰㠵㑢㑥摣㘷敦㔹㘷㝦愸戸㕥㤱㝥㌵㡦攰㐳㐱㡣挳㐰戶㤸搰〹捦摣㔹㘸㤸搹搹搹搵㌰慢㌷搳㠶〹捤㍣㥣㤸昹㈰㑡㕤慤ㄵ㙥昳摡㙦ㅦ㥡昱昶ㄹ〷㕥㌹㌰戹㜶捣扡昹㑤㡡㙢ㅦ㔱戸㠰攰㈳㐱㡣ㄶ㤰㔲㠵扡捤捣愳㠸挹㠰㈸㜵㤹㔶㔸㥤晦昹扥ㅦ晤㙡挹搴㉢㤶㍤扤攴㥤改㥦慦㔶㕣㐷㠹㔵㜲〸㙣㙣挳攴愹搸〲㌱ち㈰摢㤶㌴っ㌳㜷㘷㤹㠵〴㉥〲㔱敡㈲㕤㠲㍢捥㑡敤㌳改昳㈹ㄳ慦㝥昶摣昷晦慢愹敤㝣挵㐵㥣㤴攰㘸〴㌶戶〴㡢愹戸つ挴㘸〷搹扥愴〴㘵ㅥ愸㠳搰㑥㄰愵捥搵㘵㜸改愲摢㙥㝡攷挶〳づ㍥戳改晥㤶㝤收㝥ㅡ㔰㕣㐳㡡㔹㤷ㄲ摣〵㘲㜴㠳戸㕥搵愳摦散㈱愴ㄷ㐴愹㌳戵扥昰慢㌷㙦晢戳㍦ㅥ㍣晤昲捥摥〷㜶㍣敡扣㥤ㄵ㤷愳㔲愷㘳㄰愸㥣挰㈳㥥慥㈶㘳搱㥥挱愳收㜲敡㕥〱㘲ㅣぢ㌲捣㙦昰㤵㜶晣攳㤸攰㜸㄰愵㑥搶㠵㜹㜴敡㌳㌷ㅥ㌸攵摦㔳㙥㝦昴㐴昵㥢㡢㈶摣慢戸㉣㤶挲㝣ㅦ㠱捡挲㤴㝡〲捦㙡㘲㈵㜵慦〲㌱㑥〴搹戱㙣㌵㔱㘶攵㤳〸㍥ㄹ㐴愹攳㜵㐱㍥㍥㙢挰捥慦慥ㅤ㜹搰愹搷戵晥昵㠹㈳㙦㝤㐰㜱㘹㉥〵㌹〵㠱㑡㥦ㄴ㉥㉤㐹㐴晢愴㐸挲㍣㤵捡㑦〳㌱㑥〷㘹昰㌳㑢㐹户㍢㠳昸㌳㐱㤴敡搵㠵搹㍢㜹敡㤹㥦㍦㍡扣改摡攰㤰ㅦづ扡昹㡥摤ㄴ㙦ㄱ愴㌰㘷㈱昰㌵慣㜲㌶㜵㥦〳㘲晣〸㘴㤷㐹慤ㅤ㤹戶㠶㌲摢㤴戶搱戹㑣㜱ㅥ㠸㔲ㅤ扡㌴攳戶㍡㘴摣㜵搷ㅤ摥㜴㐳散㐴㙢攰㉦㝥㌷㐵昱㕥㐵㍡攰〵〴晦ㄸ挴昸〹挸收㜳㍡㝢愰摥愹㌰摤㠶㜹㈱ㄱㄷ㠱㈸戵㐸慢扢敦愷㠳捦㌸㝢搲〷㑤ㄷ摣戳愰攵扡ㄹ㥦㙣㌱㘸㌵挴戳昴㘲㜲㘲㔷收ㄸ㑣挵挵㤵㝦㜴㜴㤸晦㌶㝣换㠳㍢㥥㐲愲㤰㉣㐴㈲昹㐴㌸ㄳ换〴戸扥摣搸戵㌵㠷搴愰挲扣搶㡥㝣攷㌱戲搸摥㘱㝣愶摢㉡㉥戰㐶㘹搹昸捥摥㡥㝣昷昶晥挲收㥥㑣㡦戵㕤戹慣愸愴㈲㔹㌳㙥㐵慣㙥挹㙦愷昲㘴㠷㘴摡㝡慤愶攵慤戶㜸挷㌲㌱㙥㐴㍡戳㝤㑢㈷㜵㔹㑢㕤㘹㐵㠹㥡㜰㉦扣㑣㜴㔷搴搲ㄶ搹攵㙡㤸戰愸戳摢敡㤰攲㡤㙡㥦搹㥡㕢㙣㜵㌵㕢扣㤳戶昲㔲搵㉤㈹搲㜷㐳愳㘶㜴愰愲戸扦挹㘳ㄲ㉥㜲ぢ〷㉣敦戱㍡昲㔶ㅥ攵㕤㘲㜵昵慣㤸㤳挹戶㔹㕢㤵㐰散㍣㈱搸戶㠴㍤〹㥥戹㝢㐲㘷㐷㑦㔷㘷㕢愹愴㈹扦㉣㠳㍢戰晣戴捥扣㠵ㅢ愸㕡㕥㔵慡慡愶㐶愹慡㍤晤㤶敦搴摢㍤㕡ㅡ挲搳挴㕢愳捤户㈹敤㜶愳㘷愳㜶愸㐵㥢挵㍥㔹㍤㝣〳捡㐴㉦搵㡣散ㅢ攸愹ㄳㅦ㍢㄰扤㐷摦㘸㈹愳摢㜲摦㉥戸扡㝡愸慥晤〱换㜰㤷㜵㘰愶㈳摦㘶㜵昵晢搰㐴戱㐴收挵㈰〱ぢ愳戹㑦敢搱㌹愸攵㙡㐵攰㤸搶㝣捦㈲㘳㤱搵扡㜰ㄱ㘷㈲㍣㔸愹慢愳㘹㉢㉥昳㔲戰捣㌵㈴㤷㠱〴㠳㔵挶攵〴ㄹ㐱昳ち㍢ㅥ攰慤攲搷扦晦攵愳ㅢ㔳敥户昱㜰愴㍢搰㡥㕢户敥㥡ㅡ扦㕡ㅥ㤸改㕥搴挳敥搹慦㤰㜷扡收㕡㤲㉢㐱〲㍢㠱㙣昰昶㥡㡢㠶㕡㍥㐵ㄸ摣㍥搱㉡㘴昰散㐶㐶户捡〴摡敤挷〱ㄳ慤敥㥣挹攷〶㔳㌰㔶㤶ㅢ〸㘱昰て㙡㘷敦户㤶昷㑣捣昴㘴〶戴攳〹〴㕡挹〴㘸㤴愴戲㐳㑣㌹㔸㜸㑥敡愰㡥㐱㐳㐸㠲ㅥ㉤〳㠵㘱㙢挲挰挱㜸愹慡搱戴晦㑡愰散扣ㄱ㌴捡㍢㝡改㤳〴㍣攰挸㑦戶㍡收慣㔸㘲㜵ㄳ㕥㘷昴㙢捡昲攱㐵㘵㌳㜲搹戹㍤慤㙤摤愳㔱搲挹㕤㥤扤㑢扥㐹㍤搴㘵㕥〵攲㕣㠱㈳搰㡢㌷扥㑥㌰㔷搵㠰㘵㙣㥢㤶㤶慡㍡㙡㈳挷戸〶愴摦挷ㄷ散挹挸攸㉢晣㤱换扣づ㝦㠲㈶搳㤹晥戲挰捥㤰㝤㥤㈷㌲〱攰〷戵挳㝡㜳扡㉣㜹挶㔴㈷ㄱ戴挴攰昶㜹㥤㕤㡢戳㥤㥤㡢搹搷㠶㐸慣㝢㤱㘵昵昰戹捤㐰晤㥣㑡㥥㐷㈹㔵㔳㔳昲㘸挵昳㠰㘷㕢攸㌷㙥〰ㄹ摣搴搶搶攰㘸散㌶㙥〴慢〶㑦㤰㡣㥦㈳戰㜳挹㌲慢愱戹㜷挹㤲戶ㄵ㤸㐶昰㈸㙦昴昲戶敥攵㙡㌶㡣挰ㅢ晢昱㕦㔴㘵挷敤晥搸昸敢㡥戹戳㙡改㠵㠱㔱㙡㤶ㄶ㔴㍣㤲ㄹ〶戵晤㑣攲㈵㑦㐱戸㐸㉡㤹挴〷ㄵ㈶戵戶昵㔸㕤攲愷敢ぢ昸㘳㍦〲㤴昸㘰捥㑤㜸搶㘴㍦㕣摢愲㌰〱搳ㄳち摡戳㐲㝣戰㐰㉡愶㐷㝢昶昸扦㐵挰㜷㙥ㄱ㈰㑢㠰㤲㠵㐰㍦㤳㉣㍡㑤搹㌲愰㝦戰愷ㄳ㜱晥昳ㅤ㤶搲㕦㐶㐳㜳㘹㈷㈳扥摣扦挸㠳㔵ㄷ敦敤㠴㐴㠷晢㕥ㅣ戰戳㔷㜶㔲㈶敡㜳㈲晥扦㘵㡣摦摥㡦扤㡣昹〵っ㘷摥㐲㜲㉢挹㍡㤲㕦㠲愸㠳攱㡣戸扣㌹ㄴㄱ慥㕡㜶挳ㅡ攲㐷昴昴收敤㈴㜷㤰摣〹㠲㐵㡡戸㙦慣㔱敥㐶搴戸〷愴摥㜹㌴摣㘰㜷戱㘰㤵摡〵㙣慥㕤捣㝢㐹敥〳ㄹ昴㉢㤰改〷㕡㙤㔸ㄲ㝦㔳扢㌱㠱攱搰搹晦㈴㡥晥挳扢敢慤摡㥢㔷㜴攴ㄶ㜵㜵㜶㘰搷㡢㙢ぢ㍣㜴挷挳㔸㤵㌱摡愷㜶㑥攸敤㌱摡て㙣挵㥦㐱敤戳慤㈵㔶愶㘷〲㙥㜹戰㜰㤹㡡挷摤戲㉣㤹㤲㕦晥晦㜳搹㈲㌷㥥戸㥢㉣慥㕣㔴昹攸戵ㄷ㄰摡扣愳㈷㜶㘲㙢捣㤲㝤㍦㥡摤㌰戰〴晤づ慥㑢慡捣㕦愳㜴㤷晦昳晡㝤㐷慣戹昹㉢晤㜷㈵㝡愱㕣挶晤㄰扡て㜸扣㡦捤㉢搶てて〰ㄹ㌴㠹慦㕣㕢㠸㑣㡤㠰㡣敢ぢ㤳昳戹昱㌰㐸つ扡㠶挹ㄹ㕣㈵㤱㥤敦っ摤愸〵ㄵ捦攴昹㝣㥤户摡收攳㑣ㅦ〷㡣㘳〷攱搲换㝣ㄲ㜱昳㈹㤲愷㐱㡡㘳㈷㠸愰攲昳㜹ㄹ㈳扦㈷攰㔹㄰㌵ち㠴慢㙢昳㌹㄰攷㔲㝢㐱㌷ㄷ㙤戲昰晡〳搸晤㍦搰慦戰捥ぢ㐸ㄲ㌴㤹戰搲㍡㈲㔳㝢㐱收㕡挷攴晡挶戶捣㉥挸搵搷㌲挳戴愰㘲愷㘰㙦愴ㄵ换扣㠶㠰摡ㄹ㌰㝦换扣挱㍣摥㈴㜹ぢ愴㘸ㄹ昳ㅤ㍢慡挲昸㉢搶㜹㤷愰昷㐰㔴ㄴ㐴慣昳㔷〴㥣㑢㙤㠵㍣㕣敢扣て㜶㝦㕢つㄵ戶昹〷ㄲ〴㑤㈶慢戴㡤挸㔴っ㌲㍦摢っ搲㈶愸㔸搷つ搴㠲㡡㍤㡣〴㌴㜱㙤㘷㝥㑣昲〹挹愷㈴㥦㤱㝣づ愲〲摡㕥㙣㡦㝤昰㈹㝡攱㉦㠸㔹㑦昲㈵㠸挷㕥㕣㡥ㅢ㜴つㄵ㕥㔸愹㐶㐰挵㠶搵㤰㥢㌵㈰㉡〵ㄶ扤㈶㜶昴ㄱ敤㜳攸〵㈰昴摢㕢愹戰摦〰〰㠳㈶攱㤵昶ㄳ㤹㑡㈳戳愲晤㌸昲散扥昵慦㉦晢攸㕢晦搴㠲㡡㑤㥢晤㤰㔶晡㔶〸搹愹て〱昳敦㕢㥢戳㌴㐳㐹戶〰㈹摡㑡㐶摤ㄸ㈸ㄱ㥢㙣㐵挰搶㈰㙡㉣㔸搲慦戶㐱捣戹搴扢搰敦昶慢敤㈰改㜷挷愷挲㌰㍢㈰㐵搰㘴扡㑡挳㠸㑣㡤㐳㔶㐵挳ㄴ〷摤㉢㝤ㄹ收㘵㉤愸搸㑡㥡〰㑤㘲㤸ㄱ挸㑥扤搴愷㘱㜶㘷㘹昶㈰ㄹ〹㔲㘶㤸㠹㔰㈲㠶ㄹ㐵挰㕥㈰㡡晢㐶㘲㤸敦㈱收㕣敡㔹慦㘱昶㠶㘴㘳戶愰㉡散ㄳ㐱挲愰挹攴㤵昶ㄱ㤹㥡㡣ㅣ晤散昳㐸㕦昶㜹㔸ぢ㉡昶戶戸㑤㈵昶搹〷搹愹〷晢戴捦㝥㉣捤ㄸ㤲晤㐱捡散㜳㌰㤴㠸㝤挶ㄱ搰〴愲愶㠱㈵昶ㄹ㡦㤸㜳愹晢扣昶㤹〸㐹㝦晢㘲ㄵ㜶㤹㠴〴㐱㤳挹㉡敤㈲㌲㌵ㅤ㌹昹搹㘵㕤㕦㜶戹㔵ぢ㉡㌶摣㘶㐱㤳搸㘵〶戲㔳扦攸搳㉥戳㔸㥡搹㈴捤㈰㐵扢㤸㜳敤愸㥡つ㐵㘲㥢㐳〸㥡〷愲收㠰㈵戶㌹ㄴ㌱攷㔲搷㜹㙣㘳㌶㠳㕤㔹挹㈳愸戳㍦㤹㥡㡢㜴㝥〶㔸搳㤷〱㉥搵㠲㡡摤扦㜹搰㌴㡣愵戰㤰愹㔹㈰㔹㐸戲㠸愴ㄵ㐴㕤愸㡤挲㍤㉡敥㄰ㄴ㍤昲㘲㘲摡㐸摡㐱㍣㐶改㈴敦ㅥ㘰㌱挷㜳㌹㉤㠶㔹㑡㘶ㄷ㠸㍡ㅣ㉣摢〳㜷㈳摡愷〷敥㠱戰㜴搳搰搹㠵慣攸㌲换〰つ㥡㑣㔰㘹㑤㤱愹昹挸戳㘸戱愲て㍥戹㉦㡢㥤愴〵ㄵ摢㥢ぢ愰㘹ㄸ㍥收㑡㘶户㡡攴㐴㤲㤳㐸㑥〶㔱挷㙢㡢晤〰愸㥢昰㈹㕡散ㄴ㘲㑥㈵㌹つ挴㘳戱㌳挸搳ㄶ㍢ㄲ㐹挴㘲㍦㈴昳㉣㄰㜵ㄴ㔸戶挵捥㐶戴㑦㡢㥤〳㘱愹挵昴慥㑣愵㔵捥〵㌴㘸㌲㐱ㅦ㌲㤵㐱㥥㝥ㄶ㙢敤换㘲㡢戴愰㘲晦㌶て㑤㌲挸㔶㈳㍢㔵搰搶〱戳昴㌲㉦㘱㘹㉥㈵㔹〳攲戱捥攵㜶㔴㔹㐸㈰㤶戹㠲愰戵㈰㙡㈱㔸㌲挸慥㐴捣戹搴〲攴攱捥㕣㔷㐳搲捦晥㙦㐵㘷扡ㄶ昸愰挹㔴㤵愶ㄱ㤹攲㙥㜱搱㌴挵㜹慢戹㉦搳捣搶㠲㡡㡤攵挵搰㈴愶戹ㄹ搹愹㤹㝤㥡收ㄶ㤶收㔶㤲㜵㈰㐵搳挸㠴摥〶㈵㘲㤶摢〸戸ㅤ㐴㜱戰㡡㔹敥㐰捣戹搴㠱㕥戳摣〵㐹扦㥢搲ㄵ㠶戹〷㈹㠲㈶搳㔵ㅡ㐶㘴慡ㄳ㔹昹ㄹ㘶晦扥っ㌳㐶ぢ㉡㜶扢㤷㐲搳㌰㝣捣摦㌱扢〷㐹ㅥ㈲㜹㤸攴ㄱ㄰㤵搴挶攲愳昹ㅤ昱㈹㡥戲挷㠸㜹㥣攴〹㤰愲戱捣愷挸㔳攴㈹搵㠵㈴㘲戴㘷挸晣㍤㠸攲㕤扦㍤捡㥥㐵戴捦㔱昶ㅣ㠴敥㑤㤹㜷搷扤挲㘰㝦〰㌲㘸ㄲ㕦㘹㌰㤱愹㕥㘴㔹㌴㔸搱㉤つ敦换㘰扢㙡㐱挵㜶晥㜲㘸㤲㥥昴㉡戲㔳挳戴㜱挰㉣扤捣搷㔸㥡搷㐹摥〰㈹ㅡ㐷㝡搲ち㠰挵㈸㙦ㄱ昰㌶㠸㍡づ㉣改㐹敦㈰收㕣㙡㕢攸㜷〷搸㝢㤰㙣挴㌹㠰ち昳晣つ改㠲㈶㔳㔷㥡㐷㘴敡㜸㘴㔸㌴㑦㜱愰搵昷㘵㥥㈱㕡㔰㜱挰㘰㈵㌴㠹㜹晥ㅢ搹愹㐱㝤㥡攷摦㉣捤挷㈴㥦㠰㤴㤹㘷ㄵ㤴㠸㜹㍥㈳攰㜳㄰㜵ㄲ㔸㘲㥥晦㈰收㕣慡搶㙢㥥昵㤰㙣攰㘴㐲㠵㘹㜸愷ㅢ㌴㤹戲搲㌴㈲㔳㈷㈳㌳㍦搳㝣扥扥㡦㥢㡡捦戴愰攲挸〳㑦㉥㠸㘹敡慡㔱愱㑦〰昳扦愹〸㐲㙣づ㈴ㄹ〴㔲㌴㡤㌹挴㡥慡搳愰㐸捣㔳㑦㄰㡦㑦㉢㥥㜲㄰昳㙣㠶㤸㜳愹て㤰㠷摢㝢㠶㐲攲㥥ㅥ昰ㅥ攱攲摣攵㥥搲愹戰搰㤶㐸ㄶ㌴㤹戸搲㐲㈲㔳㍣㕣攱㘷愱户晡戲搰㥢㕡㔰㜱づ攳㙣㘸ㄲぢ敤㠴散搴敢㝤㕡愸㠱愵ㄹ㐶戲ぢ㐸搱㐲㌲戶捥㠱ㄲ戱捥㜰〲㐶㠰㈸㥥扡㄰敢搰㜷㌹㤷㝡搱㙢㥤㍤㈰搹㤸〳ㅣㄵ昶搹ㄳ〹㠳㈶㤳㔷摡㐷㘴㡡㡢㌹㍦晢㍣摤㤷㝤㥥搲㠲㡡㤳㈱ㄷ㐰搳㌰㝣捣ㄸ戳㡢㤳㈴㐸ㅡ㐹㤲㈰敡ㄱ㙤戳昱㐰㜱挹㔹㜴搶㘹㘲昶㈱搹ㄷ愴㘸㌳㜳っ㜹昷〰㡢㐵攴㡦昱㐷㙣㌷㤶捣㜱㈰敡㐲戰㙣㘷摤㠴㘸㥦捥㝡㍣㠴㝥㈷㔴㉡散㌵ㄱ挰愰㐹㜸愵扤㐴愶㉥㐲㡥㐵㝢ㄵ㝤昵㙤㝤搹敢㤷㕡㔰㝥昴㈵㜰㌱㌴㝤㡤㈳ぢ〳〱㌷ぢ㠷戴㕡挷㜰㡦㜵㐸〱㠷捡㈷昴㜶昷㜴捡㠶昰攰挲挴捥改㥤㍤㌸捥戳愴㉤戳㘲㘸㐱〷收㉤戲㍡㜰㕣愳ぢ愷㌶捡㜸㥤㑢㤶㔸㜹戳搰摣搹摢㤵戳愶㑣晣㉥ㅣ攷㐰晤搰愲㜲㤲愳㕡攱摡戴ㄳち㔵㐸㠹づ挴挱ㄶ戸ㄴち换㌷㥡㍤㍢㌰挵捤㍥ㅥ〱慡㉦㕡㜴づて㈶て㉣㠸㕣挲㜵〵㔸ㄱ㘷㘰昲〳ち㜳ㄶ㘱㤳㜵攲攰挲攴慥搶㝣㕢㙢㠷挵挶挰〶㈲㑦敡㑦戵ㄶ攲扣换捣捥敥㔶㥥㝥ㅤ㕣㤸搳㤵改攸㕥挲慤晢摣㡡捤㑢㘲昲㌰㍤㔰ㄸ摦摡搱㡤㙣愴ㄵㄹ慥㉦㌴㉦敡㍣〶㕦㔹改㙤敦㤸㥣㔹搲晤㥤㘸ㄵ捣㍥晡㤲愶㔱搵慡扡㕡搵㔵搷㙤㙡晢ㄸ搳㌰扡戶㉥㥥㙡㙤昰㥥㐱㤳㥣昸㝣戳㤶㐴摡戱㉡戰〶愱㝥㌶搲戸㥤愶㑦㈲昱㤴つ换㕢㜲㈰摦昷挰㠷晢㕤愰慤〱㌷愷愳㐸㠳㘶㠰ㅣ㌴㜹敥㤴攲昹戳晦搵搷㙥〲㤷㐱㜳昹昶㐴㜹敦㜳㡦晢㙣〹昰㄰扢ㅢ㤱挷㕥㠵搱㠹摥挰㔸㜹搷っㄶ〴挳㕥㍡愴ㄸ㥣㠴ㄳ㈳㠳ち㔳㌳㔹慢つㅢ㔱敤㤹㥥㈱㜶㠴㥢㡡敤㤹戶㙥㉤㥢搰搹摥㥥㘱户㘳㤷㙤捥㘵摡慣扡㐲㔳㙦㑦㈷扥戱㘱ㄶ㐰愴㙦㙡㔶㘶㌹㔸㤹攵挲ㅡ㔴㤸捤〳㜰ㄲ愶慥捥㠵㤹慥搶㥥㐵敤慤戹㍡㐶㜸㐸敤㍢搱㕦攱㐳㙡㘱㑣攷㜲晣㐹昹昶㤸扤㔱㠴收ㅥ㡤捤㍡㥡㡥捤㡦㕥㕤慤っ晣㔳㥢㜸㍥ち摥㐷㈶づ㜳ㄶ戴〵昰ㄱ㜷㈴㘵昹㠸㉢㌶㕥ㅦ慤㐴㐰ㅣ㤴扡〲㔱㜲捤搹㠰㌲挰㑦敤㕡㤰㝥て捦っ〰㈰㌸戵㌳㤳㥦㠴㈳っ㥤㕤〳昴搷挴敡搰戴㜴㌷㕤㈱ㅥ㘷㥡㠰ㄳ㜲㔸㍣㉤㙢捤㕢㕤㜵㘴㌴㘳换慦㤶〷愱っ扢つ戱昵㔳㔳ㄵ〸っ慣昳换㙢㡡愳㙢戸㍥〸攲晤㈲摤㤴ち晤㝦㥦㤵ㅡ㍢㠸愵ち捡㌴搵㡣敡㤸㜳㔸愷㉢挱㘴㝤捡〰㜳〹㌸〴㈴㜰ㄵ㠴攵㙤㔳㝡戲〸攷㡦㑣㠰㙡攵ぢ㔶㍣昳㔴㠷昳㐱㜲㔸㉡㈰ㄵㄹ攸㌹攴㘴搸攷㥢敡㥣㙦㙤ㄹ捤攸攵㔶㍥㘸晢㔸㙥㜸㘲㜶愸慡慥慥㐵㔳ㅢ攵㘷㑢㉡戲㠵戲昶㘶㑢㑥㍦愹㙤㔰〴㘳ㅥ㑡扣㉢〷ぢ昴户㤴ㅤ愵敤㜷愱ㅡっ㥡㠷㈱㉤㙥㌹慦〳㜵っ戲㌹㌹戶挵づ愷㐱收搳㈰摣㥡敥挷㙤㘰户捥㜳㠰㘱〸挰㐶㘱㙥㐷㙢て㐶㌴ぢ㌶愹戵〷㘵ㅢ㔴〰㐱㔰㑥ㅡ㙣㈷㈳摤㤳㘸㤴扢㡡搸戹㔲㔴戲慣搸愹㔲敥㕤㘷っ昷ㄱ摢㉢㄰捦挲㘳㐳㈰㔹㠹昸㤴昱扢戴㌴㔱昶捥戳㕥㥤愸ㄱ㝤㥦搳昰搸㥤㌳换晦㘲㈱㘳ㅣ㠱摥㌰㘰㕡㙢㕢ㅢㄶㄳ㔵收〲㜶ㅦ㠵㝦攸㑡㐷㈲捣昵捤㉤ㅢ散㉡㥥攳㉢ㅣ㤸㐱慥㜱㙣摥㘰㝤㍥㙡㑡㐷㌷㍣㐴㔰挷攰晦㠷攸攰㡣摥㥥ㄲ㐹㘶昹㔰㉤挱㈹戰ㄹㅤ㤸戵㜳㤹慥晣㜷挴攵愳㙥昶敡㐴扣昷愶慥ㅣ愱〵搷㐷㕦搹㝦改愸敤㜵攴慤㘰㝣㥤㤳㍦昵挰て愶愹摤〳㐱㜵㡣㑤戳㌲ㅤ搲〲捤㍤昹㠹搶㌲㔹挲捦戴戰晥挶㌷攱摡慣愱㤲挰㡤㡡㙢㌳ぢ㑤搹㙥㉣〷㝢㌸捦敢㤰っ㜶戳㌰摢㙡换昰㈸㌷愶㘵ㅤ㥡㤹敢挱㌹㌷㔷〱㡦㘹㝦㜷㕡〷ㄶ愹搵㉤愴愴㡤㡣㝥㝣㕣㘹㈵㌸㡥㌶扤㐵ぢ㜲㝤㌰㔶晤攵捦ㄷ㍥昰搲戹㠱㜱㔵ㄷ慦收昵戳戱㙣㕢っ愲㜵㔰摦捦敡ㄲ晥搶㝢㑣㡢愳㘸愸㜳㝡搰昶㜲攲挰〶㌹㍣㉥㐱〷昳㜶愱慢〷摦㘵攰㤷㐴敢㌹㙣摡㌰㐷昷戴㘲戵搵戶㘲㐸㘱㑡㐷慥慤㌷㙦挹㔲捤昱摢戲㘲晢㑥戴㔷㉤㘶㐸㍤㥡晡戱㡢㌶捡ㄴ㝣㠹摥㌹摢扥改昷㙣㘶ぢ㍣㥡㉣㥣愰㈳㘸㘶戴㝦晢㈵ち昲戵捦挴〵㤱㘸昳攲㠹㑥昹攲㌵摣㕡〵㡢晥㡣〷㥢摣㘳㜵㌲攲㍣戰愹㥤㔳㍢㜹捦攷㘱ㅤ搸㙡戳扥ㄳ敤㠴㝡摡捤㘴ㄸ㔸戰㙥攲〸愱ㄲ搷攳㝤戴㔲愲㔵ㅦ㡤攵晣㠲挱愱㙥〷㠳㜷搱㔵收晤愴㕣㥦昲挶慣扡㜸㜷愶敥㐰㥣㜷㘸㘶づ慤愶敥㐴㠸㌷㍥㐰㥡㥣挰㑣ぢ㈴挰ㅥ㠵㤵㌰㈹㜳㜳〲捣捥捥攷㙥㠴挸㌵ぢ㠴㈳挰㡦扡ㄷ㘴㉤㍥㕣㍣攲て戰戲扡㕣㐸扤㡢㐰搴㝤晥㠰㔶〲㡥愶愶㕦〳㔰敥㘸晡㍣㈲㔶〳㜰愰㥤㡢挴扡㜶㉥㤶㌱㑣つ㥣挳挷ㄱ㌸㉣戸㡤㠱㜵扦㠲摣㕣っ戵㑦㍥昱挴ㄸ㠴慢搴〳㈰㑥〱改昴㜵〱摢㤸㝦㍢㠸㝡ㅣ㑣㍥攷㤱摢〰㔶ㄵ㌶㝤ㄲ㔱戱㈹㝢慡㙤㑦捦摤慥㝡ち㍣戱㘷〷ㄵ㍣㡤㤸㙤㑦㝤㘳戱〴摣つ摦㔸晣ㅥ挹㥣㠲㜹搶攵㑢㔹戰㉥敡㝤搶ㅦ搰㑤㐰て〱捦〱挰戵戹搱㡢搸㜰㘷捤慢㜷ㄲㅢ㝣扦㐱㝤㌹攰㌸戸昳ㄵ晥挸㠵㤵捡㌱㐸㡣㐵敦ぢ愰㑥㜱㌶㈷挷㙥挸攵捣㙤〵㜳㝢つ捣㜲㍢扤〱㥥搸挹㌸ㄶ㤰慦昳挴㐰扤㠹愴㘲挳攳愸晣㉤挴㑡㙣㜸〲戸ㅢ戶㈱㑦㘰㈹㝣捣敦㔳㠹㡥愸㜷ㄱ㜰慡攲戱散㑡㘰捣㔵〴昲㠸㤶て攰㐴〲㑥㈲㠰愷戶挴戲㈷㈳戶㡢扦㘵㌷㜴㌳㜱ち㤲挲慥㍣㤹攵攴攵戱敢愹捣敢㌴收昵㌱〰扣愱㌰㑥㘷㠲㉡昳っ晥搱慢挸㌳ㄱ㘶㝦晣〴㉣慥㈴愵㡥昸㔳戲晥㌱㝦愸㔱㥦㐲㜲慢㐶戹㜳㙡摢㝦㕦晢挸㡤㘷㥦㌰戶㙣㑥㔵㍣挹挵㜹ㄵㅢ搷㐸㕥㜴散攷㘸㘵㥦㐳㐴攷㙥㕦㑥㠶㤵敥攷ぢ〰愴ぢ挸挹㉡㈹㘱ㄴ㉣慦晢㔹㡦戸㌴昵戹搰慤扥㐴捣㙥㙡㍢㔷昳㝣㜰〳㙣扣㝥摤て慢㑥㤰㜹〱攱〸㠸晢愹〶㙢㉤㈲㘵敥攷挷挰㤸㍦㘱㙥㍣㐹收〳戸㤰㠰㡢〸攰㔴㑡ㄷ㘴晥ㄴ㌱搷㙢っ昰㈴攳つ㥣ㅥつ慢㤹散㘲㈶攳戹慥昲搱戰㌹㜸晤㜸㡤愱㄰㡢ㄹ㉥愱〲㥥昷㉡改昱㙢挰摤㜰㡦摦ち挹搶敡ち㝢晡昶㘵㉣搸攵搴换㘳㘲㍥㠰㉢〸㔸㑢〰㑦㡥㐹摦扥ㄲ㌱昷㑥戹搴㙢㜸㥦昷㡤慣㜸捣づ愷㜱㌵搲愲㜳昳㜴㤸㤳㤹愷㜳㕦挳捣慥㘵㘶㈳〰㈸㌷搳敥攰昵㘳愶㍤㈰ㄶ㌳㕤㐷〵㍣晤㔵㘲愶㥦㠱扢㘱㌳昱㘰搸摡㑡㌳㕤捦㠲摤㐰扤㍣㌴收〳戸㤱㠰㥦ㄳ挰㜳㘴㘲愶㥢㄰摢戳摣〵㜸户扦㑡扥㔵攳㙢慤㕦㐰〵慣ㄵ昱攴改戱搶㉤捣昳㔶收挹㌳㕦攵搶攲㐱慦㝥慣挵㈳㘰㘲慤㜵㔴挰戳㘰㈵搶扡つ摣つ㕢㙢ㅣ㤲慤慤戴搶敤㉣搸ㅤ搴摢攴て戸㤳㠰扢〸ㄸて㠰㔸敢㙥挴㕣㠷改搹㜳㙦㈸㝢挹㠲捦㐴㜴㉦㤲挲㑡㤳㍣㜹㜹慣㜴ㅦ昳晡ㄵ昳攲〹戰㜲㉢捤〲㑦慣㘴晣ㅡ㤰慦㌵ㄱ捤㐶㔲戱攰晤㔴摥㡣㔸㠹〵ㅦ〰㜷挳ㄶ㥣㡢㘴昸㕦㘵晥㤶㑡㄰㤰捦㈱愰㙢戵㕤昹挰㔳㝢㤱摦〱㘳㍥㐸㈰㡦㥦昹〰ㅥ㈲攰㘱〲㜸㈲㑤散晡〸㘲㕢㍢扤搰㝥㔴㘶㜵攱愱㕣㍢扥搳攷㌷㐰ㅦ〳ㅥ挶攴〹㌵㈷〳㡦㌱ㅦ㘷〶㑦㌰〳ぢ〰㤹㝤㥥㐴慣昸㈸攳㈹㈶搷㤳搰搳〸㜳ㄲ㉡〰摡攷㈴㈴换愶㠵㐰摣㡡㠴慣扤㍢〱㕤晣愷㔳昶㝤愱昷攱㡡〹㘸ㄱ㐰昶〴昴っ㌲㈸㑥㐰捦敡散㜸愶㙤㘳㈶㈰ㅥ㙥㤳愶㤷㘳㘵㤲㜷ㄴ㐵昰㑥㐰㍣晡㈶㑤晣㍣㜴㉢㥥㠱戳㥢戸捡㘴慤捤㍦㠲〴挰㠴㑣愸晦晡㤷㘷攵㈸㌶㕦㈰ㅣ〱㤹㠰㤶㠲戵ㄶ㤱戲〹攸㑦搴晢㈲㠸敡昲〷扣㐴挰㥦〹攸〶㐰㈶愰㤷ㄱ㜳㈷愰㘵㥥㘴㥥㘵敢㉢㑣昶㉡㤳昱〹戵㌴摣㕦㄰㉢㌶摣㙢㠸㌹つ昷㍡挲㙣戸㔵㠰昶摦㜰㈷〲㔱搱㜰㑢㙥㔹㜰㕢昳㙥慦㔷㌴摣㐹〰摢つ昷〶㌲㈸㌶摣㕢㍡㍢ㅥ慤摢㤸㠶㍢〵㌸扢攱㜸扡㡤愵慥戸㜱㌹ㄵ㍣㘹戸㜷愰㕢㥤㠶㤸搳㜰慣戵昹ㅥ挸㠶ㅢ㡥㐷昶昰扦捡晣㉢攱〸㐸挳昱捣摥㕡㐴捡ㅡ敥㙦搴晢㍥㠸攲㜹㍥ㅦ挰摦〹昸〷〱㍣攱㈷つ昷〱㘲㙥挳昱扣㥥㤳捣戳㜲昸㤰挹㍥㘲㌲㥥慤㉢㜷㕦㍣㔰㘷扢慦㝦〲昲戵摣ㄷ㡦攱㠹㠹晥㐵攵㍣㡦㔷攲扥晥〷摣つ扢慦换㤱っ晦慢捣㝦㔳〹〲昲戹〲㜴慤㌶㤱㘷慤昱㌱㌰收㈷〴慥昵〷㝣㑡挰㘷〴㕣〹㠰戸慦捦ㄱㅢ收戸慦㤲㘹㘱㐳换攸㉦㤰ㄲ㡥散㕡㑦㔶ㅥ㐷戶㥥㔹㝤挹慣㜸㉥慦摣慣户㠰㈷㘶昵扦㡤扢ㄵ㘲㌱摤㔷㔴戰づ戱ㄲ搳愹㥡㡤㌱摤㙤㐸戶戶搲㐸搵㐸㙣㘲昳〶昷攷晥㠰㕡〲〲〴昰攴摦㔵搰㘰ㄸ㠸戹ぢ戲ㄲ㈳㙤㜸㠹㔱㠷戴㌰ㄳ㑦昷㌹愵昱㤸㠹㉦㐶㌴㠳㈰㡡愷昴挴㙤っ㐴㉣㈰㤹攰㤸㄰ㄳ㙢㙦㍦ㄸ㘱㍡㡤〷〱散搳㘹㤸㐳㌴敡㈱愰㉡ㅣ挷捤㉦晥晥户ㄳ捦晤㔵㠵攳㜸ㄸ㘰摢㜱搴㈳㜹搱㜱㙣愶㤵㍤〲昹挶㌸づㅥㅢ戴ㅤ挷㜳〸戱攴ㄵ㡥㠳㠷ち愵㘹㠷㐲户攲改㐲挷㜱戰摥收㤶㈰〱㍢慤㔰㝦㡦捦㔳㠸ㄴ㥢㕢ㄱ㡥㠰㌸づㅥ㐳㕣㡢㐸㤹攳搸㥡㝡户〱㔱扦昷〷㙣㑢挰㜶〴㍣ぢ㠰㌸㡥敤ㄱ㜳ㅤ〷捦ㄹ㍡㝡㍤㡥㘳〷㈶摢㤱挹㜸㕥戰扣㠷扦〶㕥㍦㍤晣㜵㠸挵っ㍢㔱挱ㅢ㠸㤵昴昰〶㜰㌷散ㅣ㜸挴㜰慤慥戰挷つっ㘳挱㜶愱摥户晤〱扢ㄲ㌰㥣㠰㜷〰戸ちㅡ㡣ㄱ㠸㡤㜴摣㠰㜳换攱㕤㑢㙦昰挶㘳㜷㘸㐰㍦攷愹㐳愷㑣㥥㝥扥〷愴收㐸㄰昵摦〰㤴ㅢ㡢㐷〶晢㌱搶挷㄰㡢戱昶愴〲㥥㉡㉣㌱搶㕥攰㙥搸㔸㍣㜰戸戶搲㔸摦㘳挱㐶㔳㉦て㈳晡〰昶㈶㈰㑣〰捦㈷㕥㐵㘳㐵㄰ㅢ攱ㄸ慢㙣㈷㜳挳づ㈱㠶搴㌰ㄴㅦ攴㌹搹㙤㐱㡥晤㔸㈷づ愹㤹〰挱㌱㤱㑡㐳〵挱ㄳ㐳ㄹ㡤㠰㝣慤改㘸㈰㤲㡡ㄱ㤳㔴㍥〸戱ㄲ㈳愶挱摤戰ㄱ㠷㈰ㄹ捡㡤攳㘶㔴㠲㠰㝣敡挱㜵慡攲改㠷晢〲㘳敥㐷㘰挸ㅦ㌰㠶㠰晤〹搸っ㠰慢愰捥ㄸ㡢搸ㅥ㡥㘹晤晡攱㠶㘶愵㈶㈸㠰㜵户昴攴攸戱敥㜸㐸捤〹㈰㙡㈷〰捡扢㘱〳㜸晤㜴挳㘱㄰㡢〵㈷㔲挱㉥㠸㤵㔸㜰ㄲ戸ㅢ戶攰㜰㈴昳戱搵㘴ㄶ散㐰敡ㅤ攱て㤸㐲挰㐱〴散〶挰㔵戴搵挱㠸戹昷扦ㅢ昱㠶㉡㥦㍢扢㘹㔰〱㙢敤改挹搳㌳㘸愷㐳㙡捥〰㔱㌱〰㘴㜲㥡㠹㔸㜱㑤㍢㡢挹昵昴㌴ㅢ㘱㑥㑦㜱㐰晢㥣㥥攴㘶㈴〱㐴挵搴昴昰㌵搷敥晡攴慣㠱攳捡㥦㠶㌵〲㙣㑦㑤捤挸愰㌸㌵捤搵搹㈵㈱摦㤸愹㈹つ㥣戴慤ㅣ㔰㘴愹㉢愶愶㝤〰㤱昶㥤〷摤㙡㕦挴散昶慤㌲㔹㙢昳㌰㤰〰晢㝢扦㌷㈳㘳㤰㡣㈰昳㜰挲ㄱ㤰愹㘹㉣戸㑥慢㔳㠳ㅥ散昳愹昷〸㄰㌵捥ㅦ戰㠰㠰㈳〹㘸〲㐰愶愶ㄶ挴摣愹㘹愲㈷㤹㘷㙡㍡㡡挹㌲㑣㌶ㅤ〰㈹㑥㤶㌱攴㡣㍦㔵㠱㔹攰㤶㥦ㅢ愹㌸搳㈳昷挵〵㥥敥㘹敥㔹搱㠶ㄳ㔵っ昲ㅣ㠹ㅤ攲㐳㝥散㝣㠳㠷搳㉤㥤㕤㜸㕡㔷㕢晥㌶〵㌷敤㙡㘴㍡㜰㡢戲㔷㐶㐹㌲㑡㜸㜸㈸戰收㡢捡搷㈲戹改㔹昰攲晢㘳㤸㠶㤷㤱㐷㘵戶㤸搶㥡敢敡散敥㉣昴㌴㌴攳挴㘰〳㕦挱㔵挰捥㔷㔳攰ㄲ㘸昴捤㤳ㄵ慢敤攰敢㠴㤷昱㤵㌴挱挵ㅤ㥤挷㜴㐸㘹〲摤㝣ㄳ㤹搸㙢挰〰㘶㘳㉦㑦ㄱ搸ㄵ挶ぢ捤㐶㐱㤹搸㉣㈰攳挱㌵愱㘶挴㘹㑦㘳㈱攸㠸〹攳㈷捣㙥戱挲㤱㐸㈱摥㔸挸㐶愲㠵㜸㈶㥢㑣挷㈳昹㐲㈶㤵挸㘴ぢ昱㕣㈶ㄶ㌳ㄶ戹搰㕣挴㡡㐷戳戹挶㔴㈶㘳挵挳㤱㝣摡㑡挶㔲挹㜰慣ㄱ㙦㘳换㈷ㄲ㈹愳搵㠵㘶戲戹㘸㍣㥥换㌷㠶㔳戱㜸㌶㥣换㘴搳㠹㥣搵㤸㡢挵㌲昹㤸㤵㘸っ捤搱㈵㌱㡦㐶ㅡ㜳㌱㐹ㅢ㐸㘸慥挳㙦㈷慢㠳愴㤳晣㐳ㅣ扥ぢ㤵㤴㠱挳挰摦搸㤳㍤戴㠴捡慡㥣捡㉢慢㜶挰㠰㡡㠳ㅤㄵ㈷㠲摣搷ㅢㄹ〶て〴〵捥㐶〳㤵㥦〶昱㑦㔴摡晥㑣㡣㜲㘲慦㠵昵改〵〹㠶づ〷㠳〵㌲㤶㈱㍡㘸挲昸ㄶ搹㤰㥣㡤搷㤷ㄹ挷㠰戳㌹㌸㜸搹㡥昳晡ㅤ昶㘲㘳㌹昸㐳挰昷ㅣ㠱㌴㔶㠰户ㄹ㜸愵㉦愱づ捤搷摡攵慤换昲捤㘳晢㈵捣㈷〰ㅥ㔸〰㘱㜹㌵㍣㐷ㄵ㍤㠷㕡戰ㄳ㔶ㄵ昲㥣㌴ㄲ㠳㙣㔶搰摦挹㥢㠱慤敥ㅥ戲扥ぢㅢ愴戵昶㠱㠳つ昶〵愹挲晣〵㙣㤲㜲ㅢ㤴㌶愵慥㥢扣摥㙡搳戶㕢㠳㠱㤳㌶搸㘱㥣㕣㉡㍢っ㕡ち㠷搳㔷攲て㈷愹㈳搱㘶㌲捣㔷㤱慦慦㐰ぢ戸ㅢ扦㙢捦昴㐳㡢㈷晢㜸㠶㜳㔴ㅢづ㌰㙣挴㤱搹ㄳ㤱慢捡㌸㘵㌸〹㌱㠴攵愳㘴㈳ㄸㄱ昳㘴㘲㄰㘰〱㤵〵㌹㥤戶㍡ㅥ㈶愰慢〴戳捡㌸〵戲㍥晤㥦㍡ㄶ㌰晡挰㔲ㅦ㔶㠰㤶㄰ㄲ㥢愷㈱戱㜹㍡挹ㄹ㈴㘷㤲晣㄰㘴昰挰搰㐲㤶〶㔷㘸㤱ㄳ攰愶戰㜰㡥搶㠱晡挵〸㔰戳㘱ぢ扥㌹ㅡ㙡㠳㘶㤴愳捡攴㔰㌶㌹㑡㑤づ换㔰扢挳摦㠵挲㘱㈴攷㠱慦㍡挰㤷戶㍣㥦㌱戰昱愷㑡㉤〱㔷㉣搶敥戱㤸挹ㄹ㠳㤳㠳㕡散㙢㥣愵㍡ぢ攳㐲攰㙣㠷㥥捡ㄵ㔲㡤改㜴㈶㘶ㄵ㜲㜱㝣㌲挹㘴㌲㠳㕦〶㠸㌵收㈳改㐲㈲㘱㕣攴㐲ㅢ㤳愹㔴㘳㌴㥤㡦㘴戳㔶㍣㤶戱搲昱㘴㍣㕥挸㈱㜵㍣㥣㑤㠴㜳挶㑦㕤㘸㍥搹ㄸ㉥㔸搹㔴㈱㤵㡢挵昱捥捤戴㘵㐵慣㑣㌴摦ㄸ㉦愴㌳㤱㐴㈱搴愵㑢㘲慥㐶ㅡ昳㘲㤲㑢㐰㐲摤づ晦㔲戲搶㤰㕣㐶㝥㡦挳㈷慡㤸㐸ㅤ〳㍥㥤扡㍡ㄲㄵ愶挳㐵ㄸ慦㜲㈳攸㙡㤰㘰㘸㌹ㄸ㌲愷㠹戵改㉢㍤㈶㕦攱〸㐷㌲搵捦㐹昸搶ㄲ昳㐶挰搴㜱㔴㉢㝣挶㄰挰㥦㉡㜵〲戸㘲昷搹扥㜶㥦改㙢昷敦㍢昹摣〲ㅤ㤸㔸㔷㈲㑥㙤挶慤愰㜶㍢㌴愶愲搱戸㤵㠸攴㔳㡤昱㜸㘳扡㤰捥愶㈲攱㝣㈲ㅥ㑦攷㘳搹㔴㘳捥㔸攷㐲㜳戱㐲㍡㕥戰挲㡤攱㘸㉣㥥挸㐶㘰晥㝣㌲ㄷ㡢挴㌱㝦㐶愳㤱㐶攳㤷㉥㌴ㄹ换㈴㈲搱㑣㉥㤷㡦㠵攳攱㕣㌲㤳㐹㘴挲搹㜰慡㤰捤㈶㠰㡥㠷㔶改㤲㤸户㈱㡤㜹㍢挹ㅤ㈰愱ㄳㅤ晥㥤㘴摤㐵㜲㌷昹㈷㌹晣㔲扣㍡〵㝣㘹㠷昱摥㜶昸㌵搳摤てㄲっ㥤ち㐰㥦敤挰敤㘸ㄱ㠶挵摥㈴㝢㤳㍣㠲愴㡡摢搲㥣㠳㠲㉡〹摤昴㤱攰挲搷㍤㐶扤昰㜵㘷㐲㈶敤戴㡡㝣㝤愹ㅦ㍡摣㈷扣摣戳挰愵ㄷ㌴㥦〴㔷㥤攳㘰㥥㐲っ㘱摢㐳㥤敢㜰㥦㈶〶㕣㉡㔰攷㠳㉢敤ㅥ㐶〱ㅣて㘵搲㐳挹㜸ㅢつ㙥愵㌳扡〰㠹挴ㄹ㍤〷㥣昹㍣挹ㅦ㐸晥㐸昲〲〸㥣搱㡦㤹㌱慥搰㑦㥣挰㠵㑥攰㈲ㅤ愸晦㈹〲摦㡥㌳㕡つ捤㈸㐷㠵㌳扡搸攱㌷㔲挸㤷戲㤸慦〰愷㉥〱㕦㡣晤㉡㘳㘰㌳戱㕡〳慥ㄸ㘷㤸搷㌸慥㌳摡搹搷㌸㤷改㉣㡣㌷愰挳ㅥ〴㔱慢㌱ㅦ㉢㘴攰㜶㈲㤱㜸㌶㥤㑦ㄷ昲ㄱ扣扤㌷㤶㙥捣㌵收搳改愸昱愶ぢ㑤ㄴ㜲㔶㉥㤵㙥戴㤲㔸㌲㈶愲愹㔴愱搰ㄸ㙦捣愷挲㠹㔸㈴㤵换㘶㡣户㕣㘸㍡㔹戰㈲攱っ愰昰㔷昸捤㤳㜴㌴摣㤸换收昳㤹㔴㉥㥡㑦㘷ㄳ愱换㥤捡扥㡤㌴收㍢㈴敦㠲㠴慥㜰昸敦㤱昵㔷㤲扦㤱扦搶攱ぢ㔴ㄲㄱ慦慥〶㕦〶挱收愸戰敢㡣㍥㘴扡㡦㐰㠲愱㙢〰攸㜳㄰㕣敢〸挷搰摡攲㡣昶㘳攸㔳慡㤶㉤㘹挶㍥㘳っ〱晣愹㔲摣㤲ㄶ扢ㅢ扥㜶慦昵戵晢昵㐸挴搴挶㝡㔰摢敥㠹挶㘸㈴㥤㑢㘳つ㥦捡挶㌳改㈸㔶散戹㔴㘳㈲㠹㥦㠹挹㔹愹㔸挱昸搲㠵㘲昵㥦㑡愶攲ㄹ昸㤴ㄴ㔶昵昱㔴㉣ㄳ㐹㠵ぢ㤹挶㌰㕥㌱㕦㐸㐴っ㡥㑥㕢㙢㍥㥤户挲㈹戸愹㔸㌶ㄶ㑦㈶戲搹㜴ㄶ㍥㈷ㅣ㡢㐷搳戹㕣㌲㕥〸摤愰㑢㘲搲㈸㈶扦㤹㘱攲昰㝤㔵攸㐶㠷㕦㐳ㄶ摥攱㡢攷搵攴晦摣攱扢㔰㐹愹㝥〱扥搸晤㤳晦㜸散ㅥ㘴扡㠱㈰挱搰㉤〰㈰愰㝢㜹搹㈴㜰慢㈳㥣㐸㠴搸㝤〲㐳㐳㤱㐲慤㠳㔰晡晢ㄶ㡣㠱㡤摡㔵愹摢挰ㄵ扢扦㡦っ㕤㘷攰昶昷扦㠲㕢改っ㙥㐷㈲愶㌶戶㠱㉡敤昴昳㔶㍣ㄳ㡦㌶收ㄲ㡤㡤戰㜴㉥㡤㕥ㅡ㑤收昳㜱摣㕢㠵ぢ挹愴戱慤ぢ捤㠷搳㠵㜸㍣㙥㐵㘳㤸ㅦ㘲昱㐲㌶搶ㄸ㡤㠵昳昹〲收㠲㘸捡捡ㄸ摢戹搰㜸㈴㠹挹㌹㤹挸㐷搰㔰㐹㌶愰ㄵ戵搲攱㝣㉣㘷㘱㔸㔹戹搰ㅤ扡㈴收昶㐸㘳敥㐰戲㈳㐸攸㑥㠷扦ㄳ㔹㍢㤳㌴㤰㝦㤷挳㈷慡㤸㐸㜱摦㕣散晥戲搷敥㈳〸摡つ㈴ㄸ扡て〰〴晣敤晥㉢㐷㜸㌰ㄱ㘲昷㠳ㄸㅡ㡤ㄴ敡㝥〸挵敥㝢㌳〶戶㝣戸㈵㉥㜶㝦挶搷敥㑦昹摡㥤ㅢ攳㔲㠸ㄸ㈸㈶摦摦改戸ㄱ㐷摣㙥㠷㔴㍣㠷㕦㐳挲慣㤸㑦㘴搱愹ぢ愹㍣摣㐸㌶っ㕦㤱挸㘰㥥㡣ㅡ〹ㄷ㙡㘵戰㑣㑡挵㘲攸晣昹㜸㈶㥦㐸愵㌲㤸愲㜳愹㐸㌶ㄶ㑥㘶ㄳ㌹愳戱〸㑤愷㌰慢㈷攳㈹换ち挷搳〵㡣慡挶㥣ㄵつ攷挳挹㜴㍡㘷挵㉣㈳㔹㠴㕡戱㍣㌲㙤っ㌷挶㜲昱㜸愴㌱ㄳ戵戰捣㡡㐶㔳挹㐴㈱ㅣ㡤㘴㐲て㍡㤵㐸㈱㡤㤹㈶搹㠷㘴㕦㤰搰㐳㡥㜰㍦戲挶㤰散㑦㌲㤶㐲敥收攳慦挶ㄷ㤳㌳愵㝡っ㐲㘹挱㝢扤㉤㜸〰ㄳ㑦〲〹㠶ㅥ㜷㔲晢㉤㥦㥥㜰㠴戳摤ㄶ㥣挵搰㜴慡㝥ち㐲㝢摡扥〵扡㡢搳昶㑣敡挵戴捤捤㝤㘹攱㔵ㅣㄴ晡㔲捦㠰㉢ㄳ昴㙣敡㜸搶挱㌴㈳㠶戰㍤㐱㍦敦㜰攷㄰〳慥㡣挹㍦㠲㉢㝤攳〶㙦摦㜰㈷攸㥦昹昶㡤ㄷ㤰㐸㈶攸㐳愱捡㍣㡣攴㜰㤲昹㈴㐷㠰㘰㠲晥ㄳ㌳挶ㄵ㝡搱〹扣攴〴晥慣〳昵摣㐱晦㜶㈶攸㔷愰㤹昵㉢扦㕢㜸搵攱ㅦ㑡攱㍣㤲㉣捡慢㕥〳摦㌶晢㥡ㄲ戳攷㈱愴搹㕦㠷扣搲散摣㑦ㄷ戳ㄷ愸攳㉤〷戳㄰㌱㠴㙤戳扦攳㜰ㄷㄱ〳慥㤸㥤㍢攱㘲昶㡢㝣捤晥ㄳ㕦戳㜳㍦㕣捣摥〶㔵㘶㍢㐹〷㐹㈷挹ㄲ㄰㤸晤㙦捣ㄸ㔷攸㝤㈷昰㜷㈷挰㑤㜰㕥昵ㅦ㈰昰敤㤸㥤扢收㝥㘶晦挸攱ㅦ㠹晣捤〵㈴换㔰㕥昵㉦昰挵慣挷㌰〶戶㝣晥〷㕣㌱捥改㕥攳戸昳挴愹扥挶昹㌷ㄲ㐱㐹㤵㜹ㅣつ㔱ㄳ晡㔸㘷㘹ㅣ㡦戸敤慦搲㘱慣晥ㅢ愳攱㐲㌴㥡㠹㠷ㅢ攳㔹ぢて搴ㄲ㌱慣昱昳挹㐸㘳㉣㘲㥣攰㐲㔳戹〴ㄶ㔲㜰㙡㘱慢㌱㥥㑣攱昶㡢戳㜱㈲㥡㉦攴戰晡挹㘴㡣敦扢㔰㌸愸㕣㈴㤳挴慤㐲㈲ㅣ㙦㡣收搲戱㐸㌶ㄳ㙤㡣㘱慡捥㐷昲㤱挶搰㈷扡㈴收㑡愴㌱㔷㤱㥣〸ㄲ晡搴攱㥦㐴搶挹㈴㍦㈰晦㌳㠷㑦㔴㌱㤱攲捥扡㜸㥤攵㌰㠰扢㑥㍡㠳愰㌳㐱㠲愱昵〰㈰攰㍦㙦㝣改〸㉤㈲㘴摥挸㌳㜴㍥㔲愸慦㈰㤴㜶戸㠰㌱戰愵㤳㉡㔰㘹㠷㌶摦㜶㌸摡户ㅤ慡㤱㠸愹㡤㡢愰捡戶㝢㉣㥦㐹挴㜱挳㥢戰愲搹㜸㉣㔱挸攰昱㘴㍥㥡㠹㐶ㄲ㡤挹㜰㈶㘷ㄹ㍦㜵愱㌹㌸昲㑣㘳捣㙡㠴㌳㡦攷ぢ〹摣㘰㕢搹ㄸ㥦㠶㈶昲㤹㙣戸搱㔸敤㐲挳㜱㉢摦㤸ぢ㘷ㅢㄳ㜸愶㥡捦㐵㔳㔸〹挴㘲㠵㕣㉣㤵挸㘱㑡挸㠵㙡㜴㐹捣㡢㤱挶扣㠴攴㔲㤰㔰慤挳㕦㐳搶㘵㈴㤷㤳ㅦ㜰昸〲㤵㐴挴慢㍡昰挵敥ぢ扣㜶扦㥡改慥〱〹㠶㑣〰㄰昰户㝢搰ㄱ戶ㄱ㈱㜶㕦㉣㈱慡ㅥ〴愱敤㜶㘶㐳㜷搱摢摦㑣扤㜰㍢㠳㈱㤷㜶㔹㠵㠰㜳愹㈱扥摣㝡㜰挵ㄹ摤㐲捤㥢㌹㤸㕢ㄱ㐳敢摡捥㘸愸挳㕤㐷っ戸㠸㔷愹㉤㐱愵㥤愷㝡摢搹㥤〳づ昲㙤攷慤㤰㐸㥣搱ㅤ㔰㘵摥㐹㜲ㄷ挹摤㈴昷㠰挰ㄹ㙤㑤昵戸㐲摢㌸㠱㙤㥤挰㜶㍡㔰扦㍤〲摦㡥㌳攲㑥㍣㜳㈹㥦〳㜶㜴昸㕤ㄴ㉥㈵昹つ捡慢㜶〲㕦㡣晤〰㘳㘰㌳戱㙡〰ㄵ攳㡣昱ㅡ挷㜵㐶晢晡ㅡ㘷㤸捥挲㜸〸慡散㐱㄰挱つ㕡㌲㡣㠷㐶戹㐸ㄲ㉢㔱㉢ㅤ㡤挷㤲昹㌴晡㜹〴㜷ㄱ挹慣昱戰ぢ捤㈶㈳昹㝣㌶㠹㈵㙤慡㄰挷㘳㡣㜴㈶㤷捣攵戰ㄵ㔰挰㡡㈹㥦㑦ㄸ㡦戸搰㘴㍣㥡㡦㘷戳搰㤸捥攲㍥づ㑢慣㜴扥㌱ㄱ㈹攴㤳昹㐲㉡㤱戵㐲扢攸㤲㤸㡦㈲㡤昹ㄸ挹攳㈰愱㕤ㅤ晥ㄳ㘴㍤㐹昲ㄴ昹挳ㅤ扥攰〹㤵㐴㙡㜷昰㘵㄰㡣㐶㠵㕤攷昳ㅣ攵捦㠳〴㐳㝢〰㠰㠰晦㈰ㄸ改〸㔷㄰㈱㠳㘰㌹㐳㉦㈳㠵摡ㄳ㐲戱晢㉢㡣㠱㡤㌸づ晣㠲㡡摤㜷昱戵㝢㠳慦摤扦㠷㐴㑣㙤扣づ㔵戶摤昳昱㐸㈱㥡㑣㘵㜱㤷〵㑦ㅥ㡥攲收慣㄰戶㜲攱ㄴ搶㥥㜹昸㘹攳つㄷ㥡㠳搵昳㜸搸〶㌳㘲戳〶㌷㘹㤹㔴㈶㥣㉦㔸㡤挹㝣㌲摣ㄸ挹ㅢ㙦扡㔰㉢㠹㕦挵挱㥤㜳㈶㤱㠸挲晥㠹㔴㍡㠲㘹㈵㙣㘵㈳搹〸敥㤲㔳愱搱扡㈴收㕢㐸㘳扥㑤昲づ㐸㘸㙦㠷晦㉥㔹敦㤱晣㤵㝣ㅥ㈵㘰挹换昰㉡〶愶搸㝤愸搷敥ㅦ㌰摤㠷㈰挱㄰㑦〶㈰攰㙦昷㠴㈳㕣㐵㠴搸㝤㈵㐳㥦㈰㠵㑡㐲㈸㜶晦㤴㌱戰ㄱ慦㔲㘹㔰戱晢〰㕦扢〷㝣敤扥㡦㤳捦ㄷ㔰㠵挹㜷㕦挴愹捤㔸㡦戸㥥〴㤲戹㍣晡㝥㑣ㅥ戹攵ち㠵っ敥㝢挳㌹散㔴㘱㙤㥦〵搳昸搲㠵愶戳搹㙣〶㌳㜲ㅥ㡦攵攲戹㌸敥て搰㝣搹㔴㉥㥥捤攰昹㕥㈱㘱㝣攵㐲戳愹㐴扡㌱㤵㑦㐴搳㜸㥣㡡晢㤰っㄴ㘷慣㑣㌶㤲㐱㌳㈶戱〵挶㠳〶㉣㠹挹ㅤ㔷㤳扦㜸㘸㔶㠳㠴挶㌸晣ㅡ戲㙡㐹〲攴敦敦昰㠹戲昱㑣愹㥡挰㤷㜶昸攴㜳㑦晦てㄲ㌴㄰㈴ㄸㅡて〰㡡攵摦づㄳㅣ攱㘹㐴㐸㍢㥣捡搰㔰慡㥥〸愱戴挳ㄶ㡣㠱㡤㌸㕥㤰ち㉡敤昰㍥㌲昴戹㔹〶户昲㘶㜹㌲ㄲ㌱戵戱つ㔴搹㜶挷〳改㉣㥥㜳收㌳攱㈴昶ㅡ昱㌰㈱㥡㡥攰〹㜴㌸㈲摢㠴㌹摣㉣扢搰〸扣㐷㈲㠲㌵てㅥ㜸挶戱捥挱攳㡣㜴㉣ㄶ换㈵攲㐹㥡㌵㘶㙣㔷㠴愲㜵挲改㙣㉥㥦ぢ㈷攲㌱ぢ㑦㡥愲㜸愴ㄴ捥㘱搷㌲ㄶ㑤㈶愲愱〳㜵㐹捣敤㤱挶摣㠱㘴㐷㤰搰ㄴ㠷扦ㄳ㔹㍢㤳㌴㤰㝦㤰挳ㄷ㍣愱㤲㐸㑤〳㕦散晥戲搷敥㈳㈸摦つ㈴ㄸ㥡づ㐰㥦㜶㥦攱〸捦愱戵挵敥㘷㌳㌴ㅡ㐹ㄵ㡦㈹搸㤳敦敦愱扢㌸昹㠶愹ㄷ㤳㉦㡦㉥㐸扢慣㐲挰戹㔴㌳㈲㌲捤㐶愹㘳慥㠳㠹㈱收㑥戳昳ㅣ㙥㥣ㄸ㈴愵〲㜵ㄸ愸戴攸攳摥ㄶ㜵愷搹㐷㝤㕢昴㜰㈴㤲㘹㌶〵㔵㘶㥡㘴ㅦ㤲㝤㐹昶〳挱㌴㍢㥦敡㜱㠵㜸㘶㐰〲ぢ㥣挰㤱㍡㔰摦㠲挰户㌳捤ㅥ〵捤捣愵㝣㥡捤㌸晣ㅦ㔳㜸〱挹㜸㤴㌷㤴〵㕦㙡㌴㠱愵慦て㜰搷㝣摦扥扦晤敦搹㠷ㅤ㠵㉦挸㤶晣晡ㄵ㕥摣摥戵㠲㔶慦挱㍢㌸散㌷㔷搴㔶敦戳㘹扡戸㘵戹㌵㔴昱ㄳ戸ㄷ㙤昱扦搰挳㈶㉦ㅥ㑣愰挶㥤昱㌱て㐰㠵〳㐷愳扡扥㕦挰㉤晦㔱㕣敦捦づ㜳㍢㙤换昶㈹摤搸戹挶㑦ㅣ捣改㙣㜲㝦晢㜸㌳㘷㐷㝢㤴昳愳㑣㈳㡡ㅣ攷晢敤㑥戲ㄹ㕤㙥㍡晣挸ㄱづ㌹㐰㌰㡡㍦攱戴㘵㌱收㜹昳挷昶㐵㉥㕥㘹㠰㉦㕢㕢㜹㐷㘳㌷㑥扢搴㔶搷㔴晣㔶㠰散㜰敢㕦㌹收慢㍥愸つ㍦㌸㌶㈵扦㉤㙡戰扤捦㝢㑦挶户昶挸㝢㠳戶㠲㕣㤹ぢ㘱ㅣ㘳㌲捣㘴㡣ㄹ㍥㜹㜸㌴ㅣ戸ㄳつ㔱晥㘵搳㍥昳㈸㌵㍢㜳㘴摦〸㥡㔳愰㔰昱㐸〳㙤慦捣㐵捣攴㘰㍢㤳㈹挸㐴晤ㄲ㤹㌰㈳扡㤱愰㌹㡤攸㌶ㄷ摤㑡昴っㅢ㝤㈰搱扦搰㘸昰㠱㥥㐵㜴㍢挲㡥〲搵愱㈳㤴慢㑥ㅤ㘱㐱敡㜹㌰㠱㉤㔹戶㌹捡慦〶换㌵捥晥㔳愷晦㠶昴摦㉤挶搵昷㍡㈹ㄷ愸㘱攷㌷〵㕥㕢㔹晥㕡㌶㍢攵㙢㘳敤㙦㜱扣愳㌵扥㌷㔶㥤㠰㤴搲昹㙥〰挴昳晡晤ㅢ㔰ぢ摦搷敦㕦慦〵攵㍦ㅤ愴㔶㐲㤳戸挳㜹慣㌲戴昱ㄳ㜲㝣愳㍡搱ㄱㅦち㌱㉦㔶㌹㜴ㄲ戸㌲搸て〳搷㍣ㅣ㘴昰㤰搰挹づ㜳㍥攳昵敡㌴挴改〵搴搵挸㥢㐳㑦ち扣〰㐲㜵扡㈳扡㔲㡢㜶㠲搶㍡㝣愳晤っ㐷戰㔶ぢ㜸捥愹㑥㕢昶搳慦搴㤹㡥晣ち㉤攷㤷㌲㍣㜲敥㘹㑢㥥㤷㙢㌹㕦㐳攸㤱㜳て戹㘸户㠷㈱㤴改㐳㕤〲戸慦摤㉥搶㠲昲ㅦ㜴〸㜱晦㔹㑣戰搰慥敤㙡挴敤㡥㜸㈱㐲㐶㉢戸攸敤㌳㠷㐷搲敡㐲攸㘰㍦〲ㅦ㕤㙢㌱つ㜰戱㡢扥㠸攸㜶ㅢ㍤㠳攸昳㌵摡敥攴㥤㐴㜳㥢搷搶捤㑤㘵㘳愹㡤㥥㐵昴㌹ㅡ㙤㜷昲㙥愲戹㔹散㜶摢㌵㍡㠲㍦㔵敡㌲ㅤ㤱㙥㝢ㄵ㈲㥢搶㙤慦㜶㔲昶摦㙤㙢挷㈱㑦㕣㑥挷ㅦ㍥㑥摤㠸㤴㐵昳摦〸愱㙤晥㌳㔰ぢ㕦昳㥦慥〵攵扦ㅡㄱ晡㌹㌴㠹昹㔷愰捡攸㙣摣㑢㤶㠶㍦ㄵ㈹摣捥㜶ㅣ敤㜱ㅢ㐴戶昵戸挱㙣㥣㘰㕢㙦ち慤㜷㔲㠹昵㔶ㄲ㝤扢㡢㕥㐷昴㠹㌶晡㐰愲扦慦搱攰愳ㅤ㑦㈶晡づㄷ捤㙤㘶攳ㄴㅢ㍤㤹攸㘳㌵摡㙥挷搳㠸收昶戱摢㌲㜷改〸晥㔴愹扢㜵㐴㕡收搷㠸㙣㕡换摣敦愴晣摡㉤昳〸㔲晡戵㑣㉦㙡攱摢㌲㍤㕡㔰昱㥢ㄵ㡦㐱㤳㌸㤴戳㔹㘵㔶づ㥦搰ㄳ攰昲㔲㑦㍡攲㜳㈰收㐵㐱攸㈹㔰㘹捥ㅦ㠱㙢㥥ぢ〲㠷昲戴挳㍣㡦昱㝡昵ㅣ攲搲挶ㅤ挸摢㙤攳ぢ㈰㔴摣㑤ㄶ㔱㥢ㄶ㌹づ攵て㡥㘰戱ㄶ㤴㌹㤴㍦㍡昲愳戵扣捣愱扣攰挸㕢戵扣捣愱扣〲㜹搱㙥㐵㠷㘲〱敥㙢户扣ㄶ㤴晦㔶㐵攸㔵㘸ㄲㄳ慣戱㙢晢㌶攲㜶户㝤〳㈱攳㜲㜰攱㔰づ㘵搷㍡ち㍡㡡づ㘵㉤つ昰㡥㡢㝥㤳攸慢㙣昴㘱㐴ㅦ愱搱戶㡢戸㠶攸㜷㕤昴㕢㐴㕦㘷愳攷ㄱ㝤愸㐶摢摤昶㘷㐴扦〷㡣摢㙤晦慡㈳昸㔳愵晥愶㈳搲㙤㍦㐴㘴搳扡㉤昷㠳㈵攵搷敥戶摣づ㉥㥡扦攸㔰㥡戵㤵㉢㝥㙡㘵戶ㄶ㤴晦㈲㐶攸㌳㘸ㄲ昳摦㡣㉡愳戳昱敥挳㌶晦㝡㤶敥ㄶ摢㐴昰搰㈹㌵扤挴㐴敢㘸㈲攵愲扦㈴晡㌶ㅢつて㥤㔲〷㘹戴㙤晥㍢㠸慥㜶搱㥣ㄳ㡣扢㙣㌴收㡡㤴㥡愴搱攰挳挷摣㐳㌴昷㝤㕤昳搷敡〸攵㉡愰㈳㘲㝥敥昰㙥㥡昹戹㉤摣慦昹㜱户㠸敢户㘳敤昷〱㍤㍡ㄶ㜹攳㝡㘶慣ㅡ㡡㤴㝥收㙦搲㔶慥㌰晦㌸㉤㈸晦挱㡤㄰㜷㤴挵晣扦㐱㤵㘱晥敤ㄱ户捤扦つ㑢昷㕢摢㐴攸晤㐹戵㕦㠹㠹ㅥ愴㠹㜶㜰搱摢ㄲ晤戰㡤㐶㝦㑥慡㤴㐶摢晤昹㔱愲㜷㜴搱摢ㄱ晤戸㡤挶㔸㐹慡戸㐶㠳て昳㍦㐹昴㑥〸扢收摦㔹㐷挴晣つ㍡㈲收ㅦ㠱挸愶㤹㝦㌷㈷㘵㕦扤摦㌶㝢㘰ㅣ㡤捥改搴㕥つ〶挷愹搱㐸改㘷晥扤戵㤵㉢捣㍦㕡ぢ捡㝦搷㈳挴㡤㘵晣挷捦㐸愱捡㠳㙢㔴っㄱ昱愷㝢㈱㠵敢㙡晦㐰㝢愴㈰戲㕢㠶㕢挶挶ぢ攰つㄸ㌳扣愹㘹㜸㈴愶昶搰收戳㝢敦㡢㠴愷㕤㌸户㡤㡤㍦ㄷ攱㔱㌵㕣挳敤戶㜹㠵昰㝤㕣㌸户㡥㡤扦ㄴ攱㜱搵愰攱㄰愰㜱㕥㈷㝣㕦ㄷ㥥㈴晣㑤昰攰㈴㔱㤸㜴㘰〷愰㝤㕦ㅡ慣敦㘳㜰㐲搸戹ㄱ㍡愰愳㤷摦㐶昶摣摣昱㉥㠳㔷搰㝣㥢搹散〷攵㙥ㅦㄸ愳㈳搲〷昶搷ㄱ㔶㐱㡤㐵㠴搹㌲㘵晤〱㠸㙣㕡㠷㤸攴愴散慢㐳㔰㝦搵㡦㝦㌳㑥晥㥥晥㕢晢敦昱て㡥㔳搳㤱搲慦㐳㙣㡤㐲昹捥㐶㕢㘹㐱挵敦㥣㜰㘳㥡㈶㌱摦㘷晤ㄱ㤰㡦散㐳㤳晢㜷㜰㜹㤱ㅢ㙡〶㔶挶敥㍦挰㌵㍦〰挱攴捤敤㘸㘱㝥挸㜸扤㍡ㄴ㜱改㔱㈱㘴改昶愸㝦㐲愸づ㜳㐴㐳戴挸㤹扣て㜷〴㠳戵愰㙣昲㥥敦挸〷㘹㜹搹攴㝤㠴㈳ㅦ愸攵㘵㤳㜷ㄶ昲愲戹㡡㤳昷〰挰㝤捤㘵㘸㐱挵㡦㥣攴愱㐹捣昵ㅦ㔶㐸ㅢ㐶ㄵㅣ敥ㄷ攰昲ㄲ㜳㜱ㅦ㔹㉣戳ㅥ㕣昳㑢㄰㤸㡢摢挸挲晣㡡昱㝡挵扤㘰㌱㔷㤵㉥扡㤴㔳愱㐳㈹敥㄰㡢攸换捦㙣㑢㍡收敡㜰〴敢戵愰捣㕣摣㔰㤶㠴㕦㘸㜹㤹戹戸搷㉣昲晦㘸㜹㤹戹戸户敢㘷慥㑦〰昷㌵搷挷㕡㔰晥ぢ㈷愱㘳愰㐹㙡㍢㄰ㄵ㐲㙤㡦㜳㜲晥ㅦ㥤戳㘴㌳㤸戵㕤〹㤱敤㙥㡥㐷挸愸〷て㈳ㅣ敢昱愴晡〸㘰㡥㑡摢摢㙣㐶昴㉡ㄷ㝤〲搱㐳㙤㌴搶攳㐹昵㜷㡤戶㥤捤㤶㐴㜳㈷搶搶晤㝤愲户戶搱戸㌳㐸慡昷㌴ㅡ㝣㌸㠱㙤㠹㍥〹㘱搷〹㜰㕦搷挹㕢晤㐰㐷㘴㈲攰捥㉤攰昲㘱㥢敢㙢㈳ㅥ〷㜰扢㔷㔲昶㌵敥晢㥣〸戸摢㕢㙣㤹攲㌲攸㑤搴挲户㘵摥搰㠲昲ㅦ㔸〹㕤〰㑤搲㌲㍢愳㈴㘸㤹㡢ㄱ户㑤㜴ㄱ㑢㌷っ㕣晢戶㌶愹㕥搵㈶戲捤扦㉢㈴敡ㄲㄷ晤㔳愲㐷搸㘸㉣㠳㤲敡愵ㄲ㠳敥㑥昴愵㉥㝡㌵搱㈳㙤㌴㤶㔸㐹昵㐷㡤戶ㅢ㙢ㄴ搱㙢㠰㜱捤㝦㤹㡥㠸て扥㕣㐷挴晣㔷㔳ㄵ㙣捥㡦攷摡〸昳㕦攳愴晣摡收晦㌹㔲晡㤹晦昷摡捡ㄵ昳昰㌳㕡㔰昱㌳㉥摣㈱ㄶ㍦ㄲ㘱㤵㔱㝥昹挸搶㉦㈲㘶㔴搷㡡㌵つ㜱ぢ㔸㥡㉡〶慥ㄹ〷㠱ㅦ㔹攷㌰ㄳ㡣搷慢㍢㄰㤷㌱晤ㄸ戲㜴摤㙥ㄲ㐲㜵愷㈳㝡㐴㡢ㅣ㍦㜲㤷㈳㜸㔸ぢ捡晣挸摤㡥晣㈱㉤㉦昳㈳昷㌸昲〷戵扣捣㡦㜰㕢戶㘸慥愲摢晤つ攰扥扤昵㝥㉤㈸晦ㄱ㤷搰〳搰㈴㈶㘸戲㙢换摤㑤扢户㍥㠴㤰㌱〱㕣昴㔶慣散㔲敡㕥攸㜰扡㑦搰㍣㠰〶攰戶愹㡤收㈶慤㌱搹㐶㘳搵㤸㔲㜷㙡戴摤晦愶㄰捤㑤㔳ㅢ捤㝤㕡攳㘰ㅢ㡤ㄵ㘹㑡晤㔲愳敤㤱㌰㡤㘸敥扦㍡搹㈹敥挳扡捥攲㈹ㅤ㤱摥晡ㅣ㔵愱㌱昹昱㕣ㅢ搱㕢戹㍤㉢㈹晢敦慤㜷㡤㉤㕦扣慢㤷㤱戲㘸晥愲戳戸㔹㕢戹愲户摥愴〵攵㍦ㄲㄳ㝡〵㥡挴晣捤㈸〹㍡摢㕢㠸摢㈶攲㐶慤㌱ㄷ㕣㤸㝦ㄶㅦ慦㕥慦㑤〴㍥晣改㍣㐸搴摢㉥晡つ愲て戳搱㌳㠹扥戶挴愰昳㠹㝥挷㐵㜳扢搶㔸㘰愳㘷㄰㝤愵㐶摢㡤搵㐲㌴户㘱㕤昳㜳㍢搶㌵㍦户㘵ㄹㄱ昳㝦㐰㔵㈸ㄱ㍦㥥㙢㈳捣捦㕤㕡㐹搹㤷昹㙤㜵㍥㡦㙥㍦㐱㑡㍦昳慦搱㔶慥㌰晦愵㕡㔰晥㐳㌴愱㑦愱㐹捣㙦愱㈴㌰晦ㄷ㠸换㔸扦ㄸ㈹摣戱扥㄰㐲挵捤㑥扢㘵搶戳攰慤攰愱㘵㌰㉦愶搴㠵㈵搶㕢㑣戴㜲搱㕦ㄲ摤㙥愳㌱攷愶搴昹ㅡ㙤㜷昵㑥愲戹愵㙡敢晥㡡攸愵㌶ㅡ戳㘸㑡㥤愳搱攰愳搵扢㠹慥〱摡㙤ㄹ㙥搰扡㉤ㄳ搰ㄱ㘹ㄹ㙥挱〲扥〹㉤㌳搰㐹搹㔷换㌸㙦戵戵晦ㄶ〷㠸ㅡ㡡㤴㝥㉤㜳〶㙡攱敢㤷㑥搷㠲昲ㅦ挰〹㜱换㔷㕡㘶〵敡㠰㤶搹ㅥ㜱摢㐴摣挱㌵㡥戳㑤㜴ㄸ㍢敦て㑡㑣㜴〲㑤挴㙤㔵ㅢ扤㉤搱㉢㙤昴㍣愲㔷㘹戴摤搵㑦㈴㝡㐷ㄷ捤㝤㕣攳㘴ㅢ㝤㈸搱挷㙢戴摤㔸愷㄰捤晤㔹搷晣㍢敢㠸捣愲摣慦㜵〷挶〸慡摡㈴昳㜳晢㔶㔲昶㘵晥㍥〷〶㜷㙦晤捣㝦㡣戶㜲挵挰㔸愶〵ㄵ扦慦挳慤㕥㤹㐵㝦挸㉡㈳㐳昹挸捥㉥㈲收㔹㉣ㅦ㉥㜲㐳㌱㘰愵愹捥〶搷㍣〷〴戳㈸㌷㜸㠵昹㈳挶敢ㄵ㜷㘹㘵㘴㉤㐱㤶敥挸㍡て㐲㤵㜶㐴ㅤ㕡攴捣愲摣捦㤵㌴敤㕡㔰㌶㡢敥敢挸摢戴扣㙣ㄶ攵㉥戰愴㕦慣攵㘵戳㈸㜷㕤㡢收㉡捥愲ぢ〱昷敤慤〵㉤愸昸㜹㥤〹搰攴㝢愷㉣㉦挵ㅦ㉤慦慥攷㌷慤慤㙥㘱戰㥣㠱〲扦㔵㍢戰㘰戳戹挹㉡敦㐵㙦㤳㉦㔶て挲㉦㘱㜴㉤戶扡愶攲㐷㕦昰晢ㄷ捤慤敤晡ㅢ戶昸㌱ㄸ扥㌳ㄶ㙦㜵㤰摦㕡㌰㈵挶挴㐶㘱㐶ㄷ㝥㝣㘱㐰㘱㑡㌷摥晥㥤慦㙢㥦㤹改改戱扡㍡扥ぢ㕦㡥挵㤳挰㕡づ㌷㍣愹慥挱㡢挹慡㝤扦㘵扥ㅡ㘲摦つ㑤摢㠴㐵㝢㌸㙦㠰慥收て㘸㙣摡㔷㘳㡤㑢搰敦扣㙦〳挹攳㝢愸㕤慤搹㕥晥㤶㑥慤捡愳㤹敤㈳㈴慢慡扥㤲㜲㘳捦捥㕣㠳㌴戲㑦㈸扤ㅥ㈴㘸㕥㑥搶攵㐰〸愹ちㅣ㠰㙥㔰㕥㌹㝥敦㝦ㄲ㙢ㅦ㌸愶㌵摦戳挸㔸㘴戵㉥㕣搴㠳敦昷て㘴㡤㥤慢㤶㕢戱晤㙤〳搳挱っ㘸㙦挹㜴㜵㘵㔶搴戵户戴㔹ㅤぢ㝢ㄶ搵戵㉣挳慥㌷捡㍣〰て戵敡敡捣戵㈸て戳攲㐷㑤㠳㐶㙡㌵慦昴㜲㘷㌹摣慢㍣摣㄰㜷㉥㌹挳㤸㔷㠳㡢㘳㑡摣慡攴攸ㅤㅣ㔲㠷㈱㈸㠳㘸扥ㅥ㐴摣㤰慥挳㑢㉣戸㘷㈹㠲挳戵㠰摢昹㜵㜵㝣㈹慦㥡てㄹ挷㠴㜱ㅤ昴ㄵ㝦㈴㝢ㄹ户搶扢慢搵愱㡥㠱摦㡦㙥㕢㌴昰捦㠰㌵㌹ち㤵㜴ㄶㅡ昸〶戲㡡〶㔶ぢ愰㤳㐶㥥戳晡敥㜱敢㘳ぢ㥡ㄴ户づ㤹㤱㠰㙡㔵戳愳戸捡摢㜲㌷㐱ぢ㡥慤㐰㌳慥愰㜹㜳㤹㔲㙥㈷㡡愱㙥㠱挰㌵ㅦ户つ㠵㝢慢㤷摢敤㜰搷㜹戹㉢挰㤵敡晥ㄲ摣扥晢搵挱扥愵扢ㅤ㘹捡晡搵㥤㘴㜹慡㝤ㅣ昴戳摡捥愵㔶㍡挵戸摢㕢㡣㤳ㅤ敥㍤㕥㉥昷捤愴㈲昷㝡戸㈱㙥㉤㐹㡢摦〷㉥㕡㥣㝢㐹扡挵戹㠱㈴つ㍢㕥㌷慣搳攲摣㔴ㄲ㐱㤳ㄶ㜸㕡㥣ㅢ㑣搲㄰㙣昱㙡㌵搶愹㙡㐹ぢ㍦〰㔹㔹ぢ晦㡥㉣㑦㔵㉦㠰㥥㤲ㄶ㕥攳㈸㈶愸㔶敤攳㈸㉥㘹攱㠷愱挵搳挲㡦㤴㈹攵晥㡥㤸攰㌱〸摣ㄶ扥挶攱㍥敥攵晥捣攱㍥攱攵㜲㑢挳搳捦愲扥愵㜸ㅡ㈹㍣愵㜸〶㔱㙦搵搶㌹㥡㥦昵㙡收㜶㠶㤴敤㌹㉦昷ㅥ㠷晢扣㤷换㈷晢㥥㔲散改㕢㡡ㄷ㤰挲㔳㡡㍦㈱敡㉤挵㠳㡥收㤷扣㥡ㅦ㜵戸㝦昶㜲昹昴㕥捡昶戲㤷晢㥣㉥㠵昱ち戸㝤昷昶㕤㝣㑢昷ㄷ愴㌱㕥〳愹挱搳攳愲㈷㝤ㅤㅣ㙦㈹昹㥣扣愴挷扦攸ㄴ攵㑤㈰摤㈶㝣挵攱扥攵攵昲戹戶ㄴ晢㙤㉦昷㙤㠷晢㡥㠷ㅢ攲挳㔹ㄹ〷敦㠲㡢㜱挰挷戲㝡ㅣ昰㔹慣㜴昷㙤㔰ㄳ㉥㔹㥣㜱挰攷戳㈲搸㕡ぢ㍣攳㠰捦㙡㍤攳㘰㑢挷〸㈵攳攰敦挸慢㙣ㅣ㝣㐰㤶㘷ㅣ昰戱㉥つ攰㜸扡搰㝦㄰㤱㠲㝥㘴ㄷ㤴て㐴㜵㐱搷㈳㈸攵愹㉦㉢㈸㥦㡣㡡㘰㐸㘵㐱昹㤴搴㔳搰㐱扥〵晤㜷㘵㐱㍦㈹㉢愸㐲摣㕢㔰㌵㄰っ㉡㌶㍥㐳愰敦敥㘱㌸ㄹ㤶っ攴晦㔰㍢㙦愸㡢㕤㘳㍤㔹ㅥ换昰㤹㘶㐹搷搸っっ㘹敥慦㄰㜰扢〶ㅦ㑦ち户ち㤳愳换攵㘳㐸攱㉡㉦㜷㘷㜰㍤攳㙡晤愷㝥昳㝦㉤㔲㜸挶㔵〰㔱㙦戱㜶㜵㌴て昰㙡摥摤攱搶㜹戹愳ㅣ慥改攱㠶㈲攰㑡ぢ〷挱㐵㔷攴愳㉡摤挲㌱〴愵㈱晦㡤愲㜹扢㈲㥦㔹㠹攰㝦戴挰搳ㄵ昹晣捡搳挲晦㜲㙡㔵搲ㄵ敢㤱㔷㔹㔷摣㡣㉣㡦挱昹愸慢愴㠵㥢ㅣ挵戶㑢晥㠷愳戸愴㈵户㠰ㄶ㡦戹戶㉣㔳捡挷㐷搲㄰㕢㐳攰㌶てㅦㄳ〹㜷ㅢ㉦㤷㡦㠳㠴扢慤㤷摢㕣㕡㡡户㝤㑢戱〳㔲㜸㑡戱㈳愲摥慡昱㈹㡡㘸摥搹慢㜹扥挳㙤昰㜲㕢ㅣ敥㌰㉦㤷てづ愴户敦〲㙥摦扤晤ㄵ摦搲つ㐷㥡戲摥扥ㅢ㔹ㅥ攳㉦㠴晥㤲摥扥搸㈹挶ㅥ摥㘲昰㌱㠲㔴㘴愴㤷摢敤㜰昷昴㜲㜹㐷敤改敤捦晢ㄶ敤㝢㐸攱㌱摣㘸㐴扤挵㍡挱搱ㅣ昶㙡㍥搱攱㐶扣㕣摥㌵㑢搹愲ㅥ㙥攸㠷攰㑡㙦㡦㠱㡢摥捥㕢㑡摤摢㜹ㅦ㈹㥤晡〹ㄴ捤摢摢㜹㙦㈹㠲挷戵挰搳摢㜹㥦改改敤㡦㍡戵㉡改敤㈹攴㔵搶摢昷㈱换㘳㜰摥㤲㝡㝢㝢㘰つㄸㅢ㝤㘳挲㐵收㈶扥攴㘶㍦ㄴ㐴㕤㡥捣愸挳ㅣ㠳㤸㌳㉣敡搷㙡㙥ㅤ敦〲敡戹㥥㈷挶㡥㜱ㅤ敦挶ㄴ搷敦㘲愱〷戴㠵挶㔲搹㔸慡收昲㥡㜵㌱挷㌱㜶㠳㑥㘶㌶㜹㌲㔲㕣㈹ぢ㘶㍣㌱㕣㈸㑢㘱㈶㌰〶㐵晣搴㜳㤵散㘶㔸捦搵㜱㌱戶捥ㅢ㔳㕣搹㡡戶㠹㑣捦㐵㉤㤱收〱㥥ㅣ敢戹㠰㉤愶攷挲戵ㄸ攳㠲搵㡤愹晢㄰㤳慡摤敤慤摡㘴慡收扡㔲㌲㍡㤰㌱㉥㈹㈵愳㈹㥥㡣ㄴ㤷㠸㠲㌹㠸ㄸ慥㄰〵㜳㌰㘳㑥搵戸㍣㜴㌳慣㝦扣㈴挶攵愰㉢㔳㕣敡㠹戶愹㑣捦㤵㥥㘸㥢收搵挶㘵㥥㥢愲晥戹㤲ㄸ㤷㜵慥㑣㜱挹㈶摡愶㌳㍤㔷㙣愲㙤㠶㔷ㅢ㤷㙢㙥㡡㝡㉥搳㡡㌱㉥捦摣㤸晡ぢ㘲愲㙤㈶搳扦慥㘵收㉣挴摣ㅥ挵㔵㤴㥢愲㥥慢愷㘲㡣慢愶㘲㡣慢㈵㌷愶戸㑡㤲㐶戸挹摢〸捤捣㠸㡢ㅡ挹㜶づ㘳㕣捦㌰㤹㌹搷㤳慤攲摡㐵㤲㕦敦㑤㍥㡦〹戸搴㤰攴㠷㌲挶㔵㠶㈴㍦捣㥢㥣慢〳挱ㅣ㑥捣㝡〷㌳摦㠳愹晦㑡㜳敤搱挱挹摦㉤㝤㍤㈷㝤㌷愶㌸愱㡢戶㈳挸收㝣㉥㌹㉥搰〱㐶敡㌹㤹扢㈹敡㌹㠹ㄷ㘳㥣扣摤㤸攲愴㉤㔵扢搲㕢戵ㄶ㘲㌸挷㑡㐶㐷㌱挶改㤵挹捣っ〲㑥㠳㈸㑥㤷㠲挹㔲捣搹㔲㌰㌹ㅤ㘰愴㥥㔳愵㥢㘱㍤愷挸㘲㡣㔳愳ㅢ㔳㥣昶㐴㕢㥥㙣捥㝡㤴㤹㤶づ㌰㔲捦㈹捦㑤㔱捦愹慥ㄸ攳ㄴ攷挶ㄴ愷㈹搱㔶㈰㥢㌳ㄴ㘵收㐲〴㥣昲搷㜳㌶㜲㔳搴㜳ㄶ㉡挶㌸晢戸㌱挵㤹㐵戴㉤㈲㥢ㄳ㡢㘸㙢搵〱㐶敡㌹慢戸㈹敡㌹㥢ㄴ㘳㥣㐵摣㤸攲散㈱㘶扦搰㙢昶挵挴搰搹㑢㐶㙤㡣搱捦㌳㤹搹㡥㠰㔳㙣㈵㑥㤷㕣㍥㐲㜱慥㄰㥤慦捣㑤㥤〸㤸㑢㐰〶㔷搷搳㠹捥〳愴㝡戹捡ㅤ㤵㍦敡愸㑦敢㙢ㅢ戶慢㍤㜴摣愰搵慦㍤昶挶昹捦ㅦ㌱收摤㉦㉥扤昴昹户捥㝦攲㡢㝢戳㘳ㅥ扥昲捡摦ㅤ㜴昹ㄳ㙦㙣㕥戸愲晡昶㑦愷㕥㜱㝣㘴昱昱㑢ぢ㜳昷㥣㝣晣㘱㐷捦㡡捣摣㙣㔴㑤捤㠰〱扢て㝤㘴㥢㍤㐲慢㤶摥愹㝥昳攲搶ㅤ㑡晣㌲㌲㌰㤷㈲㈷攷ち搱㍦㜳㕥㌴扢㄰㌰扢㐱〶て㔱攲㥥挹㉣㈹㌶摤戴ㄴ扢㤷愸ㅡ㈵㙥户〲㐵昷㉢愸㘳㄰㌰㤷ㄳ㕡㕤㑦㌷晡慤㔶㑥㍣㌳换戲〲㌹㌹㔷㠸ㅥ㕡㉡㜷㉣〲收㜱㈰愸㥣㌸㘸㐲㑢㉡㐷㐷㉤挵㍥㠱愸ㅡ㈵㡥户〲㐵〷㉣愸㤵㌶㙡㍡晥㐸慢㤷攸愲㘳ㄵ搴㠹㌶㑡ㅣ㈵㜵㥤㠴戸㜳㠵攸㌰〵㜵㌲〲收て〸慤慥愷慢晢㔶つ㈵摥㤳㘵㌹〵㌹㌹㔷㠸㕥㔴っ㜵㉡〲收㘹㈰㠳㠷搴搳㙦㝥慢㘵ㄱ㔷捣戲㥣㡥㥣㥣㉢㐴㤷㉣㘵㌹〳〱昳㑣㄰㌴㥡㜸㘴㐲㑢っ㑤捦㉣㈶㍣㡢搰戳〹慤㔶攲㙥㉢愰㜴扢〲晤ㄱ㔱㌵昵昴㥣摦㙡攵挴ㄹ戳ㄸ攷㈲㈷攷ち搱㈹㑢攵捥㐳挰㍣ㅦ〴㤵ㄳ㥦㑣㘸㐹攵攸㥢愵挴㍦㈶慡㐶㠹慦慤㐰搱攷ち敡㐲ㅢ㈵㍥戴〲㐵㕦㉡愸㥦㈲㘰慥㈶戴㕡㠹㠳慣㠰搲㔱ち昴ㄲ愲㙡敡改敢扥㔵㐳㠹晢㘴㌱㉥㐵㑥捥ㄵ愲ㅢㄵ㐳慤㐱挰扣っ〴扢㍥㡥㝤ㄴㅤ愷戸攵㡣㜶换攳㤱㤰㑦㡤改㑣㐵㜰㤴ㄶ㠸㡥戵攰㠶攸昶ㄸ挳㐳㘷晡㍡㐱ㅤ改㐵㕤〵慥愲〷ㄴ搱ㄱ㘵㥡改昴㐴㌰扦㑣㐰㍦㈷㠲挳换〴昴㝤㈲㌸捣㥢换㝦㠱ㅢ愲㤷搲㘵愱㙢ㄲ搴㍣㉦敡㝡㜰ㄵㅤ㤶㠸收㤶㘹愶㡦ㄲ挱㥣㌲〱摤㤲〸㥡换〴昴㐴㈲㤸㕤㉡〸㌹㉥㐹搱ぢ〹㘲㔶㈹㐲搱㌳㠹㘰愶ㄶ㠸㐹㙦〱㌷㐴ㅦ愲慢㐱挷㈱愸改㕥搴㍡㜰ㄵ摤㠹㠸愶㤶㙡づ㜱搸敢攴ㅣ敢㠲㌹搸㥢晣㜶㈶愷〷㄰搱㤴搲攴㡡㠳㕥〴〷㤶〹攸〸㐴㌰搹慢散㙥㉡攳攸ㄷ搱〱愵㘹㐲ㅣ愵扡㉣ㅣ㥡㠲㤹攸㑤㝥ㅦ㤳㜳挰㡡㘸㝣㘹㜲挵㌱㉡㠲愶㌲〱㠷愵〸挶㤵〹㌸ㄲ㐵㌰戶㑣挰搱㈹㠲晤戵㐰散晤㕢㜰ㄵ㠷愴㠸昶㉢㑤ㄳ攲搰搱愵攷㜸ㄱ捣扥摥攴て㌱㌹㐷㤱㠸搲愵挹ㄵ挷㠷㉣㘵ㅥ㈱㡣攳㠰戱愰㘲㕦ㄵ晥愳攴戳㑦摡㝣㌶扥昰ㅦ㈳㥦㡤㙣昳搹㕥㜶㠸挶ㄶ挴攳㐴搰㜶㌶㥦搵㄰晥ㄳ攴戳㔴㌶㕦㌲挶攰㌴㥤慦愱搰ㄱ㈸挹戶㠲㉢㤹㤲敢㝣〷㑥戰㤲㔱〵㔶戲㈹攷づ晣㝦つ捥攱摣</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</si>
</sst>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5" x14ac:knownFonts="1">
    <font>
      <sz val="10"/>
      <name val="Arial"/>
    </font>
    <font>
      <b/>
      <sz val="10"/>
      <name val="Arial"/>
      <family val="2"/>
    </font>
    <font>
      <sz val="8"/>
      <name val="Arial"/>
      <family val="2"/>
    </font>
    <font>
      <sz val="10"/>
      <name val="MS Sans Serif"/>
      <family val="2"/>
    </font>
    <font>
      <sz val="8"/>
      <color indexed="81"/>
      <name val="Tahoma"/>
      <family val="2"/>
    </font>
    <font>
      <b/>
      <sz val="11"/>
      <name val="Calibri"/>
      <family val="2"/>
      <scheme val="minor"/>
    </font>
    <font>
      <sz val="11"/>
      <name val="Calibri"/>
      <family val="2"/>
      <scheme val="minor"/>
    </font>
    <font>
      <sz val="18"/>
      <color rgb="FF1F497D"/>
      <name val="Cambria"/>
      <family val="1"/>
      <scheme val="major"/>
    </font>
    <font>
      <b/>
      <sz val="18"/>
      <color rgb="FF1F497D"/>
      <name val="Cambria"/>
      <family val="1"/>
      <scheme val="major"/>
    </font>
    <font>
      <u/>
      <sz val="10"/>
      <color theme="10"/>
      <name val="MS Sans Serif"/>
      <family val="2"/>
    </font>
    <font>
      <u/>
      <sz val="10"/>
      <color rgb="FFFF0000"/>
      <name val="Calibri"/>
      <family val="2"/>
      <scheme val="minor"/>
    </font>
    <font>
      <sz val="11"/>
      <color rgb="FF3F3F76"/>
      <name val="Calibri"/>
      <family val="2"/>
      <scheme val="minor"/>
    </font>
    <font>
      <b/>
      <i/>
      <sz val="11"/>
      <color theme="0" tint="-0.499984740745262"/>
      <name val="Calibri"/>
      <family val="2"/>
      <scheme val="minor"/>
    </font>
    <font>
      <b/>
      <sz val="11"/>
      <color theme="0" tint="-0.499984740745262"/>
      <name val="Calibri"/>
      <family val="2"/>
      <scheme val="minor"/>
    </font>
    <font>
      <sz val="11"/>
      <color theme="1" tint="0.249977111117893"/>
      <name val="Calibri"/>
      <family val="2"/>
      <scheme val="minor"/>
    </font>
    <font>
      <b/>
      <sz val="11"/>
      <color theme="1" tint="0.249977111117893"/>
      <name val="Calibri"/>
      <family val="2"/>
      <scheme val="minor"/>
    </font>
    <font>
      <b/>
      <sz val="11"/>
      <color rgb="FFFA7D00"/>
      <name val="Calibri"/>
      <family val="2"/>
      <scheme val="minor"/>
    </font>
    <font>
      <i/>
      <sz val="11"/>
      <name val="Calibri"/>
      <family val="2"/>
      <scheme val="minor"/>
    </font>
    <font>
      <b/>
      <i/>
      <sz val="11"/>
      <name val="Calibri"/>
      <family val="2"/>
      <scheme val="minor"/>
    </font>
    <font>
      <b/>
      <sz val="11"/>
      <color theme="0"/>
      <name val="Calibri"/>
      <family val="2"/>
      <scheme val="minor"/>
    </font>
    <font>
      <sz val="11"/>
      <color theme="0"/>
      <name val="Calibri"/>
      <family val="2"/>
      <scheme val="minor"/>
    </font>
    <font>
      <b/>
      <i/>
      <sz val="11"/>
      <color theme="9" tint="-0.249977111117893"/>
      <name val="Calibri"/>
      <family val="2"/>
      <scheme val="minor"/>
    </font>
    <font>
      <b/>
      <i/>
      <sz val="11"/>
      <color theme="4" tint="-0.249977111117893"/>
      <name val="Calibri"/>
      <family val="2"/>
    </font>
    <font>
      <b/>
      <i/>
      <sz val="11"/>
      <color theme="0"/>
      <name val="Calibri"/>
      <family val="2"/>
      <scheme val="minor"/>
    </font>
    <font>
      <b/>
      <i/>
      <sz val="11"/>
      <color theme="1" tint="0.249977111117893"/>
      <name val="Calibri"/>
      <family val="2"/>
      <scheme val="minor"/>
    </font>
  </fonts>
  <fills count="18">
    <fill>
      <patternFill patternType="none"/>
    </fill>
    <fill>
      <patternFill patternType="gray125"/>
    </fill>
    <fill>
      <patternFill patternType="solid">
        <fgColor indexed="11"/>
        <bgColor indexed="9"/>
      </patternFill>
    </fill>
    <fill>
      <patternFill patternType="solid">
        <fgColor indexed="15"/>
        <bgColor indexed="64"/>
      </patternFill>
    </fill>
    <fill>
      <patternFill patternType="solid">
        <fgColor rgb="FFFFCC99"/>
      </patternFill>
    </fill>
    <fill>
      <patternFill patternType="solid">
        <fgColor theme="0" tint="-0.14999847407452621"/>
        <bgColor indexed="64"/>
      </patternFill>
    </fill>
    <fill>
      <patternFill patternType="solid">
        <fgColor rgb="FFF2F2F2"/>
      </patternFill>
    </fill>
    <fill>
      <patternFill patternType="solid">
        <fgColor theme="0" tint="-4.9989318521683403E-2"/>
        <bgColor indexed="64"/>
      </patternFill>
    </fill>
    <fill>
      <patternFill patternType="solid">
        <fgColor rgb="FF00FF00"/>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0"/>
        <bgColor indexed="64"/>
      </patternFill>
    </fill>
    <fill>
      <patternFill patternType="solid">
        <fgColor rgb="FF5F5FA9"/>
        <bgColor indexed="64"/>
      </patternFill>
    </fill>
    <fill>
      <patternFill patternType="solid">
        <fgColor rgb="FF00FFFF"/>
        <bgColor indexed="64"/>
      </patternFill>
    </fill>
    <fill>
      <patternFill patternType="solid">
        <fgColor rgb="FF8CAA8D"/>
        <bgColor indexed="64"/>
      </patternFill>
    </fill>
    <fill>
      <patternFill patternType="solid">
        <fgColor rgb="FF4F8AC5"/>
        <bgColor indexed="64"/>
      </patternFill>
    </fill>
    <fill>
      <patternFill patternType="solid">
        <fgColor rgb="FF6297CC"/>
        <bgColor indexed="64"/>
      </patternFill>
    </fill>
  </fills>
  <borders count="11">
    <border>
      <left/>
      <right/>
      <top/>
      <bottom/>
      <diagonal/>
    </border>
    <border>
      <left/>
      <right/>
      <top style="medium">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theme="0" tint="-0.24994659260841701"/>
      </left>
      <right style="medium">
        <color theme="0" tint="-0.24994659260841701"/>
      </right>
      <top style="medium">
        <color indexed="64"/>
      </top>
      <bottom/>
      <diagonal/>
    </border>
    <border>
      <left style="medium">
        <color theme="0" tint="-0.24994659260841701"/>
      </left>
      <right style="medium">
        <color theme="0" tint="-0.24994659260841701"/>
      </right>
      <top/>
      <bottom/>
      <diagonal/>
    </border>
    <border>
      <left style="medium">
        <color theme="0" tint="-0.24994659260841701"/>
      </left>
      <right style="medium">
        <color theme="0" tint="-0.24994659260841701"/>
      </right>
      <top/>
      <bottom style="thin">
        <color indexed="64"/>
      </bottom>
      <diagonal/>
    </border>
    <border>
      <left style="medium">
        <color theme="0" tint="-0.24994659260841701"/>
      </left>
      <right/>
      <top style="medium">
        <color theme="0" tint="-0.24994659260841701"/>
      </top>
      <bottom style="medium">
        <color indexed="64"/>
      </bottom>
      <diagonal/>
    </border>
    <border>
      <left/>
      <right/>
      <top style="medium">
        <color theme="0" tint="-0.24994659260841701"/>
      </top>
      <bottom style="medium">
        <color indexed="64"/>
      </bottom>
      <diagonal/>
    </border>
    <border>
      <left/>
      <right style="medium">
        <color theme="0" tint="-0.24994659260841701"/>
      </right>
      <top style="medium">
        <color theme="0" tint="-0.24994659260841701"/>
      </top>
      <bottom style="medium">
        <color indexed="64"/>
      </bottom>
      <diagonal/>
    </border>
    <border>
      <left style="medium">
        <color theme="0" tint="-0.24994659260841701"/>
      </left>
      <right style="medium">
        <color theme="0" tint="-0.24994659260841701"/>
      </right>
      <top style="medium">
        <color theme="0" tint="-0.24994659260841701"/>
      </top>
      <bottom style="medium">
        <color indexed="64"/>
      </bottom>
      <diagonal/>
    </border>
  </borders>
  <cellStyleXfs count="5">
    <xf numFmtId="0" fontId="0" fillId="0" borderId="0"/>
    <xf numFmtId="0" fontId="3" fillId="0" borderId="0"/>
    <xf numFmtId="0" fontId="9" fillId="0" borderId="0" applyNumberFormat="0" applyFill="0" applyBorder="0" applyAlignment="0" applyProtection="0"/>
    <xf numFmtId="0" fontId="11" fillId="4" borderId="3" applyNumberFormat="0" applyAlignment="0" applyProtection="0"/>
    <xf numFmtId="0" fontId="16" fillId="6" borderId="3" applyNumberFormat="0" applyAlignment="0" applyProtection="0"/>
  </cellStyleXfs>
  <cellXfs count="112">
    <xf numFmtId="0" fontId="0" fillId="0" borderId="0" xfId="0"/>
    <xf numFmtId="0" fontId="6" fillId="0" borderId="0" xfId="0" applyFont="1"/>
    <xf numFmtId="0" fontId="6" fillId="0" borderId="0" xfId="0" applyFont="1" applyFill="1" applyBorder="1"/>
    <xf numFmtId="1" fontId="6" fillId="0" borderId="0" xfId="0" applyNumberFormat="1" applyFont="1" applyFill="1" applyBorder="1"/>
    <xf numFmtId="0" fontId="6" fillId="0" borderId="0" xfId="0" applyFont="1" applyFill="1" applyBorder="1" applyAlignment="1">
      <alignment horizontal="center"/>
    </xf>
    <xf numFmtId="0" fontId="6" fillId="0" borderId="0" xfId="0" applyFont="1" applyFill="1"/>
    <xf numFmtId="0" fontId="6" fillId="0" borderId="0" xfId="0" applyFont="1" applyAlignment="1">
      <alignment horizontal="center"/>
    </xf>
    <xf numFmtId="165" fontId="6" fillId="0" borderId="0" xfId="0" applyNumberFormat="1" applyFont="1" applyAlignment="1">
      <alignment horizontal="right"/>
    </xf>
    <xf numFmtId="3" fontId="6" fillId="0" borderId="0" xfId="0" applyNumberFormat="1" applyFont="1"/>
    <xf numFmtId="38" fontId="6" fillId="0" borderId="0" xfId="0" applyNumberFormat="1" applyFont="1"/>
    <xf numFmtId="164" fontId="6" fillId="0" borderId="0" xfId="0" applyNumberFormat="1" applyFont="1"/>
    <xf numFmtId="3" fontId="6" fillId="0" borderId="0" xfId="0" applyNumberFormat="1" applyFont="1" applyFill="1" applyBorder="1"/>
    <xf numFmtId="38" fontId="6" fillId="0" borderId="0" xfId="0" applyNumberFormat="1" applyFont="1" applyFill="1" applyBorder="1"/>
    <xf numFmtId="0" fontId="6" fillId="0" borderId="0" xfId="0" applyFont="1" applyBorder="1"/>
    <xf numFmtId="0" fontId="5" fillId="0" borderId="0" xfId="0" applyFont="1" applyFill="1" applyBorder="1"/>
    <xf numFmtId="164" fontId="5" fillId="3" borderId="1" xfId="0" applyNumberFormat="1" applyFont="1" applyFill="1" applyBorder="1" applyAlignment="1">
      <alignment horizontal="center"/>
    </xf>
    <xf numFmtId="164" fontId="5" fillId="3" borderId="1" xfId="0" applyNumberFormat="1" applyFont="1" applyFill="1" applyBorder="1"/>
    <xf numFmtId="3" fontId="5" fillId="0" borderId="0" xfId="0" applyNumberFormat="1" applyFont="1" applyFill="1" applyBorder="1"/>
    <xf numFmtId="164" fontId="5" fillId="0" borderId="0" xfId="0" applyNumberFormat="1" applyFont="1" applyFill="1" applyBorder="1" applyAlignment="1">
      <alignment horizontal="center"/>
    </xf>
    <xf numFmtId="164" fontId="5" fillId="3" borderId="2" xfId="0" applyNumberFormat="1" applyFont="1" applyFill="1" applyBorder="1" applyAlignment="1">
      <alignment horizontal="center"/>
    </xf>
    <xf numFmtId="164" fontId="5" fillId="3" borderId="2" xfId="0" applyNumberFormat="1" applyFont="1" applyFill="1" applyBorder="1"/>
    <xf numFmtId="165" fontId="5" fillId="0" borderId="0" xfId="0" applyNumberFormat="1" applyFont="1" applyFill="1" applyBorder="1" applyAlignment="1">
      <alignment horizontal="center"/>
    </xf>
    <xf numFmtId="164" fontId="6" fillId="0" borderId="0" xfId="0" applyNumberFormat="1" applyFont="1" applyFill="1" applyBorder="1"/>
    <xf numFmtId="0" fontId="7" fillId="0" borderId="0" xfId="0" applyFont="1"/>
    <xf numFmtId="0" fontId="8" fillId="0" borderId="0" xfId="0" applyFont="1" applyFill="1" applyAlignment="1">
      <alignment horizontal="left"/>
    </xf>
    <xf numFmtId="0" fontId="6" fillId="0" borderId="0" xfId="0" applyFont="1" applyFill="1" applyBorder="1" applyAlignment="1">
      <alignment horizontal="left"/>
    </xf>
    <xf numFmtId="164" fontId="5" fillId="2" borderId="4" xfId="0" applyNumberFormat="1" applyFont="1" applyFill="1" applyBorder="1" applyAlignment="1">
      <alignment horizontal="center"/>
    </xf>
    <xf numFmtId="9" fontId="5" fillId="2" borderId="5" xfId="0" applyNumberFormat="1" applyFont="1" applyFill="1" applyBorder="1" applyAlignment="1">
      <alignment horizontal="center"/>
    </xf>
    <xf numFmtId="164" fontId="6" fillId="2" borderId="5" xfId="0" applyNumberFormat="1" applyFont="1" applyFill="1" applyBorder="1" applyAlignment="1">
      <alignment horizontal="center"/>
    </xf>
    <xf numFmtId="9" fontId="6" fillId="2" borderId="6" xfId="0" applyNumberFormat="1" applyFont="1" applyFill="1" applyBorder="1" applyAlignment="1">
      <alignment horizontal="center"/>
    </xf>
    <xf numFmtId="0" fontId="1" fillId="0" borderId="0" xfId="0" applyFont="1"/>
    <xf numFmtId="0" fontId="0" fillId="0" borderId="0" xfId="0" quotePrefix="1"/>
    <xf numFmtId="0" fontId="5" fillId="0" borderId="0" xfId="1" applyFont="1"/>
    <xf numFmtId="0" fontId="6" fillId="0" borderId="0" xfId="1" applyFont="1"/>
    <xf numFmtId="0" fontId="5" fillId="0" borderId="0" xfId="1" applyFont="1" applyAlignment="1">
      <alignment wrapText="1"/>
    </xf>
    <xf numFmtId="0" fontId="6" fillId="0" borderId="0" xfId="1" applyNumberFormat="1" applyFont="1" applyAlignment="1">
      <alignment wrapText="1"/>
    </xf>
    <xf numFmtId="0" fontId="6" fillId="0" borderId="0" xfId="1" applyFont="1" applyAlignment="1">
      <alignment wrapText="1"/>
    </xf>
    <xf numFmtId="0" fontId="8" fillId="0" borderId="0" xfId="1" applyFont="1"/>
    <xf numFmtId="0" fontId="7" fillId="0" borderId="0" xfId="1" applyFont="1"/>
    <xf numFmtId="0" fontId="10" fillId="0" borderId="0" xfId="2" applyFont="1" applyAlignment="1">
      <alignment horizontal="center" vertical="center"/>
    </xf>
    <xf numFmtId="0" fontId="13" fillId="0" borderId="0" xfId="0" applyFont="1" applyAlignment="1">
      <alignment horizontal="centerContinuous"/>
    </xf>
    <xf numFmtId="0" fontId="14" fillId="5" borderId="1" xfId="0" applyFont="1" applyFill="1" applyBorder="1"/>
    <xf numFmtId="164" fontId="6" fillId="5" borderId="1" xfId="0" applyNumberFormat="1" applyFont="1" applyFill="1" applyBorder="1" applyAlignment="1">
      <alignment horizontal="center"/>
    </xf>
    <xf numFmtId="0" fontId="14" fillId="5" borderId="1" xfId="0" applyFont="1" applyFill="1" applyBorder="1" applyAlignment="1">
      <alignment horizontal="center"/>
    </xf>
    <xf numFmtId="0" fontId="14" fillId="5" borderId="0" xfId="0" applyFont="1" applyFill="1" applyBorder="1"/>
    <xf numFmtId="9" fontId="6" fillId="5" borderId="0" xfId="0" applyNumberFormat="1" applyFont="1" applyFill="1" applyBorder="1" applyAlignment="1">
      <alignment horizontal="center"/>
    </xf>
    <xf numFmtId="0" fontId="14" fillId="5" borderId="0" xfId="0" applyFont="1" applyFill="1" applyBorder="1" applyAlignment="1">
      <alignment horizontal="center"/>
    </xf>
    <xf numFmtId="164" fontId="6" fillId="5" borderId="0" xfId="0" applyNumberFormat="1" applyFont="1" applyFill="1" applyBorder="1" applyAlignment="1">
      <alignment horizontal="center"/>
    </xf>
    <xf numFmtId="0" fontId="14" fillId="5" borderId="2" xfId="0" applyFont="1" applyFill="1" applyBorder="1"/>
    <xf numFmtId="9" fontId="6" fillId="5" borderId="2" xfId="0" applyNumberFormat="1" applyFont="1" applyFill="1" applyBorder="1" applyAlignment="1">
      <alignment horizontal="center"/>
    </xf>
    <xf numFmtId="0" fontId="14" fillId="5" borderId="2" xfId="0" applyFont="1" applyFill="1" applyBorder="1" applyAlignment="1">
      <alignment horizontal="center"/>
    </xf>
    <xf numFmtId="3" fontId="11" fillId="7" borderId="3" xfId="3" applyNumberFormat="1" applyFill="1" applyAlignment="1">
      <alignment horizontal="center"/>
    </xf>
    <xf numFmtId="164" fontId="11" fillId="7" borderId="3" xfId="3" applyNumberFormat="1" applyFill="1" applyAlignment="1">
      <alignment horizontal="center"/>
    </xf>
    <xf numFmtId="165" fontId="11" fillId="7" borderId="3" xfId="3" applyNumberFormat="1" applyFill="1" applyAlignment="1">
      <alignment horizontal="center"/>
    </xf>
    <xf numFmtId="38" fontId="11" fillId="7" borderId="3" xfId="3" applyNumberFormat="1" applyFill="1" applyAlignment="1">
      <alignment horizontal="center"/>
    </xf>
    <xf numFmtId="0" fontId="5" fillId="0" borderId="0" xfId="0" applyFont="1" applyAlignment="1">
      <alignment horizontal="right"/>
    </xf>
    <xf numFmtId="0" fontId="17" fillId="0" borderId="0" xfId="0" applyFont="1" applyAlignment="1">
      <alignment horizontal="right"/>
    </xf>
    <xf numFmtId="0" fontId="16" fillId="6" borderId="3" xfId="4"/>
    <xf numFmtId="0" fontId="18" fillId="0" borderId="0" xfId="0" applyFont="1"/>
    <xf numFmtId="0" fontId="18" fillId="0" borderId="0" xfId="0" applyFont="1" applyFill="1" applyBorder="1"/>
    <xf numFmtId="3" fontId="5" fillId="8" borderId="0" xfId="0" applyNumberFormat="1" applyFont="1" applyFill="1" applyBorder="1" applyAlignment="1">
      <alignment horizontal="center"/>
    </xf>
    <xf numFmtId="0" fontId="18" fillId="0" borderId="0" xfId="0" applyFont="1" applyFill="1" applyAlignment="1">
      <alignment vertical="center"/>
    </xf>
    <xf numFmtId="0" fontId="12" fillId="0" borderId="0" xfId="0" applyFont="1" applyAlignment="1">
      <alignment horizontal="center"/>
    </xf>
    <xf numFmtId="0" fontId="12" fillId="0" borderId="0" xfId="0" applyFont="1" applyAlignment="1">
      <alignment horizontal="center" vertical="top"/>
    </xf>
    <xf numFmtId="0" fontId="20" fillId="10" borderId="10" xfId="0" applyFont="1" applyFill="1" applyBorder="1" applyAlignment="1">
      <alignment horizontal="center"/>
    </xf>
    <xf numFmtId="0" fontId="20" fillId="10" borderId="7" xfId="0" applyFont="1" applyFill="1" applyBorder="1" applyAlignment="1">
      <alignment horizontal="center"/>
    </xf>
    <xf numFmtId="0" fontId="20" fillId="10" borderId="8" xfId="0" applyFont="1" applyFill="1" applyBorder="1" applyAlignment="1">
      <alignment horizontal="center"/>
    </xf>
    <xf numFmtId="0" fontId="20" fillId="10" borderId="9" xfId="0" applyFont="1" applyFill="1" applyBorder="1" applyAlignment="1">
      <alignment horizontal="center"/>
    </xf>
    <xf numFmtId="0" fontId="20" fillId="11" borderId="10" xfId="0" applyFont="1" applyFill="1" applyBorder="1" applyAlignment="1">
      <alignment horizontal="center"/>
    </xf>
    <xf numFmtId="0" fontId="20" fillId="11" borderId="7" xfId="0" applyFont="1" applyFill="1" applyBorder="1" applyAlignment="1">
      <alignment horizontal="center"/>
    </xf>
    <xf numFmtId="0" fontId="20" fillId="11" borderId="8" xfId="0" applyFont="1" applyFill="1" applyBorder="1" applyAlignment="1">
      <alignment horizontal="center"/>
    </xf>
    <xf numFmtId="0" fontId="20" fillId="11" borderId="9" xfId="0" applyFont="1" applyFill="1" applyBorder="1" applyAlignment="1">
      <alignment horizontal="center"/>
    </xf>
    <xf numFmtId="9" fontId="14" fillId="7" borderId="0" xfId="0" applyNumberFormat="1" applyFont="1" applyFill="1" applyBorder="1" applyAlignment="1">
      <alignment horizontal="left"/>
    </xf>
    <xf numFmtId="9" fontId="14" fillId="7" borderId="2" xfId="0" applyNumberFormat="1" applyFont="1" applyFill="1" applyBorder="1" applyAlignment="1">
      <alignment horizontal="left"/>
    </xf>
    <xf numFmtId="9" fontId="14" fillId="7" borderId="2" xfId="0" applyNumberFormat="1" applyFont="1" applyFill="1" applyBorder="1" applyAlignment="1">
      <alignment horizontal="center"/>
    </xf>
    <xf numFmtId="164" fontId="6" fillId="7" borderId="1" xfId="0" applyNumberFormat="1" applyFont="1" applyFill="1" applyBorder="1" applyAlignment="1">
      <alignment horizontal="center"/>
    </xf>
    <xf numFmtId="9" fontId="6" fillId="7" borderId="0" xfId="0" applyNumberFormat="1" applyFont="1" applyFill="1" applyBorder="1" applyAlignment="1">
      <alignment horizontal="center"/>
    </xf>
    <xf numFmtId="0" fontId="6" fillId="7" borderId="0" xfId="0" applyFont="1" applyFill="1" applyBorder="1" applyAlignment="1">
      <alignment horizontal="center"/>
    </xf>
    <xf numFmtId="9" fontId="6" fillId="7" borderId="2" xfId="0" applyNumberFormat="1" applyFont="1" applyFill="1" applyBorder="1" applyAlignment="1">
      <alignment horizontal="center"/>
    </xf>
    <xf numFmtId="0" fontId="15" fillId="12" borderId="1" xfId="0" applyFont="1" applyFill="1" applyBorder="1"/>
    <xf numFmtId="0" fontId="15" fillId="12" borderId="2" xfId="0" applyFont="1" applyFill="1" applyBorder="1"/>
    <xf numFmtId="3" fontId="15" fillId="12" borderId="1" xfId="0" applyNumberFormat="1" applyFont="1" applyFill="1" applyBorder="1"/>
    <xf numFmtId="3" fontId="15" fillId="12" borderId="2" xfId="0" applyNumberFormat="1" applyFont="1" applyFill="1" applyBorder="1"/>
    <xf numFmtId="0" fontId="6" fillId="13" borderId="0" xfId="0" applyFont="1" applyFill="1" applyBorder="1"/>
    <xf numFmtId="0" fontId="19" fillId="13" borderId="0" xfId="0" applyFont="1" applyFill="1" applyBorder="1"/>
    <xf numFmtId="0" fontId="20" fillId="9" borderId="10" xfId="0" applyFont="1" applyFill="1" applyBorder="1" applyAlignment="1">
      <alignment horizontal="center"/>
    </xf>
    <xf numFmtId="0" fontId="20" fillId="9" borderId="7" xfId="0" applyFont="1" applyFill="1" applyBorder="1" applyAlignment="1">
      <alignment horizontal="center"/>
    </xf>
    <xf numFmtId="0" fontId="20" fillId="9" borderId="8" xfId="0" applyFont="1" applyFill="1" applyBorder="1" applyAlignment="1">
      <alignment horizontal="center"/>
    </xf>
    <xf numFmtId="0" fontId="20" fillId="9" borderId="9" xfId="0" applyFont="1" applyFill="1" applyBorder="1" applyAlignment="1">
      <alignment horizontal="center"/>
    </xf>
    <xf numFmtId="164" fontId="5" fillId="8" borderId="4" xfId="0" applyNumberFormat="1" applyFont="1" applyFill="1" applyBorder="1" applyAlignment="1">
      <alignment horizontal="center"/>
    </xf>
    <xf numFmtId="9" fontId="5" fillId="8" borderId="5" xfId="0" applyNumberFormat="1" applyFont="1" applyFill="1" applyBorder="1" applyAlignment="1">
      <alignment horizontal="center"/>
    </xf>
    <xf numFmtId="164" fontId="6" fillId="8" borderId="5" xfId="0" applyNumberFormat="1" applyFont="1" applyFill="1" applyBorder="1" applyAlignment="1">
      <alignment horizontal="center"/>
    </xf>
    <xf numFmtId="9" fontId="6" fillId="8" borderId="6" xfId="0" applyNumberFormat="1" applyFont="1" applyFill="1" applyBorder="1" applyAlignment="1">
      <alignment horizontal="center"/>
    </xf>
    <xf numFmtId="164" fontId="5" fillId="14" borderId="1" xfId="0" applyNumberFormat="1" applyFont="1" applyFill="1" applyBorder="1" applyAlignment="1">
      <alignment horizontal="center"/>
    </xf>
    <xf numFmtId="165" fontId="5" fillId="14" borderId="2" xfId="0" applyNumberFormat="1" applyFont="1" applyFill="1" applyBorder="1" applyAlignment="1">
      <alignment horizontal="center"/>
    </xf>
    <xf numFmtId="164" fontId="16" fillId="6" borderId="3" xfId="4" applyNumberFormat="1" applyAlignment="1">
      <alignment horizontal="center"/>
    </xf>
    <xf numFmtId="166" fontId="16" fillId="6" borderId="3" xfId="4" applyNumberFormat="1" applyAlignment="1">
      <alignment horizontal="center"/>
    </xf>
    <xf numFmtId="9" fontId="16" fillId="6" borderId="3" xfId="4" applyNumberFormat="1" applyAlignment="1">
      <alignment horizontal="center"/>
    </xf>
    <xf numFmtId="0" fontId="23" fillId="9" borderId="7" xfId="0" applyFont="1" applyFill="1" applyBorder="1" applyAlignment="1">
      <alignment horizontal="center"/>
    </xf>
    <xf numFmtId="0" fontId="23" fillId="9" borderId="8" xfId="0" applyFont="1" applyFill="1" applyBorder="1" applyAlignment="1">
      <alignment horizontal="center"/>
    </xf>
    <xf numFmtId="0" fontId="23" fillId="9" borderId="9" xfId="0" applyFont="1" applyFill="1" applyBorder="1" applyAlignment="1">
      <alignment horizontal="center"/>
    </xf>
    <xf numFmtId="0" fontId="23" fillId="10" borderId="7" xfId="0" applyFont="1" applyFill="1" applyBorder="1" applyAlignment="1">
      <alignment horizontal="center"/>
    </xf>
    <xf numFmtId="0" fontId="23" fillId="10" borderId="8" xfId="0" applyFont="1" applyFill="1" applyBorder="1" applyAlignment="1">
      <alignment horizontal="center"/>
    </xf>
    <xf numFmtId="0" fontId="23" fillId="10" borderId="9" xfId="0" applyFont="1" applyFill="1" applyBorder="1" applyAlignment="1">
      <alignment horizontal="center"/>
    </xf>
    <xf numFmtId="0" fontId="23" fillId="11" borderId="7" xfId="0" applyFont="1" applyFill="1" applyBorder="1" applyAlignment="1">
      <alignment horizontal="center"/>
    </xf>
    <xf numFmtId="0" fontId="23" fillId="11" borderId="8" xfId="0" applyFont="1" applyFill="1" applyBorder="1" applyAlignment="1">
      <alignment horizontal="center"/>
    </xf>
    <xf numFmtId="0" fontId="23" fillId="11" borderId="9" xfId="0" applyFont="1" applyFill="1" applyBorder="1" applyAlignment="1">
      <alignment horizontal="center"/>
    </xf>
    <xf numFmtId="0" fontId="6" fillId="15" borderId="0" xfId="0" applyFont="1" applyFill="1" applyBorder="1"/>
    <xf numFmtId="0" fontId="19" fillId="15" borderId="0" xfId="0" applyFont="1" applyFill="1" applyBorder="1"/>
    <xf numFmtId="0" fontId="6" fillId="16" borderId="0" xfId="0" applyFont="1" applyFill="1" applyBorder="1"/>
    <xf numFmtId="0" fontId="19" fillId="16" borderId="0" xfId="0" applyFont="1" applyFill="1" applyBorder="1"/>
    <xf numFmtId="0" fontId="6" fillId="17" borderId="0" xfId="0" applyFont="1" applyFill="1" applyBorder="1"/>
  </cellXfs>
  <cellStyles count="5">
    <cellStyle name="Calculation" xfId="4" builtinId="22"/>
    <cellStyle name="Hyperlink" xfId="2" builtinId="8"/>
    <cellStyle name="Input" xfId="3" builtinId="20"/>
    <cellStyle name="Normal" xfId="0" builtinId="0"/>
    <cellStyle name="Normal_Reliability"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297CC"/>
      <color rgb="FF4F8AC5"/>
      <color rgb="FF66CCFF"/>
      <color rgb="FF5BB9FF"/>
      <color rgb="FF0192FF"/>
      <color rgb="FF8CAA8D"/>
      <color rgb="FF799B7A"/>
      <color rgb="FF54888E"/>
      <color rgb="FF5A8688"/>
      <color rgb="FF60826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46A359F-8486-407E-906B-95453C94451F}" type="doc">
      <dgm:prSet loTypeId="urn:microsoft.com/office/officeart/2005/8/layout/hChevron3" loCatId="process" qsTypeId="urn:microsoft.com/office/officeart/2005/8/quickstyle/simple1" qsCatId="simple" csTypeId="urn:microsoft.com/office/officeart/2005/8/colors/colorful5" csCatId="colorful" phldr="1"/>
      <dgm:spPr/>
    </dgm:pt>
    <dgm:pt modelId="{BDC8D15F-A734-4881-89CC-A5184582766A}">
      <dgm:prSet phldrT="[Text]" custT="1"/>
      <dgm:spPr/>
      <dgm:t>
        <a:bodyPr/>
        <a:lstStyle/>
        <a:p>
          <a:r>
            <a:rPr lang="en-US" sz="1800"/>
            <a:t>Procurement</a:t>
          </a:r>
          <a:endParaRPr lang="en-US" sz="3200"/>
        </a:p>
      </dgm:t>
    </dgm:pt>
    <dgm:pt modelId="{4C05F263-4B4D-4C5A-B7B4-BDAA0A97BC45}" type="parTrans" cxnId="{1F9E754C-DC0B-4498-875C-45EAA06A286C}">
      <dgm:prSet/>
      <dgm:spPr/>
      <dgm:t>
        <a:bodyPr/>
        <a:lstStyle/>
        <a:p>
          <a:endParaRPr lang="en-US"/>
        </a:p>
      </dgm:t>
    </dgm:pt>
    <dgm:pt modelId="{BF40DF61-8C2B-40BF-9287-06AE694A1099}" type="sibTrans" cxnId="{1F9E754C-DC0B-4498-875C-45EAA06A286C}">
      <dgm:prSet/>
      <dgm:spPr/>
      <dgm:t>
        <a:bodyPr/>
        <a:lstStyle/>
        <a:p>
          <a:endParaRPr lang="en-US"/>
        </a:p>
      </dgm:t>
    </dgm:pt>
    <dgm:pt modelId="{CFE004AE-3A4D-42AB-9420-E9F22EB55126}" type="pres">
      <dgm:prSet presAssocID="{246A359F-8486-407E-906B-95453C94451F}" presName="Name0" presStyleCnt="0">
        <dgm:presLayoutVars>
          <dgm:dir/>
          <dgm:resizeHandles val="exact"/>
        </dgm:presLayoutVars>
      </dgm:prSet>
      <dgm:spPr/>
    </dgm:pt>
    <dgm:pt modelId="{4CF7992F-40A9-4772-95E1-278F9724CD54}" type="pres">
      <dgm:prSet presAssocID="{BDC8D15F-A734-4881-89CC-A5184582766A}" presName="parTxOnly" presStyleLbl="node1" presStyleIdx="0" presStyleCnt="1" custScaleX="100098" custLinFactNeighborX="736" custLinFactNeighborY="-28076">
        <dgm:presLayoutVars>
          <dgm:bulletEnabled val="1"/>
        </dgm:presLayoutVars>
      </dgm:prSet>
      <dgm:spPr/>
      <dgm:t>
        <a:bodyPr/>
        <a:lstStyle/>
        <a:p>
          <a:endParaRPr lang="en-US"/>
        </a:p>
      </dgm:t>
    </dgm:pt>
  </dgm:ptLst>
  <dgm:cxnLst>
    <dgm:cxn modelId="{6E27B005-4C07-43C0-A530-2D90BC068801}" type="presOf" srcId="{BDC8D15F-A734-4881-89CC-A5184582766A}" destId="{4CF7992F-40A9-4772-95E1-278F9724CD54}" srcOrd="0" destOrd="0" presId="urn:microsoft.com/office/officeart/2005/8/layout/hChevron3"/>
    <dgm:cxn modelId="{1F9E754C-DC0B-4498-875C-45EAA06A286C}" srcId="{246A359F-8486-407E-906B-95453C94451F}" destId="{BDC8D15F-A734-4881-89CC-A5184582766A}" srcOrd="0" destOrd="0" parTransId="{4C05F263-4B4D-4C5A-B7B4-BDAA0A97BC45}" sibTransId="{BF40DF61-8C2B-40BF-9287-06AE694A1099}"/>
    <dgm:cxn modelId="{78DC01C2-EC1B-4AE6-9201-3D47B7786F9C}" type="presOf" srcId="{246A359F-8486-407E-906B-95453C94451F}" destId="{CFE004AE-3A4D-42AB-9420-E9F22EB55126}" srcOrd="0" destOrd="0" presId="urn:microsoft.com/office/officeart/2005/8/layout/hChevron3"/>
    <dgm:cxn modelId="{B62C7FA7-50B1-4E59-81C8-00BD1F73A104}" type="presParOf" srcId="{CFE004AE-3A4D-42AB-9420-E9F22EB55126}" destId="{4CF7992F-40A9-4772-95E1-278F9724CD54}" srcOrd="0" destOrd="0" presId="urn:microsoft.com/office/officeart/2005/8/layout/hChevron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CF7992F-40A9-4772-95E1-278F9724CD54}">
      <dsp:nvSpPr>
        <dsp:cNvPr id="0" name=""/>
        <dsp:cNvSpPr/>
      </dsp:nvSpPr>
      <dsp:spPr>
        <a:xfrm>
          <a:off x="3450" y="0"/>
          <a:ext cx="3535028" cy="483939"/>
        </a:xfrm>
        <a:prstGeom prst="homePlate">
          <a:avLst/>
        </a:prstGeom>
        <a:solidFill>
          <a:schemeClr val="accent5">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96012" tIns="48006" rIns="24003" bIns="48006" numCol="1" spcCol="1270" anchor="ctr" anchorCtr="0">
          <a:noAutofit/>
        </a:bodyPr>
        <a:lstStyle/>
        <a:p>
          <a:pPr lvl="0" algn="ctr" defTabSz="800100">
            <a:lnSpc>
              <a:spcPct val="90000"/>
            </a:lnSpc>
            <a:spcBef>
              <a:spcPct val="0"/>
            </a:spcBef>
            <a:spcAft>
              <a:spcPct val="35000"/>
            </a:spcAft>
          </a:pPr>
          <a:r>
            <a:rPr lang="en-US" sz="1800" kern="1200"/>
            <a:t>Procurement</a:t>
          </a:r>
          <a:endParaRPr lang="en-US" sz="3200" kern="1200"/>
        </a:p>
      </dsp:txBody>
      <dsp:txXfrm>
        <a:off x="3450" y="0"/>
        <a:ext cx="3414043" cy="483939"/>
      </dsp:txXfrm>
    </dsp:sp>
  </dsp:spTree>
</dsp:drawing>
</file>

<file path=xl/diagrams/layout1.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media/image2.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2</xdr:col>
      <xdr:colOff>19050</xdr:colOff>
      <xdr:row>2</xdr:row>
      <xdr:rowOff>9527</xdr:rowOff>
    </xdr:from>
    <xdr:to>
      <xdr:col>25</xdr:col>
      <xdr:colOff>114299</xdr:colOff>
      <xdr:row>14</xdr:row>
      <xdr:rowOff>88241</xdr:rowOff>
    </xdr:to>
    <xdr:grpSp>
      <xdr:nvGrpSpPr>
        <xdr:cNvPr id="63" name="Group 62"/>
        <xdr:cNvGrpSpPr/>
      </xdr:nvGrpSpPr>
      <xdr:grpSpPr>
        <a:xfrm>
          <a:off x="504825" y="581027"/>
          <a:ext cx="9201149" cy="2336139"/>
          <a:chOff x="241485" y="2318189"/>
          <a:chExt cx="8737052" cy="2421864"/>
        </a:xfrm>
      </xdr:grpSpPr>
      <xdr:cxnSp macro="">
        <xdr:nvCxnSpPr>
          <xdr:cNvPr id="64" name="Straight Arrow Connector 63"/>
          <xdr:cNvCxnSpPr>
            <a:stCxn id="76" idx="3"/>
            <a:endCxn id="77" idx="1"/>
          </xdr:cNvCxnSpPr>
        </xdr:nvCxnSpPr>
        <xdr:spPr>
          <a:xfrm>
            <a:off x="4552622" y="3829542"/>
            <a:ext cx="28575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nvGrpSpPr>
          <xdr:cNvPr id="65" name="Group 64"/>
          <xdr:cNvGrpSpPr/>
        </xdr:nvGrpSpPr>
        <xdr:grpSpPr>
          <a:xfrm>
            <a:off x="241485" y="2318189"/>
            <a:ext cx="8737052" cy="2421864"/>
            <a:chOff x="241485" y="2318189"/>
            <a:chExt cx="8737052" cy="2421864"/>
          </a:xfrm>
        </xdr:grpSpPr>
        <xdr:grpSp>
          <xdr:nvGrpSpPr>
            <xdr:cNvPr id="66" name="Group 65"/>
            <xdr:cNvGrpSpPr/>
          </xdr:nvGrpSpPr>
          <xdr:grpSpPr>
            <a:xfrm>
              <a:off x="323850" y="2318189"/>
              <a:ext cx="8581368" cy="513475"/>
              <a:chOff x="323850" y="1981200"/>
              <a:chExt cx="8562975" cy="507640"/>
            </a:xfrm>
          </xdr:grpSpPr>
          <xdr:sp macro="" textlink="">
            <xdr:nvSpPr>
              <xdr:cNvPr id="97" name="Chevron 96"/>
              <xdr:cNvSpPr/>
            </xdr:nvSpPr>
            <xdr:spPr>
              <a:xfrm>
                <a:off x="5591175" y="1981200"/>
                <a:ext cx="3295650" cy="507640"/>
              </a:xfrm>
              <a:prstGeom prst="chevron">
                <a:avLst/>
              </a:prstGeom>
            </xdr:spPr>
            <xdr:style>
              <a:lnRef idx="2">
                <a:schemeClr val="lt1">
                  <a:hueOff val="0"/>
                  <a:satOff val="0"/>
                  <a:lumOff val="0"/>
                  <a:alphaOff val="0"/>
                </a:schemeClr>
              </a:lnRef>
              <a:fillRef idx="1">
                <a:schemeClr val="accent5">
                  <a:hueOff val="-277017"/>
                  <a:satOff val="-26528"/>
                  <a:lumOff val="-26667"/>
                  <a:alphaOff val="0"/>
                </a:schemeClr>
              </a:fillRef>
              <a:effectRef idx="0">
                <a:schemeClr val="accent5">
                  <a:hueOff val="-277017"/>
                  <a:satOff val="-26528"/>
                  <a:lumOff val="-26667"/>
                  <a:alphaOff val="0"/>
                </a:schemeClr>
              </a:effectRef>
              <a:fontRef idx="minor">
                <a:schemeClr val="lt1"/>
              </a:fontRef>
            </xdr:style>
            <xdr:txBody>
              <a:bodyPr anchor="ctr"/>
              <a:lstStyle/>
              <a:p>
                <a:pPr algn="ctr"/>
                <a:r>
                  <a:rPr lang="en-US" sz="1800"/>
                  <a:t>Distribution</a:t>
                </a:r>
                <a:endParaRPr lang="en-US"/>
              </a:p>
            </xdr:txBody>
          </xdr:sp>
          <xdr:sp macro="" textlink="">
            <xdr:nvSpPr>
              <xdr:cNvPr id="95" name="Chevron 94"/>
              <xdr:cNvSpPr/>
            </xdr:nvSpPr>
            <xdr:spPr>
              <a:xfrm>
                <a:off x="3486151" y="2010487"/>
                <a:ext cx="2324099" cy="468591"/>
              </a:xfrm>
              <a:prstGeom prst="chevron">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anchor="ctr"/>
              <a:lstStyle/>
              <a:p>
                <a:pPr algn="ctr"/>
                <a:r>
                  <a:rPr lang="en-US" sz="1800"/>
                  <a:t>Manufacturing</a:t>
                </a:r>
                <a:endParaRPr lang="en-US" sz="1600"/>
              </a:p>
            </xdr:txBody>
          </xdr:sp>
          <xdr:graphicFrame macro="">
            <xdr:nvGraphicFramePr>
              <xdr:cNvPr id="94" name="Diagram 93"/>
              <xdr:cNvGraphicFramePr/>
            </xdr:nvGraphicFramePr>
            <xdr:xfrm>
              <a:off x="323850" y="1987319"/>
              <a:ext cx="3352800" cy="495997"/>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grpSp>
        <xdr:grpSp>
          <xdr:nvGrpSpPr>
            <xdr:cNvPr id="67" name="Group 66"/>
            <xdr:cNvGrpSpPr/>
          </xdr:nvGrpSpPr>
          <xdr:grpSpPr>
            <a:xfrm>
              <a:off x="241485" y="2897635"/>
              <a:ext cx="8737052" cy="1842418"/>
              <a:chOff x="241485" y="2897635"/>
              <a:chExt cx="8737052" cy="1842418"/>
            </a:xfrm>
          </xdr:grpSpPr>
          <xdr:pic>
            <xdr:nvPicPr>
              <xdr:cNvPr id="68" name="Picture 67"/>
              <xdr:cNvPicPr>
                <a:picLocks noChangeAspect="1"/>
              </xdr:cNvPicPr>
            </xdr:nvPicPr>
            <xdr:blipFill>
              <a:blip xmlns:r="http://schemas.openxmlformats.org/officeDocument/2006/relationships" r:embed="rId6"/>
              <a:stretch>
                <a:fillRect/>
              </a:stretch>
            </xdr:blipFill>
            <xdr:spPr>
              <a:xfrm>
                <a:off x="241485" y="3294009"/>
                <a:ext cx="1059903" cy="1071070"/>
              </a:xfrm>
              <a:prstGeom prst="rect">
                <a:avLst/>
              </a:prstGeom>
            </xdr:spPr>
          </xdr:pic>
          <xdr:pic>
            <xdr:nvPicPr>
              <xdr:cNvPr id="69" name="irc_mi" descr="http://www.emprenderioja.es/blog/wp-content/uploads/2012/05/tips.jpeg"/>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034249" y="3331409"/>
                <a:ext cx="944288" cy="95676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0" name="Rectangle 69"/>
              <xdr:cNvSpPr/>
            </xdr:nvSpPr>
            <xdr:spPr>
              <a:xfrm>
                <a:off x="1412329" y="3558244"/>
                <a:ext cx="858562" cy="540297"/>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US" sz="1400"/>
                  <a:t>Activity 1</a:t>
                </a:r>
              </a:p>
            </xdr:txBody>
          </xdr:sp>
          <xdr:sp macro="" textlink="">
            <xdr:nvSpPr>
              <xdr:cNvPr id="71" name="Flowchart: Decision 70"/>
              <xdr:cNvSpPr/>
            </xdr:nvSpPr>
            <xdr:spPr>
              <a:xfrm>
                <a:off x="2500805" y="3563007"/>
                <a:ext cx="877614" cy="530772"/>
              </a:xfrm>
              <a:prstGeom prst="flowChartDecision">
                <a:avLst/>
              </a:prstGeom>
              <a:ln/>
            </xdr:spPr>
            <xdr:style>
              <a:lnRef idx="3">
                <a:schemeClr val="lt1"/>
              </a:lnRef>
              <a:fillRef idx="1">
                <a:schemeClr val="accent5"/>
              </a:fillRef>
              <a:effectRef idx="1">
                <a:schemeClr val="accent5"/>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100">
                    <a:solidFill>
                      <a:schemeClr val="lt1"/>
                    </a:solidFill>
                    <a:latin typeface="+mn-lt"/>
                    <a:ea typeface="+mn-ea"/>
                    <a:cs typeface="+mn-cs"/>
                  </a:rPr>
                  <a:t>Test</a:t>
                </a:r>
              </a:p>
            </xdr:txBody>
          </xdr:sp>
          <xdr:cxnSp macro="">
            <xdr:nvCxnSpPr>
              <xdr:cNvPr id="72" name="Straight Arrow Connector 71"/>
              <xdr:cNvCxnSpPr>
                <a:endCxn id="70" idx="1"/>
              </xdr:cNvCxnSpPr>
            </xdr:nvCxnSpPr>
            <xdr:spPr>
              <a:xfrm>
                <a:off x="1058589" y="3829542"/>
                <a:ext cx="35374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73" name="Straight Arrow Connector 72"/>
              <xdr:cNvCxnSpPr>
                <a:stCxn id="70" idx="3"/>
                <a:endCxn id="71" idx="1"/>
              </xdr:cNvCxnSpPr>
            </xdr:nvCxnSpPr>
            <xdr:spPr>
              <a:xfrm>
                <a:off x="2270891" y="3829542"/>
                <a:ext cx="229914"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74" name="Elbow Connector 73"/>
              <xdr:cNvCxnSpPr>
                <a:stCxn id="71" idx="0"/>
                <a:endCxn id="68" idx="0"/>
              </xdr:cNvCxnSpPr>
            </xdr:nvCxnSpPr>
            <xdr:spPr>
              <a:xfrm rot="16200000" flipV="1">
                <a:off x="1721026" y="2344420"/>
                <a:ext cx="268999" cy="2168176"/>
              </a:xfrm>
              <a:prstGeom prst="bentConnector3">
                <a:avLst>
                  <a:gd name="adj1" fmla="val 166075"/>
                </a:avLst>
              </a:prstGeom>
              <a:ln>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5" name="TextBox 74"/>
              <xdr:cNvSpPr txBox="1"/>
            </xdr:nvSpPr>
            <xdr:spPr>
              <a:xfrm>
                <a:off x="1354697" y="2897635"/>
                <a:ext cx="103021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i="1"/>
                  <a:t>Product Returns</a:t>
                </a:r>
              </a:p>
            </xdr:txBody>
          </xdr:sp>
          <xdr:sp macro="" textlink="">
            <xdr:nvSpPr>
              <xdr:cNvPr id="76" name="Rectangle 75"/>
              <xdr:cNvSpPr/>
            </xdr:nvSpPr>
            <xdr:spPr>
              <a:xfrm>
                <a:off x="3694059" y="3558244"/>
                <a:ext cx="858563" cy="540297"/>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400"/>
                  <a:t>Activity 2</a:t>
                </a:r>
              </a:p>
            </xdr:txBody>
          </xdr:sp>
          <xdr:sp macro="" textlink="">
            <xdr:nvSpPr>
              <xdr:cNvPr id="77" name="Flowchart: Decision 76"/>
              <xdr:cNvSpPr/>
            </xdr:nvSpPr>
            <xdr:spPr>
              <a:xfrm>
                <a:off x="4838372" y="3563007"/>
                <a:ext cx="878927" cy="530772"/>
              </a:xfrm>
              <a:prstGeom prst="flowChartDecision">
                <a:avLst/>
              </a:prstGeom>
              <a:ln/>
            </xdr:spPr>
            <xdr:style>
              <a:lnRef idx="3">
                <a:schemeClr val="lt1"/>
              </a:lnRef>
              <a:fillRef idx="1">
                <a:schemeClr val="accent3"/>
              </a:fillRef>
              <a:effectRef idx="1">
                <a:schemeClr val="accent3"/>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100">
                    <a:solidFill>
                      <a:schemeClr val="lt1"/>
                    </a:solidFill>
                    <a:latin typeface="+mn-lt"/>
                    <a:ea typeface="+mn-ea"/>
                    <a:cs typeface="+mn-cs"/>
                  </a:rPr>
                  <a:t>Test</a:t>
                </a:r>
              </a:p>
            </xdr:txBody>
          </xdr:sp>
          <xdr:cxnSp macro="">
            <xdr:nvCxnSpPr>
              <xdr:cNvPr id="78" name="Straight Arrow Connector 77"/>
              <xdr:cNvCxnSpPr>
                <a:stCxn id="71" idx="3"/>
                <a:endCxn id="76" idx="1"/>
              </xdr:cNvCxnSpPr>
            </xdr:nvCxnSpPr>
            <xdr:spPr>
              <a:xfrm flipV="1">
                <a:off x="3378419" y="3829542"/>
                <a:ext cx="31564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9" name="Rectangle 78"/>
              <xdr:cNvSpPr/>
            </xdr:nvSpPr>
            <xdr:spPr>
              <a:xfrm>
                <a:off x="6003050" y="3558244"/>
                <a:ext cx="859877" cy="540297"/>
              </a:xfrm>
              <a:prstGeom prst="rect">
                <a:avLst/>
              </a:prstGeom>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en-US" sz="1400"/>
                  <a:t>Activity 3</a:t>
                </a:r>
              </a:p>
            </xdr:txBody>
          </xdr:sp>
          <xdr:sp macro="" textlink="">
            <xdr:nvSpPr>
              <xdr:cNvPr id="80" name="Flowchart: Decision 79"/>
              <xdr:cNvSpPr/>
            </xdr:nvSpPr>
            <xdr:spPr>
              <a:xfrm>
                <a:off x="7110577" y="3563007"/>
                <a:ext cx="878927" cy="530772"/>
              </a:xfrm>
              <a:prstGeom prst="flowChartDecision">
                <a:avLst/>
              </a:prstGeom>
              <a:ln/>
            </xdr:spPr>
            <xdr:style>
              <a:lnRef idx="3">
                <a:schemeClr val="lt1"/>
              </a:lnRef>
              <a:fillRef idx="1">
                <a:schemeClr val="accent6"/>
              </a:fillRef>
              <a:effectRef idx="1">
                <a:schemeClr val="accent6"/>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100">
                    <a:solidFill>
                      <a:schemeClr val="lt1"/>
                    </a:solidFill>
                    <a:latin typeface="+mn-lt"/>
                    <a:ea typeface="+mn-ea"/>
                    <a:cs typeface="+mn-cs"/>
                  </a:rPr>
                  <a:t>Test</a:t>
                </a:r>
              </a:p>
            </xdr:txBody>
          </xdr:sp>
          <xdr:cxnSp macro="">
            <xdr:nvCxnSpPr>
              <xdr:cNvPr id="81" name="Straight Arrow Connector 80"/>
              <xdr:cNvCxnSpPr>
                <a:stCxn id="77" idx="3"/>
                <a:endCxn id="79" idx="1"/>
              </xdr:cNvCxnSpPr>
            </xdr:nvCxnSpPr>
            <xdr:spPr>
              <a:xfrm flipV="1">
                <a:off x="5717299" y="3829542"/>
                <a:ext cx="285751"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82" name="Straight Arrow Connector 81"/>
              <xdr:cNvCxnSpPr>
                <a:stCxn id="79" idx="3"/>
                <a:endCxn id="80" idx="1"/>
              </xdr:cNvCxnSpPr>
            </xdr:nvCxnSpPr>
            <xdr:spPr>
              <a:xfrm>
                <a:off x="6862927" y="3829542"/>
                <a:ext cx="24765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83" name="Elbow Connector 82"/>
              <xdr:cNvCxnSpPr>
                <a:stCxn id="80" idx="0"/>
                <a:endCxn id="76" idx="0"/>
              </xdr:cNvCxnSpPr>
            </xdr:nvCxnSpPr>
            <xdr:spPr>
              <a:xfrm rot="16200000" flipV="1">
                <a:off x="5833982" y="1846947"/>
                <a:ext cx="4763" cy="3427357"/>
              </a:xfrm>
              <a:prstGeom prst="bentConnector3">
                <a:avLst>
                  <a:gd name="adj1" fmla="val 4899496"/>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84" name="Elbow Connector 83"/>
              <xdr:cNvCxnSpPr>
                <a:stCxn id="69" idx="2"/>
                <a:endCxn id="79" idx="2"/>
              </xdr:cNvCxnSpPr>
            </xdr:nvCxnSpPr>
            <xdr:spPr>
              <a:xfrm rot="5400000" flipH="1">
                <a:off x="7374873" y="3156658"/>
                <a:ext cx="189636" cy="2073405"/>
              </a:xfrm>
              <a:prstGeom prst="bentConnector3">
                <a:avLst>
                  <a:gd name="adj1" fmla="val -124970"/>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85" name="Elbow Connector 84"/>
              <xdr:cNvCxnSpPr>
                <a:stCxn id="77" idx="2"/>
                <a:endCxn id="70" idx="2"/>
              </xdr:cNvCxnSpPr>
            </xdr:nvCxnSpPr>
            <xdr:spPr>
              <a:xfrm rot="5400000">
                <a:off x="3557670" y="2378377"/>
                <a:ext cx="4762" cy="3435568"/>
              </a:xfrm>
              <a:prstGeom prst="bentConnector3">
                <a:avLst>
                  <a:gd name="adj1" fmla="val 4900504"/>
                </a:avLst>
              </a:prstGeom>
              <a:ln>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6" name="TextBox 85"/>
              <xdr:cNvSpPr txBox="1"/>
            </xdr:nvSpPr>
            <xdr:spPr>
              <a:xfrm>
                <a:off x="3197444" y="4287480"/>
                <a:ext cx="57528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i="1"/>
                  <a:t>Rework</a:t>
                </a:r>
              </a:p>
            </xdr:txBody>
          </xdr:sp>
          <xdr:sp macro="" textlink="">
            <xdr:nvSpPr>
              <xdr:cNvPr id="87" name="TextBox 86"/>
              <xdr:cNvSpPr txBox="1"/>
            </xdr:nvSpPr>
            <xdr:spPr>
              <a:xfrm>
                <a:off x="5468335" y="3120259"/>
                <a:ext cx="57528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i="1"/>
                  <a:t>Rework</a:t>
                </a:r>
              </a:p>
            </xdr:txBody>
          </xdr:sp>
          <xdr:sp macro="" textlink="">
            <xdr:nvSpPr>
              <xdr:cNvPr id="88" name="TextBox 87"/>
              <xdr:cNvSpPr txBox="1"/>
            </xdr:nvSpPr>
            <xdr:spPr>
              <a:xfrm>
                <a:off x="6729577" y="4491202"/>
                <a:ext cx="1464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i="1"/>
                  <a:t>Warranty</a:t>
                </a:r>
                <a:r>
                  <a:rPr lang="en-US" sz="1000" i="1" baseline="0"/>
                  <a:t> Claim / Return</a:t>
                </a:r>
                <a:endParaRPr lang="en-US" sz="1000" i="1"/>
              </a:p>
            </xdr:txBody>
          </xdr:sp>
          <xdr:cxnSp macro="">
            <xdr:nvCxnSpPr>
              <xdr:cNvPr id="89" name="Straight Arrow Connector 88"/>
              <xdr:cNvCxnSpPr/>
            </xdr:nvCxnSpPr>
            <xdr:spPr>
              <a:xfrm>
                <a:off x="7970454" y="3829542"/>
                <a:ext cx="24765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0" name="TextBox 89"/>
              <xdr:cNvSpPr txBox="1"/>
            </xdr:nvSpPr>
            <xdr:spPr>
              <a:xfrm>
                <a:off x="8190406" y="3120259"/>
                <a:ext cx="68287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i="1"/>
                  <a:t>Customer</a:t>
                </a:r>
              </a:p>
            </xdr:txBody>
          </xdr:sp>
          <xdr:sp macro="" textlink="">
            <xdr:nvSpPr>
              <xdr:cNvPr id="91" name="TextBox 90"/>
              <xdr:cNvSpPr txBox="1"/>
            </xdr:nvSpPr>
            <xdr:spPr>
              <a:xfrm>
                <a:off x="419100" y="4317453"/>
                <a:ext cx="60446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i="1"/>
                  <a:t>Supplier</a:t>
                </a:r>
              </a:p>
            </xdr:txBody>
          </xdr:sp>
        </xdr:grpSp>
      </xdr:grpSp>
    </xdr:grpSp>
    <xdr:clientData/>
  </xdr:twoCellAnchor>
</xdr:wsDr>
</file>

<file path=xl/theme/theme1.xml><?xml version="1.0" encoding="utf-8"?>
<a:theme xmlns:a="http://schemas.openxmlformats.org/drawingml/2006/main" name="Office Theme">
  <a:themeElements>
    <a:clrScheme name="Oriel">
      <a:dk1>
        <a:sysClr val="windowText" lastClr="000000"/>
      </a:dk1>
      <a:lt1>
        <a:sysClr val="window" lastClr="FFFFFF"/>
      </a:lt1>
      <a:dk2>
        <a:srgbClr val="575F6D"/>
      </a:dk2>
      <a:lt2>
        <a:srgbClr val="FFF39D"/>
      </a:lt2>
      <a:accent1>
        <a:srgbClr val="FE8637"/>
      </a:accent1>
      <a:accent2>
        <a:srgbClr val="7598D9"/>
      </a:accent2>
      <a:accent3>
        <a:srgbClr val="B32C16"/>
      </a:accent3>
      <a:accent4>
        <a:srgbClr val="F5CD2D"/>
      </a:accent4>
      <a:accent5>
        <a:srgbClr val="AEBAD5"/>
      </a:accent5>
      <a:accent6>
        <a:srgbClr val="777C84"/>
      </a:accent6>
      <a:hlink>
        <a:srgbClr val="D2611C"/>
      </a:hlink>
      <a:folHlink>
        <a:srgbClr val="3B435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34"/>
  <sheetViews>
    <sheetView showGridLines="0" zoomScaleNormal="100" workbookViewId="0"/>
  </sheetViews>
  <sheetFormatPr defaultRowHeight="15" x14ac:dyDescent="0.25"/>
  <cols>
    <col min="1" max="1" width="9.140625" style="33"/>
    <col min="2" max="2" width="90.28515625" style="33" customWidth="1"/>
    <col min="3" max="16384" width="9.140625" style="33"/>
  </cols>
  <sheetData>
    <row r="1" spans="2:3" ht="24.75" customHeight="1" x14ac:dyDescent="0.3">
      <c r="B1" s="37" t="s">
        <v>78</v>
      </c>
      <c r="C1" s="38"/>
    </row>
    <row r="2" spans="2:3" x14ac:dyDescent="0.25">
      <c r="B2" s="32" t="s">
        <v>38</v>
      </c>
    </row>
    <row r="3" spans="2:3" x14ac:dyDescent="0.25">
      <c r="B3" s="32"/>
    </row>
    <row r="4" spans="2:3" ht="30" x14ac:dyDescent="0.25">
      <c r="B4" s="34" t="s">
        <v>92</v>
      </c>
    </row>
    <row r="5" spans="2:3" x14ac:dyDescent="0.25">
      <c r="B5" s="34"/>
    </row>
    <row r="6" spans="2:3" ht="120" x14ac:dyDescent="0.25">
      <c r="B6" s="34" t="s">
        <v>70</v>
      </c>
    </row>
    <row r="7" spans="2:3" x14ac:dyDescent="0.25">
      <c r="B7" s="34"/>
    </row>
    <row r="8" spans="2:3" ht="30" x14ac:dyDescent="0.25">
      <c r="B8" s="34" t="s">
        <v>71</v>
      </c>
    </row>
    <row r="9" spans="2:3" x14ac:dyDescent="0.25">
      <c r="B9" s="34"/>
    </row>
    <row r="10" spans="2:3" x14ac:dyDescent="0.25">
      <c r="B10" s="34" t="s">
        <v>39</v>
      </c>
    </row>
    <row r="11" spans="2:3" ht="75" x14ac:dyDescent="0.25">
      <c r="B11" s="35" t="s">
        <v>40</v>
      </c>
    </row>
    <row r="12" spans="2:3" x14ac:dyDescent="0.25">
      <c r="B12" s="35"/>
    </row>
    <row r="13" spans="2:3" ht="72" customHeight="1" x14ac:dyDescent="0.25">
      <c r="B13" s="35" t="s">
        <v>41</v>
      </c>
    </row>
    <row r="14" spans="2:3" x14ac:dyDescent="0.25">
      <c r="B14" s="35"/>
    </row>
    <row r="15" spans="2:3" ht="105" x14ac:dyDescent="0.25">
      <c r="B15" s="35" t="s">
        <v>42</v>
      </c>
    </row>
    <row r="16" spans="2:3" x14ac:dyDescent="0.25">
      <c r="B16" s="35"/>
    </row>
    <row r="17" spans="2:2" ht="75" x14ac:dyDescent="0.25">
      <c r="B17" s="36" t="s">
        <v>43</v>
      </c>
    </row>
    <row r="18" spans="2:2" x14ac:dyDescent="0.25">
      <c r="B18" s="36"/>
    </row>
    <row r="19" spans="2:2" ht="60" x14ac:dyDescent="0.25">
      <c r="B19" s="35" t="s">
        <v>44</v>
      </c>
    </row>
    <row r="20" spans="2:2" x14ac:dyDescent="0.25">
      <c r="B20" s="35"/>
    </row>
    <row r="21" spans="2:2" ht="60.75" customHeight="1" x14ac:dyDescent="0.25">
      <c r="B21" s="35" t="s">
        <v>45</v>
      </c>
    </row>
    <row r="22" spans="2:2" x14ac:dyDescent="0.25">
      <c r="B22" s="35"/>
    </row>
    <row r="23" spans="2:2" x14ac:dyDescent="0.25">
      <c r="B23" s="34" t="s">
        <v>46</v>
      </c>
    </row>
    <row r="24" spans="2:2" ht="75" x14ac:dyDescent="0.25">
      <c r="B24" s="35" t="s">
        <v>47</v>
      </c>
    </row>
    <row r="25" spans="2:2" x14ac:dyDescent="0.25">
      <c r="B25" s="35"/>
    </row>
    <row r="26" spans="2:2" ht="75" x14ac:dyDescent="0.25">
      <c r="B26" s="35" t="s">
        <v>48</v>
      </c>
    </row>
    <row r="27" spans="2:2" x14ac:dyDescent="0.25">
      <c r="B27" s="35"/>
    </row>
    <row r="28" spans="2:2" ht="90" x14ac:dyDescent="0.25">
      <c r="B28" s="35" t="s">
        <v>49</v>
      </c>
    </row>
    <row r="29" spans="2:2" x14ac:dyDescent="0.25">
      <c r="B29" s="35"/>
    </row>
    <row r="30" spans="2:2" ht="60" x14ac:dyDescent="0.25">
      <c r="B30" s="35" t="s">
        <v>50</v>
      </c>
    </row>
    <row r="31" spans="2:2" x14ac:dyDescent="0.25">
      <c r="B31" s="35"/>
    </row>
    <row r="32" spans="2:2" ht="90" x14ac:dyDescent="0.25">
      <c r="B32" s="35" t="s">
        <v>51</v>
      </c>
    </row>
    <row r="33" spans="2:2" x14ac:dyDescent="0.25">
      <c r="B33" s="35"/>
    </row>
    <row r="34" spans="2:2" ht="75" x14ac:dyDescent="0.25">
      <c r="B34" s="34" t="s">
        <v>79</v>
      </c>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4"/>
  <sheetViews>
    <sheetView workbookViewId="0"/>
  </sheetViews>
  <sheetFormatPr defaultRowHeight="12.75" x14ac:dyDescent="0.2"/>
  <cols>
    <col min="1" max="2" width="36.7109375" customWidth="1"/>
  </cols>
  <sheetData>
    <row r="1" spans="1:3" x14ac:dyDescent="0.2">
      <c r="A1" s="30" t="s">
        <v>52</v>
      </c>
    </row>
    <row r="3" spans="1:3" x14ac:dyDescent="0.2">
      <c r="A3" t="s">
        <v>53</v>
      </c>
      <c r="B3" t="s">
        <v>54</v>
      </c>
      <c r="C3">
        <v>0</v>
      </c>
    </row>
    <row r="4" spans="1:3" x14ac:dyDescent="0.2">
      <c r="A4" t="s">
        <v>55</v>
      </c>
    </row>
    <row r="5" spans="1:3" x14ac:dyDescent="0.2">
      <c r="A5" t="s">
        <v>56</v>
      </c>
    </row>
    <row r="7" spans="1:3" x14ac:dyDescent="0.2">
      <c r="A7" s="30" t="s">
        <v>57</v>
      </c>
      <c r="B7" t="s">
        <v>58</v>
      </c>
    </row>
    <row r="8" spans="1:3" x14ac:dyDescent="0.2">
      <c r="B8">
        <v>2</v>
      </c>
    </row>
    <row r="10" spans="1:3" x14ac:dyDescent="0.2">
      <c r="A10" t="s">
        <v>59</v>
      </c>
    </row>
    <row r="11" spans="1:3" x14ac:dyDescent="0.2">
      <c r="A11" t="e">
        <f>CB_DATA_!#REF!</f>
        <v>#REF!</v>
      </c>
      <c r="B11" t="e">
        <f>Model!#REF!</f>
        <v>#REF!</v>
      </c>
    </row>
    <row r="13" spans="1:3" x14ac:dyDescent="0.2">
      <c r="A13" t="s">
        <v>60</v>
      </c>
    </row>
    <row r="14" spans="1:3" x14ac:dyDescent="0.2">
      <c r="A14" t="s">
        <v>68</v>
      </c>
      <c r="B14" t="s">
        <v>64</v>
      </c>
    </row>
    <row r="16" spans="1:3" x14ac:dyDescent="0.2">
      <c r="A16" t="s">
        <v>61</v>
      </c>
    </row>
    <row r="19" spans="1:2" x14ac:dyDescent="0.2">
      <c r="A19" t="s">
        <v>62</v>
      </c>
    </row>
    <row r="20" spans="1:2" x14ac:dyDescent="0.2">
      <c r="A20">
        <v>34</v>
      </c>
      <c r="B20">
        <v>31</v>
      </c>
    </row>
    <row r="25" spans="1:2" x14ac:dyDescent="0.2">
      <c r="A25" s="30" t="s">
        <v>63</v>
      </c>
    </row>
    <row r="26" spans="1:2" x14ac:dyDescent="0.2">
      <c r="A26" s="31" t="s">
        <v>65</v>
      </c>
      <c r="B26" s="31" t="s">
        <v>65</v>
      </c>
    </row>
    <row r="27" spans="1:2" x14ac:dyDescent="0.2">
      <c r="A27" t="s">
        <v>88</v>
      </c>
      <c r="B27" t="s">
        <v>89</v>
      </c>
    </row>
    <row r="28" spans="1:2" x14ac:dyDescent="0.2">
      <c r="A28" s="31" t="s">
        <v>66</v>
      </c>
      <c r="B28" s="31" t="s">
        <v>66</v>
      </c>
    </row>
    <row r="29" spans="1:2" x14ac:dyDescent="0.2">
      <c r="A29" s="31" t="s">
        <v>81</v>
      </c>
      <c r="B29" s="31" t="s">
        <v>67</v>
      </c>
    </row>
    <row r="30" spans="1:2" x14ac:dyDescent="0.2">
      <c r="A30" t="s">
        <v>90</v>
      </c>
      <c r="B30" t="s">
        <v>93</v>
      </c>
    </row>
    <row r="31" spans="1:2" x14ac:dyDescent="0.2">
      <c r="A31" s="31" t="s">
        <v>66</v>
      </c>
      <c r="B31" s="31" t="s">
        <v>66</v>
      </c>
    </row>
    <row r="32" spans="1:2" x14ac:dyDescent="0.2">
      <c r="A32" s="31" t="s">
        <v>82</v>
      </c>
    </row>
    <row r="33" spans="1:1" x14ac:dyDescent="0.2">
      <c r="A33" t="s">
        <v>91</v>
      </c>
    </row>
    <row r="34" spans="1:1" x14ac:dyDescent="0.2">
      <c r="A34" s="31" t="s">
        <v>75</v>
      </c>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10"/>
  <sheetViews>
    <sheetView showGridLines="0" tabSelected="1" zoomScaleNormal="100" workbookViewId="0"/>
  </sheetViews>
  <sheetFormatPr defaultColWidth="4.7109375" defaultRowHeight="15" outlineLevelRow="1" x14ac:dyDescent="0.25"/>
  <cols>
    <col min="1" max="1" width="4.5703125" style="1" customWidth="1"/>
    <col min="2" max="2" width="2.7109375" style="1" customWidth="1"/>
    <col min="3" max="4" width="4.7109375" style="1" customWidth="1"/>
    <col min="5" max="5" width="8.42578125" style="1" customWidth="1"/>
    <col min="6" max="6" width="5.140625" style="1" customWidth="1"/>
    <col min="7" max="7" width="7.5703125" style="1" customWidth="1"/>
    <col min="8" max="8" width="6.28515625" style="1" customWidth="1"/>
    <col min="9" max="9" width="4.7109375" style="1" customWidth="1"/>
    <col min="10" max="10" width="3.140625" style="1" customWidth="1"/>
    <col min="11" max="11" width="2.85546875" style="1" customWidth="1"/>
    <col min="12" max="12" width="3.28515625" style="1" customWidth="1"/>
    <col min="13" max="13" width="11" style="1" customWidth="1"/>
    <col min="14" max="14" width="5" style="1" customWidth="1"/>
    <col min="15" max="15" width="7.85546875" style="1" customWidth="1"/>
    <col min="16" max="16" width="7.140625" style="1" customWidth="1"/>
    <col min="17" max="17" width="4.7109375" style="1" customWidth="1"/>
    <col min="18" max="18" width="2.7109375" style="1" customWidth="1"/>
    <col min="19" max="20" width="4.7109375" style="1" customWidth="1"/>
    <col min="21" max="21" width="9.7109375" style="1" customWidth="1"/>
    <col min="22" max="22" width="5.140625" style="1" customWidth="1"/>
    <col min="23" max="23" width="8.28515625" style="1" customWidth="1"/>
    <col min="24" max="24" width="6.5703125" style="1" customWidth="1"/>
    <col min="25" max="25" width="8.140625" style="1" customWidth="1"/>
    <col min="26" max="26" width="6" style="1" customWidth="1"/>
    <col min="27" max="27" width="13" style="1" customWidth="1"/>
    <col min="28" max="28" width="6.5703125" style="1" customWidth="1"/>
    <col min="29" max="16384" width="4.7109375" style="1"/>
  </cols>
  <sheetData>
    <row r="1" spans="1:27" ht="22.5" x14ac:dyDescent="0.3">
      <c r="A1" s="23"/>
      <c r="B1" s="24" t="s">
        <v>80</v>
      </c>
      <c r="D1" s="2"/>
      <c r="E1" s="2"/>
      <c r="F1" s="2"/>
      <c r="G1" s="3"/>
      <c r="H1" s="4"/>
      <c r="I1" s="5"/>
      <c r="J1" s="5"/>
      <c r="K1" s="5"/>
      <c r="L1" s="2"/>
      <c r="M1" s="2"/>
      <c r="N1" s="2"/>
      <c r="O1" s="3"/>
      <c r="P1" s="4"/>
      <c r="Q1" s="5"/>
      <c r="R1" s="5"/>
      <c r="S1" s="5"/>
      <c r="T1" s="2"/>
      <c r="U1" s="2"/>
      <c r="V1" s="2"/>
      <c r="W1" s="3"/>
      <c r="X1" s="4"/>
      <c r="Y1" s="39" t="s">
        <v>72</v>
      </c>
    </row>
    <row r="2" spans="1:27" ht="22.5" x14ac:dyDescent="0.3">
      <c r="A2" s="23"/>
      <c r="B2" s="24"/>
      <c r="D2" s="2"/>
      <c r="E2" s="2"/>
      <c r="F2" s="2"/>
      <c r="G2" s="3"/>
      <c r="H2" s="4"/>
      <c r="I2" s="5"/>
      <c r="J2" s="5"/>
      <c r="K2" s="5"/>
      <c r="L2" s="2"/>
      <c r="M2" s="2"/>
      <c r="N2" s="2"/>
      <c r="O2" s="3"/>
      <c r="P2" s="4"/>
      <c r="Q2" s="5"/>
      <c r="R2" s="5"/>
      <c r="S2" s="5"/>
      <c r="T2" s="2"/>
      <c r="U2" s="2"/>
      <c r="V2" s="2"/>
      <c r="W2" s="3"/>
      <c r="X2" s="4"/>
      <c r="Y2" s="39"/>
    </row>
    <row r="3" spans="1:27" x14ac:dyDescent="0.25">
      <c r="D3" s="2"/>
      <c r="E3" s="2"/>
      <c r="F3" s="2"/>
      <c r="G3" s="3"/>
      <c r="H3" s="4"/>
      <c r="I3" s="5"/>
      <c r="J3" s="5"/>
      <c r="K3" s="5"/>
      <c r="L3" s="2"/>
      <c r="M3" s="2"/>
      <c r="N3" s="2"/>
      <c r="O3" s="3"/>
      <c r="P3" s="4"/>
      <c r="Q3" s="5"/>
      <c r="R3" s="5"/>
      <c r="S3" s="5"/>
      <c r="T3" s="2"/>
      <c r="U3" s="2"/>
      <c r="V3" s="2"/>
      <c r="W3" s="3"/>
      <c r="X3" s="4"/>
    </row>
    <row r="4" spans="1:27" x14ac:dyDescent="0.25">
      <c r="D4" s="2"/>
      <c r="E4" s="2"/>
      <c r="F4" s="2"/>
      <c r="G4" s="3"/>
      <c r="H4" s="4"/>
      <c r="I4" s="5"/>
      <c r="J4" s="5"/>
      <c r="K4" s="5"/>
      <c r="L4" s="2"/>
      <c r="M4" s="2"/>
      <c r="N4" s="2"/>
      <c r="O4" s="3"/>
      <c r="P4" s="4"/>
      <c r="Q4" s="5"/>
      <c r="R4" s="5"/>
      <c r="S4" s="5"/>
      <c r="T4" s="2"/>
      <c r="U4" s="2"/>
      <c r="V4" s="2"/>
      <c r="W4" s="3"/>
      <c r="X4" s="4"/>
    </row>
    <row r="7" spans="1:27" x14ac:dyDescent="0.25">
      <c r="Z7" s="40"/>
    </row>
    <row r="8" spans="1:27" ht="12.75" customHeight="1" x14ac:dyDescent="0.25">
      <c r="X8"/>
      <c r="Z8"/>
      <c r="AA8" s="62" t="s">
        <v>77</v>
      </c>
    </row>
    <row r="9" spans="1:27" x14ac:dyDescent="0.25">
      <c r="AA9" s="63" t="s">
        <v>76</v>
      </c>
    </row>
    <row r="11" spans="1:27" x14ac:dyDescent="0.25">
      <c r="Z11" s="55" t="s">
        <v>73</v>
      </c>
      <c r="AA11" s="60">
        <v>10000</v>
      </c>
    </row>
    <row r="12" spans="1:27" x14ac:dyDescent="0.25">
      <c r="Z12" s="56" t="s">
        <v>0</v>
      </c>
      <c r="AA12" s="57">
        <v>9000</v>
      </c>
    </row>
    <row r="13" spans="1:27" x14ac:dyDescent="0.25">
      <c r="Z13" s="56" t="s">
        <v>74</v>
      </c>
      <c r="AA13" s="57">
        <v>10000</v>
      </c>
    </row>
    <row r="14" spans="1:27" x14ac:dyDescent="0.25">
      <c r="Z14" s="56" t="s">
        <v>2</v>
      </c>
      <c r="AA14" s="57">
        <v>11000</v>
      </c>
    </row>
    <row r="15" spans="1:27" ht="15.75" thickBot="1" x14ac:dyDescent="0.3"/>
    <row r="16" spans="1:27" ht="15.75" thickBot="1" x14ac:dyDescent="0.3">
      <c r="C16" s="98" t="s">
        <v>69</v>
      </c>
      <c r="D16" s="99"/>
      <c r="E16" s="100"/>
      <c r="F16" s="85"/>
      <c r="G16" s="86" t="s">
        <v>0</v>
      </c>
      <c r="H16" s="87" t="s">
        <v>1</v>
      </c>
      <c r="I16" s="88" t="s">
        <v>2</v>
      </c>
      <c r="K16" s="101" t="s">
        <v>69</v>
      </c>
      <c r="L16" s="102"/>
      <c r="M16" s="103"/>
      <c r="N16" s="64"/>
      <c r="O16" s="65" t="s">
        <v>0</v>
      </c>
      <c r="P16" s="66" t="s">
        <v>1</v>
      </c>
      <c r="Q16" s="67" t="s">
        <v>2</v>
      </c>
      <c r="S16" s="104" t="s">
        <v>69</v>
      </c>
      <c r="T16" s="105"/>
      <c r="U16" s="106"/>
      <c r="V16" s="68"/>
      <c r="W16" s="69" t="s">
        <v>0</v>
      </c>
      <c r="X16" s="70" t="s">
        <v>1</v>
      </c>
      <c r="Y16" s="71" t="s">
        <v>2</v>
      </c>
    </row>
    <row r="17" spans="1:26" x14ac:dyDescent="0.25">
      <c r="C17" s="72" t="s">
        <v>3</v>
      </c>
      <c r="D17" s="72"/>
      <c r="E17" s="72"/>
      <c r="F17" s="89">
        <v>3</v>
      </c>
      <c r="G17" s="75">
        <v>2.7</v>
      </c>
      <c r="H17" s="75">
        <v>3</v>
      </c>
      <c r="I17" s="75">
        <v>3.3</v>
      </c>
      <c r="K17" s="72" t="s">
        <v>3</v>
      </c>
      <c r="L17" s="72"/>
      <c r="M17" s="72"/>
      <c r="N17" s="26">
        <v>3</v>
      </c>
      <c r="O17" s="75">
        <v>2.7</v>
      </c>
      <c r="P17" s="75">
        <v>3</v>
      </c>
      <c r="Q17" s="75">
        <v>3.3</v>
      </c>
      <c r="S17" s="72" t="s">
        <v>3</v>
      </c>
      <c r="T17" s="72"/>
      <c r="U17" s="72"/>
      <c r="V17" s="26">
        <v>3</v>
      </c>
      <c r="W17" s="75">
        <v>2.7</v>
      </c>
      <c r="X17" s="75">
        <v>3</v>
      </c>
      <c r="Y17" s="75">
        <v>3.3</v>
      </c>
    </row>
    <row r="18" spans="1:26" x14ac:dyDescent="0.25">
      <c r="C18" s="72" t="s">
        <v>4</v>
      </c>
      <c r="D18" s="72"/>
      <c r="E18" s="72"/>
      <c r="F18" s="90">
        <v>0.1</v>
      </c>
      <c r="G18" s="76">
        <v>0.05</v>
      </c>
      <c r="H18" s="76">
        <v>0.1</v>
      </c>
      <c r="I18" s="76">
        <v>0.15</v>
      </c>
      <c r="K18" s="72" t="s">
        <v>4</v>
      </c>
      <c r="L18" s="72"/>
      <c r="M18" s="72"/>
      <c r="N18" s="27">
        <v>0.2</v>
      </c>
      <c r="O18" s="76">
        <v>0.15</v>
      </c>
      <c r="P18" s="76">
        <v>0.2</v>
      </c>
      <c r="Q18" s="76">
        <v>0.25</v>
      </c>
      <c r="S18" s="72" t="s">
        <v>4</v>
      </c>
      <c r="T18" s="72"/>
      <c r="U18" s="72"/>
      <c r="V18" s="27">
        <v>0.15</v>
      </c>
      <c r="W18" s="76">
        <v>0.1</v>
      </c>
      <c r="X18" s="76">
        <v>0.15</v>
      </c>
      <c r="Y18" s="76">
        <v>0.2</v>
      </c>
    </row>
    <row r="19" spans="1:26" x14ac:dyDescent="0.25">
      <c r="C19" s="72" t="s">
        <v>5</v>
      </c>
      <c r="D19" s="72"/>
      <c r="E19" s="72"/>
      <c r="F19" s="91">
        <v>3</v>
      </c>
      <c r="G19" s="77">
        <v>2.5</v>
      </c>
      <c r="H19" s="77">
        <v>3</v>
      </c>
      <c r="I19" s="77">
        <v>10</v>
      </c>
      <c r="K19" s="72" t="s">
        <v>5</v>
      </c>
      <c r="L19" s="72"/>
      <c r="M19" s="72"/>
      <c r="N19" s="28">
        <v>4.5</v>
      </c>
      <c r="O19" s="77">
        <v>2.5</v>
      </c>
      <c r="P19" s="77">
        <v>3</v>
      </c>
      <c r="Q19" s="77">
        <v>10</v>
      </c>
      <c r="S19" s="72" t="s">
        <v>5</v>
      </c>
      <c r="T19" s="72"/>
      <c r="U19" s="72"/>
      <c r="V19" s="28">
        <v>2</v>
      </c>
      <c r="W19" s="77">
        <v>2.5</v>
      </c>
      <c r="X19" s="77">
        <v>3</v>
      </c>
      <c r="Y19" s="77">
        <v>10</v>
      </c>
    </row>
    <row r="20" spans="1:26" x14ac:dyDescent="0.25">
      <c r="C20" s="73" t="s">
        <v>6</v>
      </c>
      <c r="D20" s="74"/>
      <c r="E20" s="74"/>
      <c r="F20" s="92">
        <v>0.7</v>
      </c>
      <c r="G20" s="78">
        <v>0.5</v>
      </c>
      <c r="H20" s="78">
        <v>0.7</v>
      </c>
      <c r="I20" s="78">
        <v>0.75</v>
      </c>
      <c r="K20" s="73" t="s">
        <v>6</v>
      </c>
      <c r="L20" s="74"/>
      <c r="M20" s="74"/>
      <c r="N20" s="29">
        <v>0.85</v>
      </c>
      <c r="O20" s="78">
        <v>0.5</v>
      </c>
      <c r="P20" s="78">
        <v>0.7</v>
      </c>
      <c r="Q20" s="78">
        <v>0.75</v>
      </c>
      <c r="S20" s="73" t="s">
        <v>6</v>
      </c>
      <c r="T20" s="74"/>
      <c r="U20" s="74"/>
      <c r="V20" s="29">
        <v>0.8</v>
      </c>
      <c r="W20" s="78">
        <v>0.5</v>
      </c>
      <c r="X20" s="78">
        <v>0.7</v>
      </c>
      <c r="Y20" s="78">
        <v>0.75</v>
      </c>
    </row>
    <row r="21" spans="1:26" x14ac:dyDescent="0.25">
      <c r="B21" s="2"/>
      <c r="Y21" s="2"/>
      <c r="Z21" s="13"/>
    </row>
    <row r="22" spans="1:26" x14ac:dyDescent="0.25">
      <c r="B22" s="2"/>
      <c r="C22" s="107"/>
      <c r="D22" s="108" t="s">
        <v>87</v>
      </c>
      <c r="E22" s="107"/>
      <c r="F22" s="107"/>
      <c r="G22" s="107"/>
      <c r="H22" s="107"/>
      <c r="I22" s="107"/>
      <c r="J22" s="107"/>
      <c r="K22" s="107"/>
      <c r="L22" s="107"/>
      <c r="M22" s="107"/>
      <c r="N22" s="107"/>
      <c r="O22" s="107"/>
      <c r="P22" s="107"/>
      <c r="Q22" s="107"/>
      <c r="R22" s="107"/>
      <c r="S22" s="107"/>
      <c r="T22" s="107"/>
      <c r="U22" s="107"/>
      <c r="V22" s="107"/>
      <c r="W22" s="107"/>
      <c r="X22" s="107"/>
      <c r="Y22" s="2"/>
      <c r="Z22" s="13"/>
    </row>
    <row r="23" spans="1:26" x14ac:dyDescent="0.25">
      <c r="B23" s="2"/>
      <c r="D23" s="14"/>
      <c r="E23" s="2"/>
      <c r="F23" s="2"/>
      <c r="G23" s="11"/>
      <c r="H23" s="4"/>
      <c r="I23" s="5"/>
      <c r="J23" s="5"/>
      <c r="K23" s="5"/>
      <c r="L23" s="2"/>
      <c r="M23" s="2"/>
      <c r="N23" s="2"/>
      <c r="O23" s="11"/>
      <c r="P23" s="4"/>
      <c r="Q23" s="5"/>
      <c r="R23" s="5"/>
      <c r="S23" s="5"/>
      <c r="T23" s="2"/>
      <c r="U23" s="2"/>
      <c r="V23" s="2"/>
      <c r="W23" s="12"/>
      <c r="X23" s="4"/>
      <c r="Y23" s="2"/>
      <c r="Z23" s="13"/>
    </row>
    <row r="24" spans="1:26" outlineLevel="1" x14ac:dyDescent="0.25">
      <c r="B24" s="2"/>
      <c r="D24" s="2" t="s">
        <v>29</v>
      </c>
      <c r="E24" s="2"/>
      <c r="F24" s="2"/>
      <c r="G24" s="95">
        <v>5</v>
      </c>
      <c r="H24" s="4" t="s">
        <v>21</v>
      </c>
      <c r="I24" s="2"/>
      <c r="J24" s="2"/>
      <c r="K24" s="2"/>
      <c r="L24" s="2" t="s">
        <v>29</v>
      </c>
      <c r="M24" s="2"/>
      <c r="N24" s="2"/>
      <c r="O24" s="95">
        <v>25</v>
      </c>
      <c r="P24" s="4" t="s">
        <v>21</v>
      </c>
      <c r="Q24" s="2"/>
      <c r="R24" s="2"/>
      <c r="S24" s="2"/>
      <c r="T24" s="2" t="s">
        <v>29</v>
      </c>
      <c r="U24" s="2"/>
      <c r="V24" s="2"/>
      <c r="W24" s="95">
        <v>10</v>
      </c>
      <c r="X24" s="4" t="s">
        <v>21</v>
      </c>
      <c r="Y24" s="2"/>
      <c r="Z24" s="13"/>
    </row>
    <row r="25" spans="1:26" outlineLevel="1" x14ac:dyDescent="0.25">
      <c r="B25" s="2"/>
      <c r="D25" s="2" t="s">
        <v>30</v>
      </c>
      <c r="E25" s="2"/>
      <c r="F25" s="2"/>
      <c r="G25" s="95">
        <v>400</v>
      </c>
      <c r="H25" s="4" t="s">
        <v>31</v>
      </c>
      <c r="I25" s="2"/>
      <c r="J25" s="2"/>
      <c r="K25" s="2"/>
      <c r="L25" s="2" t="s">
        <v>30</v>
      </c>
      <c r="M25" s="2"/>
      <c r="N25" s="2"/>
      <c r="O25" s="95">
        <v>2000</v>
      </c>
      <c r="P25" s="4" t="s">
        <v>31</v>
      </c>
      <c r="Q25" s="2"/>
      <c r="R25" s="2"/>
      <c r="S25" s="2"/>
      <c r="T25" s="2" t="s">
        <v>30</v>
      </c>
      <c r="U25" s="2"/>
      <c r="V25" s="2"/>
      <c r="W25" s="95">
        <v>1200</v>
      </c>
      <c r="X25" s="4" t="s">
        <v>31</v>
      </c>
      <c r="Y25" s="2"/>
      <c r="Z25" s="13"/>
    </row>
    <row r="26" spans="1:26" outlineLevel="1" x14ac:dyDescent="0.25">
      <c r="B26" s="2"/>
      <c r="D26" s="2" t="s">
        <v>32</v>
      </c>
      <c r="E26" s="2"/>
      <c r="F26" s="2"/>
      <c r="G26" s="95">
        <v>200</v>
      </c>
      <c r="H26" s="4" t="s">
        <v>31</v>
      </c>
      <c r="I26" s="2"/>
      <c r="J26" s="2"/>
      <c r="K26" s="2"/>
      <c r="L26" s="2" t="s">
        <v>32</v>
      </c>
      <c r="M26" s="2"/>
      <c r="N26" s="2"/>
      <c r="O26" s="95">
        <v>2000</v>
      </c>
      <c r="P26" s="4" t="s">
        <v>31</v>
      </c>
      <c r="Q26" s="2"/>
      <c r="R26" s="2"/>
      <c r="S26" s="2"/>
      <c r="T26" s="2" t="s">
        <v>32</v>
      </c>
      <c r="U26" s="2"/>
      <c r="V26" s="2"/>
      <c r="W26" s="95">
        <v>1500</v>
      </c>
      <c r="X26" s="4" t="s">
        <v>31</v>
      </c>
      <c r="Y26" s="2"/>
      <c r="Z26" s="13"/>
    </row>
    <row r="27" spans="1:26" outlineLevel="1" x14ac:dyDescent="0.25">
      <c r="B27" s="2"/>
      <c r="D27" s="2" t="s">
        <v>33</v>
      </c>
      <c r="E27" s="2"/>
      <c r="F27" s="2"/>
      <c r="G27" s="95">
        <v>500</v>
      </c>
      <c r="H27" s="4" t="s">
        <v>34</v>
      </c>
      <c r="I27" s="2"/>
      <c r="J27" s="2"/>
      <c r="K27" s="2"/>
      <c r="L27" s="2" t="s">
        <v>33</v>
      </c>
      <c r="M27" s="2"/>
      <c r="N27" s="2"/>
      <c r="O27" s="95">
        <v>0</v>
      </c>
      <c r="P27" s="4" t="s">
        <v>34</v>
      </c>
      <c r="Q27" s="2"/>
      <c r="R27" s="2"/>
      <c r="S27" s="2"/>
      <c r="T27" s="2" t="s">
        <v>33</v>
      </c>
      <c r="U27" s="2"/>
      <c r="V27" s="2"/>
      <c r="W27" s="95">
        <v>20</v>
      </c>
      <c r="X27" s="4" t="s">
        <v>34</v>
      </c>
      <c r="Y27" s="2"/>
      <c r="Z27" s="13"/>
    </row>
    <row r="28" spans="1:26" outlineLevel="1" x14ac:dyDescent="0.25">
      <c r="B28" s="2"/>
      <c r="D28" s="2" t="s">
        <v>35</v>
      </c>
      <c r="E28" s="2"/>
      <c r="F28" s="2"/>
      <c r="G28" s="95">
        <v>10</v>
      </c>
      <c r="H28" s="4" t="s">
        <v>34</v>
      </c>
      <c r="I28" s="2"/>
      <c r="J28" s="2"/>
      <c r="K28" s="2"/>
      <c r="L28" s="2" t="s">
        <v>35</v>
      </c>
      <c r="M28" s="2"/>
      <c r="N28" s="2"/>
      <c r="O28" s="95">
        <v>20</v>
      </c>
      <c r="P28" s="4" t="s">
        <v>34</v>
      </c>
      <c r="Q28" s="2"/>
      <c r="R28" s="2"/>
      <c r="S28" s="2"/>
      <c r="T28" s="2" t="s">
        <v>35</v>
      </c>
      <c r="U28" s="2"/>
      <c r="V28" s="2"/>
      <c r="W28" s="95">
        <v>70</v>
      </c>
      <c r="X28" s="4" t="s">
        <v>34</v>
      </c>
      <c r="Y28" s="2"/>
      <c r="Z28" s="13"/>
    </row>
    <row r="29" spans="1:26" outlineLevel="1" x14ac:dyDescent="0.25">
      <c r="B29" s="2"/>
      <c r="D29" s="2" t="s">
        <v>36</v>
      </c>
      <c r="E29" s="2"/>
      <c r="F29" s="2"/>
      <c r="G29" s="96">
        <v>6</v>
      </c>
      <c r="H29" s="4" t="s">
        <v>27</v>
      </c>
      <c r="I29" s="5"/>
      <c r="J29" s="5"/>
      <c r="K29" s="5"/>
      <c r="L29" s="2" t="s">
        <v>36</v>
      </c>
      <c r="M29" s="2"/>
      <c r="N29" s="2"/>
      <c r="O29" s="96">
        <v>6</v>
      </c>
      <c r="P29" s="4" t="s">
        <v>27</v>
      </c>
      <c r="Q29" s="5"/>
      <c r="R29" s="5"/>
      <c r="S29" s="5"/>
      <c r="T29" s="2" t="s">
        <v>36</v>
      </c>
      <c r="U29" s="2"/>
      <c r="V29" s="2"/>
      <c r="W29" s="96">
        <v>6</v>
      </c>
      <c r="X29" s="4" t="s">
        <v>27</v>
      </c>
      <c r="Y29" s="2"/>
      <c r="Z29" s="13"/>
    </row>
    <row r="30" spans="1:26" outlineLevel="1" x14ac:dyDescent="0.25">
      <c r="D30" s="1" t="s">
        <v>37</v>
      </c>
      <c r="G30" s="97">
        <v>0.5</v>
      </c>
      <c r="H30" s="6" t="s">
        <v>15</v>
      </c>
      <c r="L30" s="1" t="s">
        <v>37</v>
      </c>
      <c r="O30" s="97">
        <v>0.3</v>
      </c>
      <c r="P30" s="6" t="s">
        <v>15</v>
      </c>
      <c r="T30" s="1" t="s">
        <v>37</v>
      </c>
      <c r="W30" s="97">
        <v>0.3</v>
      </c>
      <c r="X30" s="6" t="s">
        <v>15</v>
      </c>
    </row>
    <row r="31" spans="1:26" x14ac:dyDescent="0.25">
      <c r="A31" s="61" t="s">
        <v>83</v>
      </c>
      <c r="B31" s="59"/>
      <c r="C31" s="58"/>
      <c r="D31" s="59"/>
      <c r="E31" s="59"/>
      <c r="F31" s="2"/>
      <c r="G31" s="11"/>
      <c r="H31" s="4"/>
      <c r="I31" s="5"/>
      <c r="J31" s="5"/>
      <c r="K31" s="5"/>
      <c r="L31" s="2"/>
      <c r="M31" s="2"/>
      <c r="N31" s="2"/>
      <c r="O31" s="11"/>
      <c r="P31" s="4"/>
      <c r="Q31" s="5"/>
      <c r="R31" s="5"/>
      <c r="S31" s="5"/>
      <c r="T31" s="2"/>
      <c r="U31" s="2"/>
      <c r="V31" s="2"/>
      <c r="W31" s="12"/>
      <c r="X31" s="4"/>
      <c r="Y31" s="2"/>
      <c r="Z31" s="13"/>
    </row>
    <row r="32" spans="1:26" x14ac:dyDescent="0.25">
      <c r="A32" s="58"/>
      <c r="B32" s="59"/>
      <c r="C32" s="58"/>
      <c r="D32" s="59"/>
      <c r="E32" s="59"/>
      <c r="F32" s="2"/>
      <c r="G32" s="11"/>
      <c r="H32" s="4"/>
      <c r="I32" s="5"/>
      <c r="J32" s="5"/>
      <c r="K32" s="5"/>
      <c r="L32" s="2"/>
      <c r="M32" s="2"/>
      <c r="N32" s="2"/>
      <c r="O32" s="11"/>
      <c r="P32" s="4"/>
      <c r="Q32" s="5"/>
      <c r="R32" s="5"/>
      <c r="S32" s="5"/>
      <c r="T32" s="2"/>
      <c r="U32" s="2"/>
      <c r="V32" s="2"/>
      <c r="W32" s="12"/>
      <c r="X32" s="4"/>
      <c r="Y32" s="2"/>
      <c r="Z32" s="13"/>
    </row>
    <row r="33" spans="1:28" x14ac:dyDescent="0.25">
      <c r="A33" s="58"/>
      <c r="B33" s="59"/>
      <c r="C33" s="109"/>
      <c r="D33" s="110" t="s">
        <v>84</v>
      </c>
      <c r="E33" s="109"/>
      <c r="F33" s="109"/>
      <c r="G33" s="109"/>
      <c r="H33" s="109"/>
      <c r="I33" s="109"/>
      <c r="J33" s="109"/>
      <c r="K33" s="109"/>
      <c r="L33" s="109"/>
      <c r="M33" s="109"/>
      <c r="N33" s="109"/>
      <c r="O33" s="109"/>
      <c r="P33" s="109"/>
      <c r="Q33" s="109"/>
      <c r="R33" s="109"/>
      <c r="S33" s="109"/>
      <c r="T33" s="109"/>
      <c r="U33" s="109"/>
      <c r="V33" s="109"/>
      <c r="W33" s="109"/>
      <c r="X33" s="111"/>
      <c r="Y33" s="2"/>
      <c r="Z33" s="13"/>
    </row>
    <row r="34" spans="1:28" ht="15.75" thickBot="1" x14ac:dyDescent="0.3">
      <c r="A34" s="58"/>
      <c r="B34" s="59"/>
      <c r="C34" s="58"/>
      <c r="D34" s="59"/>
      <c r="E34" s="59"/>
      <c r="F34" s="2"/>
      <c r="G34" s="11"/>
      <c r="H34" s="4"/>
      <c r="I34" s="5"/>
      <c r="J34" s="5"/>
      <c r="K34" s="5"/>
      <c r="L34" s="2"/>
      <c r="M34" s="2"/>
      <c r="N34" s="2"/>
      <c r="O34" s="11"/>
      <c r="P34" s="4"/>
      <c r="Q34" s="5"/>
      <c r="R34" s="5"/>
      <c r="S34" s="5"/>
      <c r="T34" s="2"/>
      <c r="U34" s="2"/>
      <c r="V34" s="2"/>
      <c r="W34" s="12"/>
      <c r="X34" s="4"/>
      <c r="Y34" s="2"/>
      <c r="Z34" s="13"/>
    </row>
    <row r="35" spans="1:28" x14ac:dyDescent="0.25">
      <c r="B35" s="14"/>
      <c r="C35" s="79" t="s">
        <v>22</v>
      </c>
      <c r="D35" s="79"/>
      <c r="E35" s="79"/>
      <c r="F35" s="79"/>
      <c r="G35" s="79"/>
      <c r="H35" s="93">
        <f>NORMSINV(G41*O41*W41) +1.5</f>
        <v>2.3877776957883232</v>
      </c>
      <c r="I35" s="2"/>
      <c r="J35" s="2"/>
      <c r="K35" s="79" t="s">
        <v>23</v>
      </c>
      <c r="L35" s="79"/>
      <c r="M35" s="79"/>
      <c r="N35" s="79"/>
      <c r="O35" s="79"/>
      <c r="P35" s="15">
        <f>G46+O46+W46</f>
        <v>74.81535337374639</v>
      </c>
      <c r="Q35" s="2"/>
      <c r="R35" s="2"/>
      <c r="S35" s="81" t="s">
        <v>24</v>
      </c>
      <c r="T35" s="79"/>
      <c r="U35" s="79"/>
      <c r="V35" s="81"/>
      <c r="W35" s="79"/>
      <c r="X35" s="16">
        <f>P35-(G64+O64+W64)</f>
        <v>4.6151440759147846</v>
      </c>
      <c r="Y35" s="17"/>
      <c r="Z35" s="18"/>
      <c r="AB35" s="10"/>
    </row>
    <row r="36" spans="1:28" x14ac:dyDescent="0.25">
      <c r="B36" s="14"/>
      <c r="C36" s="80" t="s">
        <v>4</v>
      </c>
      <c r="D36" s="80"/>
      <c r="E36" s="80"/>
      <c r="F36" s="80"/>
      <c r="G36" s="80"/>
      <c r="H36" s="94">
        <f>(F19+N19+V19)/(G39+O39+W39)</f>
        <v>0.14430379746835445</v>
      </c>
      <c r="I36" s="2"/>
      <c r="J36" s="2"/>
      <c r="K36" s="80" t="s">
        <v>25</v>
      </c>
      <c r="L36" s="80"/>
      <c r="M36" s="80"/>
      <c r="N36" s="80"/>
      <c r="O36" s="80"/>
      <c r="P36" s="19">
        <f>P35-X35-X36</f>
        <v>58.290685833115191</v>
      </c>
      <c r="Q36" s="2"/>
      <c r="R36" s="2"/>
      <c r="S36" s="82" t="s">
        <v>26</v>
      </c>
      <c r="T36" s="80"/>
      <c r="U36" s="80"/>
      <c r="V36" s="82"/>
      <c r="W36" s="80"/>
      <c r="X36" s="20">
        <f>P35-(G82+O82+W82)</f>
        <v>11.909523464716415</v>
      </c>
      <c r="Y36" s="17"/>
      <c r="Z36" s="18"/>
    </row>
    <row r="37" spans="1:28" x14ac:dyDescent="0.25">
      <c r="D37" s="2"/>
      <c r="E37" s="2"/>
      <c r="F37" s="2"/>
      <c r="G37" s="3"/>
      <c r="H37" s="4"/>
      <c r="I37" s="5"/>
      <c r="J37" s="5"/>
      <c r="K37" s="5"/>
      <c r="L37" s="2"/>
      <c r="M37" s="2"/>
      <c r="N37" s="2"/>
      <c r="O37" s="3"/>
      <c r="P37" s="4"/>
      <c r="Q37" s="5"/>
      <c r="R37" s="5"/>
      <c r="S37" s="5"/>
      <c r="T37" s="2"/>
      <c r="U37" s="2"/>
      <c r="V37" s="2"/>
      <c r="W37" s="3"/>
      <c r="X37" s="4"/>
    </row>
    <row r="38" spans="1:28" hidden="1" outlineLevel="1" x14ac:dyDescent="0.25">
      <c r="D38" s="2" t="s">
        <v>8</v>
      </c>
      <c r="E38" s="2"/>
      <c r="F38" s="2"/>
      <c r="G38" s="51">
        <f>G40*G39/60</f>
        <v>6152.560147058497</v>
      </c>
      <c r="H38" s="4" t="s">
        <v>9</v>
      </c>
      <c r="I38" s="5"/>
      <c r="J38" s="5"/>
      <c r="K38" s="5"/>
      <c r="L38" s="2" t="s">
        <v>8</v>
      </c>
      <c r="M38" s="2"/>
      <c r="N38" s="2"/>
      <c r="O38" s="51">
        <f>O40*O39/60</f>
        <v>4306.1436172464037</v>
      </c>
      <c r="P38" s="4" t="s">
        <v>9</v>
      </c>
      <c r="Q38" s="5"/>
      <c r="R38" s="5"/>
      <c r="S38" s="5"/>
      <c r="T38" s="2" t="s">
        <v>8</v>
      </c>
      <c r="U38" s="2"/>
      <c r="V38" s="2"/>
      <c r="W38" s="51">
        <f>W40*W39/60</f>
        <v>2381.3109415800982</v>
      </c>
      <c r="X38" s="4" t="s">
        <v>9</v>
      </c>
    </row>
    <row r="39" spans="1:28" hidden="1" outlineLevel="1" x14ac:dyDescent="0.25">
      <c r="D39" s="2" t="s">
        <v>10</v>
      </c>
      <c r="E39" s="2"/>
      <c r="F39" s="2"/>
      <c r="G39" s="52">
        <f>F19/F18</f>
        <v>30</v>
      </c>
      <c r="H39" s="25" t="s">
        <v>11</v>
      </c>
      <c r="I39" s="5"/>
      <c r="J39" s="5"/>
      <c r="K39" s="5"/>
      <c r="L39" s="2" t="s">
        <v>10</v>
      </c>
      <c r="M39" s="2"/>
      <c r="N39" s="2"/>
      <c r="O39" s="52">
        <f>N19/N18</f>
        <v>22.5</v>
      </c>
      <c r="P39" s="25" t="s">
        <v>11</v>
      </c>
      <c r="Q39" s="5"/>
      <c r="R39" s="5"/>
      <c r="S39" s="5"/>
      <c r="T39" s="2" t="s">
        <v>10</v>
      </c>
      <c r="U39" s="2"/>
      <c r="V39" s="2"/>
      <c r="W39" s="52">
        <f>V19/V18</f>
        <v>13.333333333333334</v>
      </c>
      <c r="X39" s="25" t="s">
        <v>11</v>
      </c>
    </row>
    <row r="40" spans="1:28" hidden="1" outlineLevel="1" x14ac:dyDescent="0.25">
      <c r="D40" s="2" t="s">
        <v>12</v>
      </c>
      <c r="E40" s="2"/>
      <c r="F40" s="2"/>
      <c r="G40" s="51">
        <f>G45/G41</f>
        <v>12305.120294116994</v>
      </c>
      <c r="H40" s="4" t="s">
        <v>13</v>
      </c>
      <c r="I40" s="5"/>
      <c r="J40" s="5"/>
      <c r="K40" s="5"/>
      <c r="L40" s="2" t="s">
        <v>12</v>
      </c>
      <c r="M40" s="2"/>
      <c r="N40" s="2"/>
      <c r="O40" s="51">
        <f>O45/O41</f>
        <v>11483.04964599041</v>
      </c>
      <c r="P40" s="4" t="s">
        <v>13</v>
      </c>
      <c r="Q40" s="5"/>
      <c r="R40" s="5"/>
      <c r="S40" s="5"/>
      <c r="T40" s="2" t="s">
        <v>12</v>
      </c>
      <c r="U40" s="2"/>
      <c r="V40" s="2"/>
      <c r="W40" s="51">
        <f>W45/W41</f>
        <v>10715.89923711044</v>
      </c>
      <c r="X40" s="4" t="s">
        <v>13</v>
      </c>
    </row>
    <row r="41" spans="1:28" hidden="1" outlineLevel="1" x14ac:dyDescent="0.25">
      <c r="D41" s="2" t="s">
        <v>14</v>
      </c>
      <c r="E41" s="2"/>
      <c r="F41" s="7"/>
      <c r="G41" s="53">
        <f>NORMSDIST(F17-1.5)</f>
        <v>0.93319279873114191</v>
      </c>
      <c r="H41" s="4" t="s">
        <v>15</v>
      </c>
      <c r="I41" s="5"/>
      <c r="J41" s="5"/>
      <c r="K41" s="5"/>
      <c r="L41" s="2" t="s">
        <v>14</v>
      </c>
      <c r="M41" s="2"/>
      <c r="N41" s="7"/>
      <c r="O41" s="53">
        <f>NORMSDIST(N17-1.5)</f>
        <v>0.93319279873114191</v>
      </c>
      <c r="P41" s="4" t="s">
        <v>15</v>
      </c>
      <c r="Q41" s="5"/>
      <c r="R41" s="5"/>
      <c r="S41" s="5"/>
      <c r="T41" s="2" t="s">
        <v>14</v>
      </c>
      <c r="U41" s="2"/>
      <c r="V41" s="7"/>
      <c r="W41" s="53">
        <f>NORMSDIST(V17-1.5)</f>
        <v>0.93319279873114191</v>
      </c>
      <c r="X41" s="4" t="s">
        <v>15</v>
      </c>
      <c r="Z41" s="8"/>
    </row>
    <row r="42" spans="1:28" hidden="1" outlineLevel="1" x14ac:dyDescent="0.25">
      <c r="D42" s="2" t="s">
        <v>16</v>
      </c>
      <c r="E42" s="2"/>
      <c r="F42" s="7"/>
      <c r="G42" s="54">
        <f>-G40*(1-G41)*F20</f>
        <v>-575.44945368860897</v>
      </c>
      <c r="H42" s="4" t="s">
        <v>13</v>
      </c>
      <c r="I42" s="5"/>
      <c r="J42" s="5"/>
      <c r="K42" s="5"/>
      <c r="L42" s="2" t="s">
        <v>16</v>
      </c>
      <c r="M42" s="2"/>
      <c r="N42" s="7"/>
      <c r="O42" s="54">
        <f>-O40*(1-O41)*N20</f>
        <v>-652.07784754797524</v>
      </c>
      <c r="P42" s="4" t="s">
        <v>13</v>
      </c>
      <c r="Q42" s="5"/>
      <c r="R42" s="5"/>
      <c r="S42" s="5"/>
      <c r="T42" s="2" t="s">
        <v>16</v>
      </c>
      <c r="U42" s="2"/>
      <c r="V42" s="7"/>
      <c r="W42" s="54">
        <f>-W40*(1-W41)*V20</f>
        <v>-572.71938968835195</v>
      </c>
      <c r="X42" s="4" t="s">
        <v>13</v>
      </c>
    </row>
    <row r="43" spans="1:28" hidden="1" outlineLevel="1" x14ac:dyDescent="0.25">
      <c r="D43" s="2" t="s">
        <v>17</v>
      </c>
      <c r="E43" s="2"/>
      <c r="F43" s="2"/>
      <c r="G43" s="51">
        <f>G40+G42</f>
        <v>11729.670840428385</v>
      </c>
      <c r="H43" s="4" t="s">
        <v>13</v>
      </c>
      <c r="I43" s="5"/>
      <c r="J43" s="5"/>
      <c r="K43" s="5"/>
      <c r="L43" s="2" t="s">
        <v>17</v>
      </c>
      <c r="M43" s="2"/>
      <c r="N43" s="2"/>
      <c r="O43" s="54">
        <f>O40+O42</f>
        <v>10830.971798442435</v>
      </c>
      <c r="P43" s="4" t="s">
        <v>13</v>
      </c>
      <c r="Q43" s="5"/>
      <c r="R43" s="5"/>
      <c r="S43" s="5"/>
      <c r="T43" s="2" t="s">
        <v>17</v>
      </c>
      <c r="U43" s="2"/>
      <c r="V43" s="2"/>
      <c r="W43" s="54">
        <f>W40+W42</f>
        <v>10143.179847422087</v>
      </c>
      <c r="X43" s="4" t="s">
        <v>13</v>
      </c>
      <c r="AA43" s="9"/>
    </row>
    <row r="44" spans="1:28" hidden="1" outlineLevel="1" x14ac:dyDescent="0.25">
      <c r="D44" s="2" t="s">
        <v>18</v>
      </c>
      <c r="E44" s="2"/>
      <c r="F44" s="2"/>
      <c r="G44" s="54">
        <f>-G40*(1-G41)*(1-F20)</f>
        <v>-246.6211944379753</v>
      </c>
      <c r="H44" s="4" t="s">
        <v>13</v>
      </c>
      <c r="I44" s="5"/>
      <c r="J44" s="5"/>
      <c r="K44" s="5"/>
      <c r="L44" s="2" t="s">
        <v>18</v>
      </c>
      <c r="M44" s="2"/>
      <c r="N44" s="2"/>
      <c r="O44" s="54">
        <f>-O40*(1-O41)*(1-N20)</f>
        <v>-115.07256133199564</v>
      </c>
      <c r="P44" s="4" t="s">
        <v>13</v>
      </c>
      <c r="Q44" s="5"/>
      <c r="R44" s="5"/>
      <c r="S44" s="5"/>
      <c r="T44" s="2" t="s">
        <v>18</v>
      </c>
      <c r="U44" s="2"/>
      <c r="V44" s="2"/>
      <c r="W44" s="54">
        <f>-W40*(1-W41)*(1-V20)</f>
        <v>-143.17984742208796</v>
      </c>
      <c r="X44" s="4" t="s">
        <v>13</v>
      </c>
    </row>
    <row r="45" spans="1:28" hidden="1" outlineLevel="1" x14ac:dyDescent="0.25">
      <c r="D45" s="2" t="s">
        <v>19</v>
      </c>
      <c r="E45" s="2"/>
      <c r="F45" s="2"/>
      <c r="G45" s="51">
        <f>O40</f>
        <v>11483.04964599041</v>
      </c>
      <c r="H45" s="4" t="s">
        <v>13</v>
      </c>
      <c r="I45" s="5"/>
      <c r="J45" s="5"/>
      <c r="K45" s="5"/>
      <c r="L45" s="2" t="s">
        <v>19</v>
      </c>
      <c r="M45" s="2"/>
      <c r="N45" s="2"/>
      <c r="O45" s="51">
        <f>W40</f>
        <v>10715.89923711044</v>
      </c>
      <c r="P45" s="4" t="s">
        <v>13</v>
      </c>
      <c r="Q45" s="5"/>
      <c r="R45" s="5"/>
      <c r="S45" s="5"/>
      <c r="T45" s="2" t="s">
        <v>19</v>
      </c>
      <c r="U45" s="2"/>
      <c r="V45" s="2"/>
      <c r="W45" s="54">
        <f>$AA$11</f>
        <v>10000</v>
      </c>
      <c r="X45" s="4" t="s">
        <v>13</v>
      </c>
    </row>
    <row r="46" spans="1:28" hidden="1" outlineLevel="1" x14ac:dyDescent="0.25">
      <c r="D46" s="2" t="s">
        <v>20</v>
      </c>
      <c r="E46" s="2"/>
      <c r="F46" s="2"/>
      <c r="G46" s="52">
        <f>G$24 + (G$25*G38 + G$26*G38 + G$27*G40 + G$28*G40) / 1000000</f>
        <v>14.967147438234765</v>
      </c>
      <c r="H46" s="4" t="s">
        <v>21</v>
      </c>
      <c r="I46" s="5"/>
      <c r="J46" s="5"/>
      <c r="K46" s="5"/>
      <c r="L46" s="2" t="s">
        <v>20</v>
      </c>
      <c r="M46" s="2"/>
      <c r="N46" s="2"/>
      <c r="O46" s="52">
        <f>O$24 + (O$25*O38 + O$26*O38 + O$27*O40 + O$28*O40) / 1000000</f>
        <v>42.454235461905419</v>
      </c>
      <c r="P46" s="4" t="s">
        <v>21</v>
      </c>
      <c r="Q46" s="5"/>
      <c r="R46" s="5"/>
      <c r="S46" s="5"/>
      <c r="T46" s="2" t="s">
        <v>20</v>
      </c>
      <c r="U46" s="2"/>
      <c r="V46" s="2"/>
      <c r="W46" s="52">
        <f>W$24 + (W$25*W38 + W$26*W38 + W$27*W40 + W$28*W40) / 1000000</f>
        <v>17.393970473606203</v>
      </c>
      <c r="X46" s="4" t="s">
        <v>21</v>
      </c>
      <c r="Y46" s="5"/>
      <c r="AB46" s="10"/>
    </row>
    <row r="47" spans="1:28" collapsed="1" x14ac:dyDescent="0.25">
      <c r="A47" s="61" t="s">
        <v>83</v>
      </c>
      <c r="B47" s="59"/>
      <c r="C47" s="58"/>
      <c r="D47" s="59"/>
      <c r="E47" s="59"/>
      <c r="F47" s="2"/>
      <c r="G47" s="11"/>
      <c r="H47" s="4"/>
      <c r="I47" s="5"/>
      <c r="J47" s="5"/>
      <c r="K47" s="5"/>
      <c r="L47" s="2"/>
      <c r="M47" s="2"/>
      <c r="N47" s="2"/>
      <c r="O47" s="11"/>
      <c r="P47" s="4"/>
      <c r="Q47" s="5"/>
      <c r="R47" s="5"/>
      <c r="S47" s="5"/>
      <c r="T47" s="2"/>
      <c r="U47" s="2"/>
      <c r="V47" s="2"/>
      <c r="W47" s="12"/>
      <c r="X47" s="4"/>
      <c r="Y47" s="2"/>
      <c r="Z47" s="13"/>
    </row>
    <row r="48" spans="1:28" x14ac:dyDescent="0.25">
      <c r="B48" s="2"/>
      <c r="D48" s="5"/>
      <c r="E48" s="2"/>
      <c r="F48" s="2"/>
      <c r="G48" s="11"/>
      <c r="H48" s="21"/>
      <c r="I48" s="5"/>
      <c r="J48" s="5"/>
      <c r="K48" s="5"/>
      <c r="L48" s="2"/>
      <c r="M48" s="2"/>
      <c r="N48" s="2"/>
      <c r="O48" s="5"/>
      <c r="P48" s="18"/>
      <c r="Q48" s="5"/>
      <c r="R48" s="5"/>
      <c r="S48" s="5"/>
      <c r="T48" s="11"/>
      <c r="U48" s="2"/>
      <c r="V48" s="2"/>
      <c r="W48" s="12"/>
      <c r="X48" s="18"/>
      <c r="Y48" s="2"/>
      <c r="Z48" s="13"/>
    </row>
    <row r="49" spans="3:28" x14ac:dyDescent="0.25">
      <c r="C49" s="83"/>
      <c r="D49" s="84" t="s">
        <v>85</v>
      </c>
      <c r="E49" s="83"/>
      <c r="F49" s="83"/>
      <c r="G49" s="83"/>
      <c r="H49" s="83"/>
      <c r="I49" s="83"/>
      <c r="J49" s="83"/>
      <c r="K49" s="83"/>
      <c r="L49" s="83"/>
      <c r="M49" s="83"/>
      <c r="N49" s="83"/>
      <c r="O49" s="83"/>
      <c r="P49" s="83"/>
      <c r="Q49" s="83"/>
      <c r="R49" s="83"/>
      <c r="S49" s="83"/>
      <c r="T49" s="83"/>
      <c r="U49" s="83"/>
      <c r="V49" s="83"/>
      <c r="W49" s="83"/>
      <c r="X49" s="83"/>
    </row>
    <row r="50" spans="3:28" ht="15.75" thickBot="1" x14ac:dyDescent="0.3">
      <c r="D50" s="14"/>
      <c r="E50" s="2"/>
      <c r="F50" s="2"/>
      <c r="G50" s="11"/>
      <c r="H50" s="4"/>
      <c r="I50" s="5"/>
      <c r="J50" s="5"/>
      <c r="K50" s="5"/>
      <c r="L50" s="2"/>
      <c r="M50" s="2"/>
      <c r="N50" s="2"/>
      <c r="O50" s="11"/>
      <c r="P50" s="4"/>
      <c r="Q50" s="5"/>
      <c r="R50" s="5"/>
      <c r="S50" s="5"/>
      <c r="T50" s="2"/>
      <c r="U50" s="2"/>
      <c r="V50" s="2"/>
      <c r="W50" s="12"/>
      <c r="X50" s="4"/>
    </row>
    <row r="51" spans="3:28" x14ac:dyDescent="0.25">
      <c r="D51" s="41" t="s">
        <v>3</v>
      </c>
      <c r="E51" s="41"/>
      <c r="F51" s="41"/>
      <c r="G51" s="42">
        <f>G29</f>
        <v>6</v>
      </c>
      <c r="H51" s="43" t="s">
        <v>27</v>
      </c>
      <c r="L51" s="41" t="s">
        <v>3</v>
      </c>
      <c r="M51" s="41"/>
      <c r="N51" s="41"/>
      <c r="O51" s="42">
        <f>O29</f>
        <v>6</v>
      </c>
      <c r="P51" s="43" t="s">
        <v>27</v>
      </c>
      <c r="Q51" s="13"/>
      <c r="R51" s="13"/>
      <c r="S51" s="13"/>
      <c r="T51" s="41" t="s">
        <v>3</v>
      </c>
      <c r="U51" s="41"/>
      <c r="V51" s="41"/>
      <c r="W51" s="42">
        <f>W29</f>
        <v>6</v>
      </c>
      <c r="X51" s="43" t="s">
        <v>27</v>
      </c>
    </row>
    <row r="52" spans="3:28" x14ac:dyDescent="0.25">
      <c r="D52" s="44" t="s">
        <v>4</v>
      </c>
      <c r="E52" s="44"/>
      <c r="F52" s="44"/>
      <c r="G52" s="45">
        <f>F18</f>
        <v>0.1</v>
      </c>
      <c r="H52" s="46" t="s">
        <v>15</v>
      </c>
      <c r="L52" s="44" t="s">
        <v>4</v>
      </c>
      <c r="M52" s="44"/>
      <c r="N52" s="44"/>
      <c r="O52" s="45">
        <f>N18</f>
        <v>0.2</v>
      </c>
      <c r="P52" s="46" t="s">
        <v>15</v>
      </c>
      <c r="Q52" s="13"/>
      <c r="R52" s="13"/>
      <c r="S52" s="13"/>
      <c r="T52" s="44" t="s">
        <v>4</v>
      </c>
      <c r="U52" s="44"/>
      <c r="V52" s="44"/>
      <c r="W52" s="45">
        <f>V18</f>
        <v>0.15</v>
      </c>
      <c r="X52" s="46" t="s">
        <v>15</v>
      </c>
    </row>
    <row r="53" spans="3:28" x14ac:dyDescent="0.25">
      <c r="D53" s="44" t="s">
        <v>5</v>
      </c>
      <c r="E53" s="44"/>
      <c r="F53" s="44"/>
      <c r="G53" s="47">
        <f>F19</f>
        <v>3</v>
      </c>
      <c r="H53" s="46" t="s">
        <v>28</v>
      </c>
      <c r="L53" s="44" t="s">
        <v>5</v>
      </c>
      <c r="M53" s="44"/>
      <c r="N53" s="44"/>
      <c r="O53" s="47">
        <f>N19</f>
        <v>4.5</v>
      </c>
      <c r="P53" s="46" t="s">
        <v>28</v>
      </c>
      <c r="Q53" s="13"/>
      <c r="R53" s="13"/>
      <c r="S53" s="13"/>
      <c r="T53" s="44" t="s">
        <v>5</v>
      </c>
      <c r="U53" s="44"/>
      <c r="V53" s="44"/>
      <c r="W53" s="47">
        <f>V19</f>
        <v>2</v>
      </c>
      <c r="X53" s="46" t="s">
        <v>28</v>
      </c>
    </row>
    <row r="54" spans="3:28" x14ac:dyDescent="0.25">
      <c r="D54" s="48" t="s">
        <v>6</v>
      </c>
      <c r="E54" s="48"/>
      <c r="F54" s="48"/>
      <c r="G54" s="49">
        <v>1</v>
      </c>
      <c r="H54" s="50" t="s">
        <v>15</v>
      </c>
      <c r="L54" s="48" t="s">
        <v>6</v>
      </c>
      <c r="M54" s="48"/>
      <c r="N54" s="48"/>
      <c r="O54" s="49">
        <v>1</v>
      </c>
      <c r="P54" s="50" t="s">
        <v>15</v>
      </c>
      <c r="Q54" s="13"/>
      <c r="R54" s="13"/>
      <c r="S54" s="13"/>
      <c r="T54" s="48" t="s">
        <v>7</v>
      </c>
      <c r="U54" s="48"/>
      <c r="V54" s="48"/>
      <c r="W54" s="49">
        <v>1</v>
      </c>
      <c r="X54" s="50" t="s">
        <v>15</v>
      </c>
    </row>
    <row r="55" spans="3:28" x14ac:dyDescent="0.25">
      <c r="D55" s="2"/>
      <c r="E55" s="2"/>
      <c r="F55" s="2"/>
      <c r="G55" s="3"/>
      <c r="H55" s="4"/>
      <c r="I55" s="5"/>
      <c r="J55" s="5"/>
      <c r="K55" s="5"/>
      <c r="L55" s="2"/>
      <c r="M55" s="2"/>
      <c r="N55" s="2"/>
      <c r="O55" s="3"/>
      <c r="P55" s="4"/>
      <c r="Q55" s="5"/>
      <c r="R55" s="5"/>
      <c r="S55" s="5"/>
      <c r="T55" s="2"/>
      <c r="U55" s="2"/>
      <c r="V55" s="2"/>
      <c r="W55" s="3"/>
      <c r="X55" s="4"/>
    </row>
    <row r="56" spans="3:28" hidden="1" outlineLevel="1" x14ac:dyDescent="0.25">
      <c r="D56" s="2" t="s">
        <v>8</v>
      </c>
      <c r="E56" s="2"/>
      <c r="F56" s="2"/>
      <c r="G56" s="51">
        <f>G58*G57/60</f>
        <v>5000.050965443198</v>
      </c>
      <c r="H56" s="4" t="s">
        <v>9</v>
      </c>
      <c r="I56" s="5"/>
      <c r="J56" s="5"/>
      <c r="K56" s="5"/>
      <c r="L56" s="2" t="s">
        <v>8</v>
      </c>
      <c r="M56" s="2"/>
      <c r="N56" s="2"/>
      <c r="O56" s="51">
        <f>O58*O57/60</f>
        <v>3750.0254826783075</v>
      </c>
      <c r="P56" s="4" t="s">
        <v>9</v>
      </c>
      <c r="Q56" s="5"/>
      <c r="R56" s="5"/>
      <c r="S56" s="5"/>
      <c r="T56" s="2" t="s">
        <v>8</v>
      </c>
      <c r="U56" s="2"/>
      <c r="V56" s="2"/>
      <c r="W56" s="51">
        <f>W58*W57/60</f>
        <v>2222.2297726325978</v>
      </c>
      <c r="X56" s="4" t="s">
        <v>9</v>
      </c>
    </row>
    <row r="57" spans="3:28" hidden="1" outlineLevel="1" x14ac:dyDescent="0.25">
      <c r="D57" s="2" t="s">
        <v>10</v>
      </c>
      <c r="E57" s="2"/>
      <c r="F57" s="2"/>
      <c r="G57" s="52">
        <f>G53/G52</f>
        <v>30</v>
      </c>
      <c r="H57" s="25" t="s">
        <v>11</v>
      </c>
      <c r="I57" s="5"/>
      <c r="J57" s="5"/>
      <c r="K57" s="5"/>
      <c r="L57" s="2" t="s">
        <v>10</v>
      </c>
      <c r="M57" s="2"/>
      <c r="N57" s="2"/>
      <c r="O57" s="52">
        <f>O53/O52</f>
        <v>22.5</v>
      </c>
      <c r="P57" s="25" t="s">
        <v>11</v>
      </c>
      <c r="Q57" s="5"/>
      <c r="R57" s="5"/>
      <c r="S57" s="5"/>
      <c r="T57" s="2" t="s">
        <v>10</v>
      </c>
      <c r="U57" s="2"/>
      <c r="V57" s="2"/>
      <c r="W57" s="52">
        <f>W53/W52</f>
        <v>13.333333333333334</v>
      </c>
      <c r="X57" s="25" t="s">
        <v>11</v>
      </c>
    </row>
    <row r="58" spans="3:28" hidden="1" outlineLevel="1" x14ac:dyDescent="0.25">
      <c r="D58" s="2" t="s">
        <v>12</v>
      </c>
      <c r="E58" s="2"/>
      <c r="F58" s="2"/>
      <c r="G58" s="51">
        <f>G63/G59</f>
        <v>10000.101930886396</v>
      </c>
      <c r="H58" s="4" t="s">
        <v>13</v>
      </c>
      <c r="I58" s="5"/>
      <c r="J58" s="5"/>
      <c r="K58" s="5"/>
      <c r="L58" s="2" t="s">
        <v>12</v>
      </c>
      <c r="M58" s="2"/>
      <c r="N58" s="2"/>
      <c r="O58" s="51">
        <f>O63/O59</f>
        <v>10000.067953808821</v>
      </c>
      <c r="P58" s="4" t="s">
        <v>13</v>
      </c>
      <c r="Q58" s="5"/>
      <c r="R58" s="5"/>
      <c r="S58" s="5"/>
      <c r="T58" s="2" t="s">
        <v>12</v>
      </c>
      <c r="U58" s="2"/>
      <c r="V58" s="2"/>
      <c r="W58" s="51">
        <f>W63/W59</f>
        <v>10000.033976846689</v>
      </c>
      <c r="X58" s="4" t="s">
        <v>13</v>
      </c>
    </row>
    <row r="59" spans="3:28" hidden="1" outlineLevel="1" x14ac:dyDescent="0.25">
      <c r="D59" s="2" t="s">
        <v>14</v>
      </c>
      <c r="E59" s="2"/>
      <c r="F59" s="7"/>
      <c r="G59" s="53">
        <f>NORMSDIST(G51-1.5)</f>
        <v>0.99999660232687526</v>
      </c>
      <c r="H59" s="4" t="s">
        <v>15</v>
      </c>
      <c r="I59" s="5"/>
      <c r="J59" s="5"/>
      <c r="K59" s="5"/>
      <c r="L59" s="2" t="s">
        <v>14</v>
      </c>
      <c r="M59" s="2"/>
      <c r="N59" s="7"/>
      <c r="O59" s="53">
        <f>NORMSDIST(O51-1.5)</f>
        <v>0.99999660232687526</v>
      </c>
      <c r="P59" s="4" t="s">
        <v>15</v>
      </c>
      <c r="Q59" s="5"/>
      <c r="R59" s="5"/>
      <c r="S59" s="5"/>
      <c r="T59" s="2" t="s">
        <v>14</v>
      </c>
      <c r="U59" s="2"/>
      <c r="V59" s="7"/>
      <c r="W59" s="53">
        <f>NORMSDIST(W51-1.5)</f>
        <v>0.99999660232687526</v>
      </c>
      <c r="X59" s="4" t="s">
        <v>15</v>
      </c>
      <c r="Z59" s="8"/>
    </row>
    <row r="60" spans="3:28" hidden="1" outlineLevel="1" x14ac:dyDescent="0.25">
      <c r="D60" s="2" t="s">
        <v>16</v>
      </c>
      <c r="E60" s="2"/>
      <c r="F60" s="7"/>
      <c r="G60" s="54">
        <f>-G58*(1-G59)*G54</f>
        <v>-3.397707757522038E-2</v>
      </c>
      <c r="H60" s="4" t="s">
        <v>13</v>
      </c>
      <c r="I60" s="5"/>
      <c r="J60" s="5"/>
      <c r="K60" s="5"/>
      <c r="L60" s="2" t="s">
        <v>16</v>
      </c>
      <c r="M60" s="2"/>
      <c r="N60" s="7"/>
      <c r="O60" s="54">
        <f>-O58*(1-O59)*O54</f>
        <v>-3.3976962132217049E-2</v>
      </c>
      <c r="P60" s="4" t="s">
        <v>13</v>
      </c>
      <c r="Q60" s="5"/>
      <c r="R60" s="5"/>
      <c r="S60" s="5"/>
      <c r="T60" s="2" t="s">
        <v>16</v>
      </c>
      <c r="U60" s="2"/>
      <c r="V60" s="7"/>
      <c r="W60" s="54">
        <f>-W58*(1-W59)*W54</f>
        <v>-3.3976846689605954E-2</v>
      </c>
      <c r="X60" s="4" t="s">
        <v>13</v>
      </c>
    </row>
    <row r="61" spans="3:28" hidden="1" outlineLevel="1" x14ac:dyDescent="0.25">
      <c r="D61" s="2" t="s">
        <v>17</v>
      </c>
      <c r="E61" s="2"/>
      <c r="F61" s="2"/>
      <c r="G61" s="51">
        <f>G58+G60</f>
        <v>10000.067953808821</v>
      </c>
      <c r="H61" s="4" t="s">
        <v>13</v>
      </c>
      <c r="I61" s="5"/>
      <c r="J61" s="5"/>
      <c r="K61" s="5"/>
      <c r="L61" s="2" t="s">
        <v>17</v>
      </c>
      <c r="M61" s="2"/>
      <c r="N61" s="2"/>
      <c r="O61" s="51">
        <f>O58+O60</f>
        <v>10000.033976846689</v>
      </c>
      <c r="P61" s="4" t="s">
        <v>13</v>
      </c>
      <c r="Q61" s="5"/>
      <c r="R61" s="5"/>
      <c r="S61" s="5"/>
      <c r="T61" s="2" t="s">
        <v>17</v>
      </c>
      <c r="U61" s="2"/>
      <c r="V61" s="2"/>
      <c r="W61" s="51">
        <f>W58+W60</f>
        <v>10000</v>
      </c>
      <c r="X61" s="4" t="s">
        <v>13</v>
      </c>
      <c r="AA61" s="9"/>
    </row>
    <row r="62" spans="3:28" hidden="1" outlineLevel="1" x14ac:dyDescent="0.25">
      <c r="D62" s="2" t="s">
        <v>18</v>
      </c>
      <c r="E62" s="2"/>
      <c r="F62" s="2"/>
      <c r="G62" s="54">
        <f>-G58*(1-G59)*(1-G54)</f>
        <v>0</v>
      </c>
      <c r="H62" s="4" t="s">
        <v>13</v>
      </c>
      <c r="I62" s="5"/>
      <c r="J62" s="5"/>
      <c r="K62" s="5"/>
      <c r="L62" s="2" t="s">
        <v>18</v>
      </c>
      <c r="M62" s="2"/>
      <c r="N62" s="2"/>
      <c r="O62" s="54">
        <f>-O58*(1-O59)*(1-O54)</f>
        <v>0</v>
      </c>
      <c r="P62" s="4" t="s">
        <v>13</v>
      </c>
      <c r="Q62" s="5"/>
      <c r="R62" s="5"/>
      <c r="S62" s="5"/>
      <c r="T62" s="2" t="s">
        <v>18</v>
      </c>
      <c r="U62" s="2"/>
      <c r="V62" s="2"/>
      <c r="W62" s="54">
        <f>-W58*(1-W59)*(1-W54)</f>
        <v>0</v>
      </c>
      <c r="X62" s="4" t="s">
        <v>13</v>
      </c>
    </row>
    <row r="63" spans="3:28" hidden="1" outlineLevel="1" x14ac:dyDescent="0.25">
      <c r="D63" s="2" t="s">
        <v>19</v>
      </c>
      <c r="E63" s="2"/>
      <c r="F63" s="2"/>
      <c r="G63" s="51">
        <f>O58</f>
        <v>10000.067953808821</v>
      </c>
      <c r="H63" s="4" t="s">
        <v>13</v>
      </c>
      <c r="I63" s="5"/>
      <c r="J63" s="5"/>
      <c r="K63" s="5"/>
      <c r="L63" s="2" t="s">
        <v>19</v>
      </c>
      <c r="M63" s="2"/>
      <c r="N63" s="2"/>
      <c r="O63" s="51">
        <f>W58</f>
        <v>10000.033976846689</v>
      </c>
      <c r="P63" s="4" t="s">
        <v>13</v>
      </c>
      <c r="Q63" s="5"/>
      <c r="R63" s="5"/>
      <c r="S63" s="5"/>
      <c r="T63" s="2" t="s">
        <v>19</v>
      </c>
      <c r="U63" s="2"/>
      <c r="V63" s="2"/>
      <c r="W63" s="51">
        <f>$AA$11</f>
        <v>10000</v>
      </c>
      <c r="X63" s="4" t="s">
        <v>13</v>
      </c>
    </row>
    <row r="64" spans="3:28" hidden="1" outlineLevel="1" x14ac:dyDescent="0.25">
      <c r="D64" s="2" t="s">
        <v>20</v>
      </c>
      <c r="E64" s="2"/>
      <c r="F64" s="2"/>
      <c r="G64" s="52">
        <f>G$24 + (G$25*G56 + G$26*G56 + G$27*G58 + G$28*G58) / 1000000</f>
        <v>13.100082564017981</v>
      </c>
      <c r="H64" s="4" t="s">
        <v>21</v>
      </c>
      <c r="I64" s="5"/>
      <c r="J64" s="5"/>
      <c r="K64" s="5"/>
      <c r="L64" s="2" t="s">
        <v>20</v>
      </c>
      <c r="M64" s="2"/>
      <c r="N64" s="2"/>
      <c r="O64" s="52">
        <f>O$24 + (O$25*O56 + O$26*O56 + O$27*O58 + O$28*O58) / 1000000</f>
        <v>40.200103289789411</v>
      </c>
      <c r="P64" s="4" t="s">
        <v>21</v>
      </c>
      <c r="Q64" s="5"/>
      <c r="R64" s="5"/>
      <c r="S64" s="5"/>
      <c r="T64" s="2" t="s">
        <v>20</v>
      </c>
      <c r="U64" s="2"/>
      <c r="V64" s="2"/>
      <c r="W64" s="52">
        <f>W$24 + (W$25*W56 + W$26*W56 + W$27*W58 + W$28*W58) / 1000000</f>
        <v>16.900023444024217</v>
      </c>
      <c r="X64" s="4" t="s">
        <v>21</v>
      </c>
      <c r="AA64" s="10"/>
      <c r="AB64" s="10"/>
    </row>
    <row r="65" spans="1:27" collapsed="1" x14ac:dyDescent="0.25">
      <c r="A65" s="61" t="s">
        <v>83</v>
      </c>
      <c r="D65" s="2"/>
      <c r="E65" s="2"/>
      <c r="F65" s="2"/>
      <c r="G65" s="11"/>
      <c r="H65" s="4"/>
      <c r="I65" s="5"/>
      <c r="J65" s="5"/>
      <c r="K65" s="5"/>
      <c r="L65" s="2"/>
      <c r="M65" s="2"/>
      <c r="N65" s="2"/>
      <c r="O65" s="11"/>
      <c r="P65" s="4"/>
      <c r="Q65" s="5"/>
      <c r="R65" s="5"/>
      <c r="S65" s="5"/>
      <c r="T65" s="2"/>
      <c r="U65" s="2"/>
      <c r="V65" s="2"/>
      <c r="W65" s="12"/>
      <c r="X65" s="4"/>
      <c r="AA65" s="10"/>
    </row>
    <row r="66" spans="1:27" x14ac:dyDescent="0.25">
      <c r="A66" s="58"/>
      <c r="D66" s="2"/>
      <c r="E66" s="2"/>
      <c r="F66" s="2"/>
      <c r="G66" s="11"/>
      <c r="H66" s="4"/>
      <c r="I66" s="5"/>
      <c r="J66" s="5"/>
      <c r="K66" s="5"/>
      <c r="L66" s="2"/>
      <c r="M66" s="2"/>
      <c r="N66" s="2"/>
      <c r="O66" s="11"/>
      <c r="P66" s="4"/>
      <c r="Q66" s="5"/>
      <c r="R66" s="5"/>
      <c r="S66" s="5"/>
      <c r="T66" s="2"/>
      <c r="U66" s="2"/>
      <c r="V66" s="2"/>
      <c r="W66" s="12"/>
      <c r="X66" s="4"/>
      <c r="AA66" s="10"/>
    </row>
    <row r="67" spans="1:27" x14ac:dyDescent="0.25">
      <c r="C67" s="83"/>
      <c r="D67" s="84" t="s">
        <v>86</v>
      </c>
      <c r="E67" s="83"/>
      <c r="F67" s="83"/>
      <c r="G67" s="83"/>
      <c r="H67" s="83"/>
      <c r="I67" s="83"/>
      <c r="J67" s="83"/>
      <c r="K67" s="83"/>
      <c r="L67" s="83"/>
      <c r="M67" s="83"/>
      <c r="N67" s="83"/>
      <c r="O67" s="83"/>
      <c r="P67" s="83"/>
      <c r="Q67" s="83"/>
      <c r="R67" s="83"/>
      <c r="S67" s="83"/>
      <c r="T67" s="83"/>
      <c r="U67" s="83"/>
      <c r="V67" s="83"/>
      <c r="W67" s="83"/>
      <c r="X67" s="83"/>
    </row>
    <row r="68" spans="1:27" ht="15.75" thickBot="1" x14ac:dyDescent="0.3">
      <c r="D68" s="14"/>
      <c r="E68" s="2"/>
      <c r="F68" s="2"/>
      <c r="G68" s="11"/>
      <c r="H68" s="4"/>
      <c r="I68" s="5"/>
      <c r="J68" s="5"/>
      <c r="K68" s="5"/>
      <c r="L68" s="2"/>
      <c r="M68" s="2"/>
      <c r="N68" s="2"/>
      <c r="O68" s="11"/>
      <c r="P68" s="4"/>
      <c r="Q68" s="5"/>
      <c r="R68" s="5"/>
      <c r="S68" s="5"/>
      <c r="T68" s="2"/>
      <c r="U68" s="2"/>
      <c r="V68" s="2"/>
      <c r="W68" s="12"/>
      <c r="X68" s="4"/>
    </row>
    <row r="69" spans="1:27" x14ac:dyDescent="0.25">
      <c r="D69" s="41" t="s">
        <v>3</v>
      </c>
      <c r="E69" s="41"/>
      <c r="F69" s="41"/>
      <c r="G69" s="42">
        <f>F17</f>
        <v>3</v>
      </c>
      <c r="H69" s="43" t="s">
        <v>27</v>
      </c>
      <c r="I69" s="13"/>
      <c r="J69" s="13"/>
      <c r="K69" s="13"/>
      <c r="L69" s="41" t="s">
        <v>3</v>
      </c>
      <c r="M69" s="41"/>
      <c r="N69" s="41"/>
      <c r="O69" s="42">
        <f>N17</f>
        <v>3</v>
      </c>
      <c r="P69" s="43" t="s">
        <v>27</v>
      </c>
      <c r="Q69" s="13"/>
      <c r="R69" s="13"/>
      <c r="S69" s="13"/>
      <c r="T69" s="41" t="s">
        <v>3</v>
      </c>
      <c r="U69" s="41"/>
      <c r="V69" s="41"/>
      <c r="W69" s="42">
        <f>V17</f>
        <v>3</v>
      </c>
      <c r="X69" s="43" t="s">
        <v>27</v>
      </c>
    </row>
    <row r="70" spans="1:27" x14ac:dyDescent="0.25">
      <c r="D70" s="44" t="s">
        <v>4</v>
      </c>
      <c r="E70" s="44"/>
      <c r="F70" s="44"/>
      <c r="G70" s="45">
        <f>G30</f>
        <v>0.5</v>
      </c>
      <c r="H70" s="46" t="s">
        <v>15</v>
      </c>
      <c r="I70" s="13"/>
      <c r="J70" s="13"/>
      <c r="K70" s="13"/>
      <c r="L70" s="44" t="s">
        <v>4</v>
      </c>
      <c r="M70" s="44"/>
      <c r="N70" s="44"/>
      <c r="O70" s="45">
        <f>O30</f>
        <v>0.3</v>
      </c>
      <c r="P70" s="46" t="s">
        <v>15</v>
      </c>
      <c r="Q70" s="13"/>
      <c r="R70" s="13"/>
      <c r="S70" s="13"/>
      <c r="T70" s="44" t="s">
        <v>4</v>
      </c>
      <c r="U70" s="44"/>
      <c r="V70" s="44"/>
      <c r="W70" s="45">
        <f>W30</f>
        <v>0.3</v>
      </c>
      <c r="X70" s="46" t="s">
        <v>15</v>
      </c>
    </row>
    <row r="71" spans="1:27" x14ac:dyDescent="0.25">
      <c r="D71" s="44" t="s">
        <v>5</v>
      </c>
      <c r="E71" s="44"/>
      <c r="F71" s="44"/>
      <c r="G71" s="47">
        <f>F19</f>
        <v>3</v>
      </c>
      <c r="H71" s="46" t="s">
        <v>28</v>
      </c>
      <c r="I71" s="13"/>
      <c r="J71" s="13"/>
      <c r="K71" s="13"/>
      <c r="L71" s="44" t="s">
        <v>5</v>
      </c>
      <c r="M71" s="44"/>
      <c r="N71" s="44"/>
      <c r="O71" s="47">
        <f>N19</f>
        <v>4.5</v>
      </c>
      <c r="P71" s="46" t="s">
        <v>28</v>
      </c>
      <c r="Q71" s="13"/>
      <c r="R71" s="13"/>
      <c r="S71" s="13"/>
      <c r="T71" s="44" t="s">
        <v>5</v>
      </c>
      <c r="U71" s="44"/>
      <c r="V71" s="44"/>
      <c r="W71" s="47">
        <f>V19</f>
        <v>2</v>
      </c>
      <c r="X71" s="46" t="s">
        <v>28</v>
      </c>
    </row>
    <row r="72" spans="1:27" x14ac:dyDescent="0.25">
      <c r="D72" s="48" t="s">
        <v>6</v>
      </c>
      <c r="E72" s="48"/>
      <c r="F72" s="48"/>
      <c r="G72" s="49">
        <f>F20</f>
        <v>0.7</v>
      </c>
      <c r="H72" s="50" t="s">
        <v>15</v>
      </c>
      <c r="I72" s="13"/>
      <c r="J72" s="13"/>
      <c r="K72" s="13"/>
      <c r="L72" s="48" t="s">
        <v>6</v>
      </c>
      <c r="M72" s="48"/>
      <c r="N72" s="48"/>
      <c r="O72" s="49">
        <f>N20</f>
        <v>0.85</v>
      </c>
      <c r="P72" s="50" t="s">
        <v>15</v>
      </c>
      <c r="Q72" s="13"/>
      <c r="R72" s="13"/>
      <c r="S72" s="13"/>
      <c r="T72" s="48" t="s">
        <v>7</v>
      </c>
      <c r="U72" s="48"/>
      <c r="V72" s="48"/>
      <c r="W72" s="49">
        <f>V20</f>
        <v>0.8</v>
      </c>
      <c r="X72" s="50" t="s">
        <v>15</v>
      </c>
    </row>
    <row r="73" spans="1:27" x14ac:dyDescent="0.25">
      <c r="D73" s="2"/>
      <c r="E73" s="2"/>
      <c r="F73" s="2"/>
      <c r="G73" s="3"/>
      <c r="H73" s="4"/>
      <c r="I73" s="5"/>
      <c r="J73" s="5"/>
      <c r="K73" s="5"/>
      <c r="L73" s="2"/>
      <c r="M73" s="2"/>
      <c r="N73" s="2"/>
      <c r="O73" s="3"/>
      <c r="P73" s="4"/>
      <c r="Q73" s="5"/>
      <c r="R73" s="5"/>
      <c r="S73" s="5"/>
      <c r="T73" s="2"/>
      <c r="U73" s="2"/>
      <c r="V73" s="2"/>
      <c r="W73" s="3"/>
      <c r="X73" s="4"/>
    </row>
    <row r="74" spans="1:27" hidden="1" outlineLevel="1" x14ac:dyDescent="0.25">
      <c r="D74" s="2" t="s">
        <v>8</v>
      </c>
      <c r="E74" s="2"/>
      <c r="F74" s="2"/>
      <c r="G74" s="51">
        <f>G76*G75/60</f>
        <v>1230.5120294116996</v>
      </c>
      <c r="H74" s="4" t="s">
        <v>9</v>
      </c>
      <c r="I74" s="5"/>
      <c r="J74" s="5"/>
      <c r="K74" s="5"/>
      <c r="L74" s="2" t="s">
        <v>8</v>
      </c>
      <c r="M74" s="2"/>
      <c r="N74" s="2"/>
      <c r="O74" s="51">
        <f>O76*O75/60</f>
        <v>2870.762411497602</v>
      </c>
      <c r="P74" s="4" t="s">
        <v>9</v>
      </c>
      <c r="Q74" s="5"/>
      <c r="R74" s="5"/>
      <c r="S74" s="5"/>
      <c r="T74" s="2" t="s">
        <v>8</v>
      </c>
      <c r="U74" s="2"/>
      <c r="V74" s="2"/>
      <c r="W74" s="51">
        <f>W76*W75/60</f>
        <v>1190.6554707900491</v>
      </c>
      <c r="X74" s="4" t="s">
        <v>9</v>
      </c>
    </row>
    <row r="75" spans="1:27" hidden="1" outlineLevel="1" x14ac:dyDescent="0.25">
      <c r="D75" s="2" t="s">
        <v>10</v>
      </c>
      <c r="E75" s="2"/>
      <c r="F75" s="2"/>
      <c r="G75" s="52">
        <f>G71/G70</f>
        <v>6</v>
      </c>
      <c r="H75" s="25" t="s">
        <v>11</v>
      </c>
      <c r="I75" s="5"/>
      <c r="J75" s="5"/>
      <c r="K75" s="5"/>
      <c r="L75" s="2" t="s">
        <v>10</v>
      </c>
      <c r="M75" s="2"/>
      <c r="N75" s="2"/>
      <c r="O75" s="52">
        <f>O71/O70</f>
        <v>15</v>
      </c>
      <c r="P75" s="25" t="s">
        <v>11</v>
      </c>
      <c r="Q75" s="5"/>
      <c r="R75" s="5"/>
      <c r="S75" s="5"/>
      <c r="T75" s="2" t="s">
        <v>10</v>
      </c>
      <c r="U75" s="2"/>
      <c r="V75" s="2"/>
      <c r="W75" s="52">
        <f>W71/W70</f>
        <v>6.666666666666667</v>
      </c>
      <c r="X75" s="25" t="s">
        <v>11</v>
      </c>
    </row>
    <row r="76" spans="1:27" hidden="1" outlineLevel="1" x14ac:dyDescent="0.25">
      <c r="D76" s="2" t="s">
        <v>12</v>
      </c>
      <c r="E76" s="2"/>
      <c r="F76" s="2"/>
      <c r="G76" s="51">
        <f>G81/G77</f>
        <v>12305.120294116994</v>
      </c>
      <c r="H76" s="4" t="s">
        <v>13</v>
      </c>
      <c r="I76" s="5"/>
      <c r="J76" s="5"/>
      <c r="K76" s="5"/>
      <c r="L76" s="2" t="s">
        <v>12</v>
      </c>
      <c r="M76" s="2"/>
      <c r="N76" s="2"/>
      <c r="O76" s="51">
        <f>O81/O77</f>
        <v>11483.04964599041</v>
      </c>
      <c r="P76" s="4" t="s">
        <v>13</v>
      </c>
      <c r="Q76" s="5"/>
      <c r="R76" s="5"/>
      <c r="S76" s="5"/>
      <c r="T76" s="2" t="s">
        <v>12</v>
      </c>
      <c r="U76" s="2"/>
      <c r="V76" s="2"/>
      <c r="W76" s="51">
        <f>W81/W77</f>
        <v>10715.89923711044</v>
      </c>
      <c r="X76" s="4" t="s">
        <v>13</v>
      </c>
    </row>
    <row r="77" spans="1:27" hidden="1" outlineLevel="1" x14ac:dyDescent="0.25">
      <c r="D77" s="2" t="s">
        <v>14</v>
      </c>
      <c r="E77" s="2"/>
      <c r="F77" s="7"/>
      <c r="G77" s="53">
        <f>NORMSDIST(G69-1.5)</f>
        <v>0.93319279873114191</v>
      </c>
      <c r="H77" s="4" t="s">
        <v>15</v>
      </c>
      <c r="I77" s="5"/>
      <c r="J77" s="5"/>
      <c r="K77" s="5"/>
      <c r="L77" s="2" t="s">
        <v>14</v>
      </c>
      <c r="M77" s="2"/>
      <c r="N77" s="7"/>
      <c r="O77" s="53">
        <f>NORMSDIST(O69-1.5)</f>
        <v>0.93319279873114191</v>
      </c>
      <c r="P77" s="4" t="s">
        <v>15</v>
      </c>
      <c r="Q77" s="5"/>
      <c r="R77" s="5"/>
      <c r="S77" s="5"/>
      <c r="T77" s="2" t="s">
        <v>14</v>
      </c>
      <c r="U77" s="2"/>
      <c r="V77" s="7"/>
      <c r="W77" s="53">
        <f>NORMSDIST(W69-1.5)</f>
        <v>0.93319279873114191</v>
      </c>
      <c r="X77" s="4" t="s">
        <v>15</v>
      </c>
      <c r="Z77" s="8"/>
    </row>
    <row r="78" spans="1:27" hidden="1" outlineLevel="1" x14ac:dyDescent="0.25">
      <c r="D78" s="2" t="s">
        <v>16</v>
      </c>
      <c r="E78" s="2"/>
      <c r="F78" s="7"/>
      <c r="G78" s="54">
        <f>-G76*(1-G77)*G72</f>
        <v>-575.44945368860897</v>
      </c>
      <c r="H78" s="4" t="s">
        <v>13</v>
      </c>
      <c r="I78" s="5"/>
      <c r="J78" s="5"/>
      <c r="K78" s="5"/>
      <c r="L78" s="2" t="s">
        <v>16</v>
      </c>
      <c r="M78" s="2"/>
      <c r="N78" s="7"/>
      <c r="O78" s="54">
        <f>-O76*(1-O77)*O72</f>
        <v>-652.07784754797524</v>
      </c>
      <c r="P78" s="4" t="s">
        <v>13</v>
      </c>
      <c r="Q78" s="5"/>
      <c r="R78" s="5"/>
      <c r="S78" s="5"/>
      <c r="T78" s="2" t="s">
        <v>16</v>
      </c>
      <c r="U78" s="2"/>
      <c r="V78" s="7"/>
      <c r="W78" s="54">
        <f>-W76*(1-W77)*W72</f>
        <v>-572.71938968835195</v>
      </c>
      <c r="X78" s="4" t="s">
        <v>13</v>
      </c>
    </row>
    <row r="79" spans="1:27" hidden="1" outlineLevel="1" x14ac:dyDescent="0.25">
      <c r="D79" s="2" t="s">
        <v>17</v>
      </c>
      <c r="E79" s="2"/>
      <c r="F79" s="2"/>
      <c r="G79" s="51">
        <f>G76+G78</f>
        <v>11729.670840428385</v>
      </c>
      <c r="H79" s="4" t="s">
        <v>13</v>
      </c>
      <c r="I79" s="5"/>
      <c r="J79" s="5"/>
      <c r="K79" s="5"/>
      <c r="L79" s="2" t="s">
        <v>17</v>
      </c>
      <c r="M79" s="2"/>
      <c r="N79" s="2"/>
      <c r="O79" s="51">
        <f>O76+O78</f>
        <v>10830.971798442435</v>
      </c>
      <c r="P79" s="4" t="s">
        <v>13</v>
      </c>
      <c r="Q79" s="5"/>
      <c r="R79" s="5"/>
      <c r="S79" s="5"/>
      <c r="T79" s="2" t="s">
        <v>17</v>
      </c>
      <c r="U79" s="2"/>
      <c r="V79" s="2"/>
      <c r="W79" s="51">
        <f>W76+W78</f>
        <v>10143.179847422087</v>
      </c>
      <c r="X79" s="4" t="s">
        <v>13</v>
      </c>
      <c r="AA79" s="9"/>
    </row>
    <row r="80" spans="1:27" hidden="1" outlineLevel="1" x14ac:dyDescent="0.25">
      <c r="D80" s="2" t="s">
        <v>18</v>
      </c>
      <c r="E80" s="2"/>
      <c r="F80" s="2"/>
      <c r="G80" s="54">
        <f>-G76*(1-G77)*(1-G72)</f>
        <v>-246.6211944379753</v>
      </c>
      <c r="H80" s="4" t="s">
        <v>13</v>
      </c>
      <c r="I80" s="5"/>
      <c r="J80" s="5"/>
      <c r="K80" s="5"/>
      <c r="L80" s="2" t="s">
        <v>18</v>
      </c>
      <c r="M80" s="2"/>
      <c r="N80" s="2"/>
      <c r="O80" s="54">
        <f>-O76*(1-O77)*(1-O72)</f>
        <v>-115.07256133199564</v>
      </c>
      <c r="P80" s="4" t="s">
        <v>13</v>
      </c>
      <c r="Q80" s="5"/>
      <c r="R80" s="5"/>
      <c r="S80" s="5"/>
      <c r="T80" s="2" t="s">
        <v>18</v>
      </c>
      <c r="U80" s="2"/>
      <c r="V80" s="2"/>
      <c r="W80" s="54">
        <f>-W76*(1-W77)*(1-W72)</f>
        <v>-143.17984742208796</v>
      </c>
      <c r="X80" s="4" t="s">
        <v>13</v>
      </c>
    </row>
    <row r="81" spans="1:28" hidden="1" outlineLevel="1" x14ac:dyDescent="0.25">
      <c r="D81" s="2" t="s">
        <v>19</v>
      </c>
      <c r="E81" s="2"/>
      <c r="F81" s="2"/>
      <c r="G81" s="51">
        <f>O76</f>
        <v>11483.04964599041</v>
      </c>
      <c r="H81" s="4" t="s">
        <v>13</v>
      </c>
      <c r="I81" s="5"/>
      <c r="J81" s="5"/>
      <c r="K81" s="5"/>
      <c r="L81" s="2" t="s">
        <v>19</v>
      </c>
      <c r="M81" s="2"/>
      <c r="N81" s="2"/>
      <c r="O81" s="51">
        <f>W76</f>
        <v>10715.89923711044</v>
      </c>
      <c r="P81" s="4" t="s">
        <v>13</v>
      </c>
      <c r="Q81" s="5"/>
      <c r="R81" s="5"/>
      <c r="S81" s="5"/>
      <c r="T81" s="2" t="s">
        <v>19</v>
      </c>
      <c r="U81" s="2"/>
      <c r="V81" s="2"/>
      <c r="W81" s="51">
        <f>$AA$11</f>
        <v>10000</v>
      </c>
      <c r="X81" s="4" t="s">
        <v>13</v>
      </c>
    </row>
    <row r="82" spans="1:28" hidden="1" outlineLevel="1" x14ac:dyDescent="0.25">
      <c r="D82" s="2" t="s">
        <v>20</v>
      </c>
      <c r="E82" s="2"/>
      <c r="F82" s="2"/>
      <c r="G82" s="52">
        <f>G$24 + (G$25*G74 + G$26*G74 + G$27*G76 + G$28*G76) / 1000000</f>
        <v>12.013918567646687</v>
      </c>
      <c r="H82" s="4" t="s">
        <v>21</v>
      </c>
      <c r="I82" s="5"/>
      <c r="J82" s="5"/>
      <c r="K82" s="5"/>
      <c r="L82" s="2" t="s">
        <v>20</v>
      </c>
      <c r="M82" s="2"/>
      <c r="N82" s="2"/>
      <c r="O82" s="52">
        <f>O$24 + (O$25*O74 + O$26*O74 + O$27*O76 + O$28*O76) / 1000000</f>
        <v>36.712710638910217</v>
      </c>
      <c r="P82" s="4" t="s">
        <v>21</v>
      </c>
      <c r="Q82" s="5"/>
      <c r="R82" s="5"/>
      <c r="S82" s="5"/>
      <c r="T82" s="2" t="s">
        <v>20</v>
      </c>
      <c r="U82" s="2"/>
      <c r="V82" s="2"/>
      <c r="W82" s="52">
        <f>W$24 + (W$25*W74 + W$26*W74 + W$27*W76 + W$28*W76) / 1000000</f>
        <v>14.179200702473072</v>
      </c>
      <c r="X82" s="4" t="s">
        <v>21</v>
      </c>
      <c r="AB82" s="10"/>
    </row>
    <row r="83" spans="1:28" collapsed="1" x14ac:dyDescent="0.25">
      <c r="A83" s="61" t="s">
        <v>83</v>
      </c>
      <c r="D83" s="2"/>
      <c r="E83" s="2"/>
      <c r="F83" s="2"/>
      <c r="G83" s="22"/>
      <c r="H83" s="4"/>
      <c r="I83" s="5"/>
      <c r="J83" s="5"/>
      <c r="K83" s="5"/>
      <c r="L83" s="2"/>
      <c r="M83" s="2"/>
      <c r="N83" s="2"/>
      <c r="O83" s="22"/>
      <c r="P83" s="4"/>
      <c r="Q83" s="5"/>
      <c r="R83" s="5"/>
      <c r="S83" s="5"/>
      <c r="T83" s="2"/>
      <c r="U83" s="2"/>
      <c r="V83" s="2"/>
      <c r="W83" s="22"/>
      <c r="X83" s="4"/>
    </row>
    <row r="94" spans="1:28" x14ac:dyDescent="0.25">
      <c r="D94" s="2"/>
      <c r="E94" s="2"/>
      <c r="F94" s="2"/>
      <c r="G94" s="22"/>
      <c r="H94" s="4"/>
      <c r="I94" s="2"/>
      <c r="J94" s="2"/>
      <c r="K94" s="2"/>
      <c r="L94" s="2"/>
      <c r="M94" s="2"/>
      <c r="N94" s="2"/>
      <c r="O94" s="22"/>
      <c r="P94" s="4"/>
      <c r="Q94" s="2"/>
      <c r="R94" s="2"/>
      <c r="S94" s="2"/>
      <c r="T94" s="2"/>
      <c r="U94" s="2"/>
      <c r="V94" s="2"/>
      <c r="W94" s="22"/>
      <c r="X94" s="4"/>
    </row>
    <row r="95" spans="1:28" x14ac:dyDescent="0.25">
      <c r="D95" s="2"/>
      <c r="E95" s="2"/>
      <c r="F95" s="2"/>
      <c r="G95" s="22"/>
      <c r="H95" s="4"/>
      <c r="I95" s="2"/>
      <c r="J95" s="2"/>
      <c r="K95" s="2"/>
      <c r="L95" s="2"/>
      <c r="M95" s="2"/>
      <c r="N95" s="2"/>
      <c r="O95" s="22"/>
      <c r="P95" s="4"/>
      <c r="Q95" s="2"/>
      <c r="R95" s="2"/>
      <c r="S95" s="2"/>
      <c r="T95" s="2"/>
      <c r="U95" s="2"/>
      <c r="V95" s="2"/>
      <c r="W95" s="22"/>
      <c r="X95" s="4"/>
    </row>
    <row r="96" spans="1:28" x14ac:dyDescent="0.25">
      <c r="D96" s="2"/>
      <c r="E96" s="2"/>
      <c r="F96" s="2"/>
      <c r="G96" s="22"/>
      <c r="H96" s="4"/>
      <c r="I96" s="2"/>
      <c r="J96" s="2"/>
      <c r="K96" s="2"/>
      <c r="L96" s="2"/>
      <c r="M96" s="2"/>
      <c r="N96" s="2"/>
      <c r="O96" s="22"/>
      <c r="P96" s="4"/>
      <c r="Q96" s="2"/>
      <c r="R96" s="2"/>
      <c r="S96" s="2"/>
      <c r="T96" s="2"/>
      <c r="U96" s="2"/>
      <c r="V96" s="2"/>
      <c r="W96" s="22"/>
      <c r="X96" s="4"/>
    </row>
    <row r="97" spans="4:24" x14ac:dyDescent="0.25">
      <c r="D97" s="2"/>
      <c r="E97" s="2"/>
      <c r="F97" s="2"/>
      <c r="G97" s="22"/>
      <c r="H97" s="4"/>
      <c r="I97" s="2"/>
      <c r="J97" s="2"/>
      <c r="K97" s="2"/>
      <c r="L97" s="2"/>
      <c r="M97" s="2"/>
      <c r="N97" s="2"/>
      <c r="O97" s="22"/>
      <c r="P97" s="4"/>
      <c r="Q97" s="2"/>
      <c r="R97" s="2"/>
      <c r="S97" s="2"/>
      <c r="T97" s="2"/>
      <c r="U97" s="2"/>
      <c r="V97" s="2"/>
      <c r="W97" s="22"/>
      <c r="X97" s="4"/>
    </row>
    <row r="98" spans="4:24" x14ac:dyDescent="0.25">
      <c r="D98" s="2"/>
      <c r="E98" s="2"/>
      <c r="F98" s="2"/>
      <c r="G98" s="22"/>
      <c r="H98" s="4"/>
      <c r="I98" s="2"/>
      <c r="J98" s="2"/>
      <c r="K98" s="2"/>
      <c r="L98" s="2"/>
      <c r="M98" s="2"/>
      <c r="N98" s="2"/>
      <c r="O98" s="22"/>
      <c r="P98" s="4"/>
      <c r="Q98" s="2"/>
      <c r="R98" s="2"/>
      <c r="S98" s="2"/>
      <c r="T98" s="2"/>
      <c r="U98" s="2"/>
      <c r="V98" s="2"/>
      <c r="W98" s="22"/>
      <c r="X98" s="4"/>
    </row>
    <row r="99" spans="4:24" x14ac:dyDescent="0.25">
      <c r="D99" s="2"/>
      <c r="E99" s="2"/>
      <c r="F99" s="2"/>
      <c r="G99" s="22"/>
      <c r="H99" s="4"/>
      <c r="I99" s="2"/>
      <c r="J99" s="2"/>
      <c r="K99" s="2"/>
      <c r="L99" s="2"/>
      <c r="M99" s="2"/>
      <c r="N99" s="2"/>
      <c r="O99" s="22"/>
      <c r="P99" s="4"/>
      <c r="Q99" s="2"/>
      <c r="R99" s="2"/>
      <c r="S99" s="2"/>
      <c r="T99" s="2"/>
      <c r="U99" s="2"/>
      <c r="V99" s="2"/>
      <c r="W99" s="22"/>
      <c r="X99" s="4"/>
    </row>
    <row r="100" spans="4:24" x14ac:dyDescent="0.25">
      <c r="D100" s="2"/>
      <c r="E100" s="2"/>
      <c r="F100" s="2"/>
      <c r="G100" s="22"/>
      <c r="H100" s="4"/>
      <c r="I100" s="2"/>
      <c r="J100" s="2"/>
      <c r="K100" s="2"/>
      <c r="L100" s="2"/>
      <c r="M100" s="2"/>
      <c r="N100" s="2"/>
      <c r="O100" s="22"/>
      <c r="P100" s="4"/>
      <c r="Q100" s="2"/>
      <c r="R100" s="2"/>
      <c r="S100" s="2"/>
      <c r="T100" s="2"/>
      <c r="U100" s="2"/>
      <c r="V100" s="2"/>
      <c r="W100" s="22"/>
      <c r="X100" s="4"/>
    </row>
    <row r="101" spans="4:24" x14ac:dyDescent="0.25">
      <c r="D101" s="2"/>
      <c r="E101" s="2"/>
      <c r="F101" s="2"/>
      <c r="G101" s="22"/>
      <c r="H101" s="4"/>
      <c r="I101" s="2"/>
      <c r="J101" s="2"/>
      <c r="K101" s="2"/>
      <c r="L101" s="2"/>
      <c r="M101" s="2"/>
      <c r="N101" s="2"/>
      <c r="O101" s="22"/>
      <c r="P101" s="4"/>
      <c r="Q101" s="2"/>
      <c r="R101" s="2"/>
      <c r="S101" s="2"/>
      <c r="T101" s="2"/>
      <c r="U101" s="2"/>
      <c r="V101" s="2"/>
      <c r="W101" s="22"/>
      <c r="X101" s="4"/>
    </row>
    <row r="102" spans="4:24" x14ac:dyDescent="0.25">
      <c r="D102" s="2"/>
      <c r="E102" s="2"/>
      <c r="F102" s="2"/>
      <c r="G102" s="22"/>
      <c r="H102" s="4"/>
      <c r="I102" s="2"/>
      <c r="J102" s="2"/>
      <c r="K102" s="2"/>
      <c r="L102" s="2"/>
      <c r="M102" s="2"/>
      <c r="N102" s="2"/>
      <c r="O102" s="22"/>
      <c r="P102" s="4"/>
      <c r="Q102" s="2"/>
      <c r="R102" s="2"/>
      <c r="S102" s="2"/>
      <c r="T102" s="2"/>
      <c r="U102" s="2"/>
      <c r="V102" s="2"/>
      <c r="W102" s="22"/>
      <c r="X102" s="4"/>
    </row>
    <row r="103" spans="4:24" x14ac:dyDescent="0.25">
      <c r="D103" s="2"/>
      <c r="E103" s="2"/>
      <c r="F103" s="2"/>
      <c r="G103" s="22"/>
      <c r="H103" s="4"/>
      <c r="I103" s="2"/>
      <c r="J103" s="2"/>
      <c r="K103" s="2"/>
      <c r="L103" s="2"/>
      <c r="M103" s="2"/>
      <c r="N103" s="2"/>
      <c r="O103" s="22"/>
      <c r="P103" s="4"/>
      <c r="Q103" s="2"/>
      <c r="R103" s="2"/>
      <c r="S103" s="2"/>
      <c r="T103" s="2"/>
      <c r="U103" s="2"/>
      <c r="V103" s="2"/>
      <c r="W103" s="22"/>
      <c r="X103" s="4"/>
    </row>
    <row r="104" spans="4:24" x14ac:dyDescent="0.25">
      <c r="D104" s="2"/>
      <c r="E104" s="2"/>
      <c r="F104" s="2"/>
      <c r="G104" s="22"/>
      <c r="H104" s="4"/>
      <c r="I104" s="2"/>
      <c r="J104" s="2"/>
      <c r="K104" s="2"/>
      <c r="L104" s="2"/>
      <c r="M104" s="2"/>
      <c r="N104" s="2"/>
      <c r="O104" s="22"/>
      <c r="P104" s="4"/>
      <c r="Q104" s="2"/>
      <c r="R104" s="2"/>
      <c r="S104" s="2"/>
      <c r="T104" s="2"/>
      <c r="U104" s="2"/>
      <c r="V104" s="2"/>
      <c r="W104" s="22"/>
      <c r="X104" s="4"/>
    </row>
    <row r="105" spans="4:24" x14ac:dyDescent="0.25">
      <c r="D105" s="2"/>
      <c r="E105" s="2"/>
      <c r="F105" s="2"/>
      <c r="G105" s="22"/>
      <c r="H105" s="4"/>
      <c r="I105" s="2"/>
      <c r="J105" s="2"/>
      <c r="K105" s="2"/>
      <c r="L105" s="2"/>
      <c r="M105" s="2"/>
      <c r="N105" s="2"/>
      <c r="O105" s="22"/>
      <c r="P105" s="4"/>
      <c r="Q105" s="2"/>
      <c r="R105" s="2"/>
      <c r="S105" s="2"/>
      <c r="T105" s="2"/>
      <c r="U105" s="2"/>
      <c r="V105" s="2"/>
      <c r="W105" s="22"/>
      <c r="X105" s="4"/>
    </row>
    <row r="106" spans="4:24" x14ac:dyDescent="0.25">
      <c r="D106" s="2"/>
      <c r="E106" s="2"/>
      <c r="F106" s="2"/>
      <c r="G106" s="22"/>
      <c r="H106" s="4"/>
      <c r="I106" s="2"/>
      <c r="J106" s="2"/>
      <c r="K106" s="2"/>
      <c r="L106" s="2"/>
      <c r="M106" s="2"/>
      <c r="N106" s="2"/>
      <c r="O106" s="22"/>
      <c r="P106" s="4"/>
      <c r="Q106" s="2"/>
      <c r="R106" s="2"/>
      <c r="S106" s="2"/>
      <c r="T106" s="2"/>
      <c r="U106" s="2"/>
      <c r="V106" s="2"/>
      <c r="W106" s="22"/>
      <c r="X106" s="4"/>
    </row>
    <row r="107" spans="4:24" x14ac:dyDescent="0.25">
      <c r="D107" s="2"/>
      <c r="E107" s="2"/>
      <c r="F107" s="2"/>
      <c r="G107" s="22"/>
      <c r="H107" s="4"/>
      <c r="I107" s="2"/>
      <c r="J107" s="2"/>
      <c r="K107" s="2"/>
      <c r="L107" s="2"/>
      <c r="M107" s="2"/>
      <c r="N107" s="2"/>
      <c r="O107" s="22"/>
      <c r="P107" s="4"/>
      <c r="Q107" s="2"/>
      <c r="R107" s="2"/>
      <c r="S107" s="2"/>
      <c r="T107" s="2"/>
      <c r="U107" s="2"/>
      <c r="V107" s="2"/>
      <c r="W107" s="22"/>
      <c r="X107" s="4"/>
    </row>
    <row r="108" spans="4:24" x14ac:dyDescent="0.25">
      <c r="D108" s="2"/>
      <c r="E108" s="2"/>
      <c r="F108" s="2"/>
      <c r="G108" s="22"/>
      <c r="H108" s="4"/>
      <c r="I108" s="2"/>
      <c r="J108" s="2"/>
      <c r="K108" s="2"/>
      <c r="L108" s="2"/>
      <c r="M108" s="2"/>
      <c r="N108" s="2"/>
      <c r="O108" s="22"/>
      <c r="P108" s="4"/>
      <c r="Q108" s="2"/>
      <c r="R108" s="2"/>
      <c r="S108" s="2"/>
      <c r="T108" s="2"/>
      <c r="U108" s="2"/>
      <c r="V108" s="2"/>
      <c r="W108" s="22"/>
      <c r="X108" s="4"/>
    </row>
    <row r="109" spans="4:24" x14ac:dyDescent="0.25">
      <c r="D109" s="2"/>
      <c r="E109" s="2"/>
      <c r="F109" s="2"/>
      <c r="G109" s="22"/>
      <c r="H109" s="4"/>
      <c r="I109" s="2"/>
      <c r="J109" s="2"/>
      <c r="K109" s="2"/>
      <c r="L109" s="2"/>
      <c r="M109" s="2"/>
      <c r="N109" s="2"/>
      <c r="O109" s="22"/>
      <c r="P109" s="4"/>
      <c r="Q109" s="2"/>
      <c r="R109" s="2"/>
      <c r="S109" s="2"/>
      <c r="T109" s="2"/>
      <c r="U109" s="2"/>
      <c r="V109" s="2"/>
      <c r="W109" s="22"/>
      <c r="X109" s="4"/>
    </row>
    <row r="110" spans="4:24" x14ac:dyDescent="0.25">
      <c r="D110" s="2"/>
      <c r="E110" s="2"/>
      <c r="F110" s="2"/>
      <c r="G110" s="22"/>
      <c r="H110" s="4"/>
      <c r="I110" s="2"/>
      <c r="J110" s="2"/>
      <c r="K110" s="2"/>
      <c r="L110" s="2"/>
      <c r="M110" s="2"/>
      <c r="N110" s="2"/>
      <c r="O110" s="22"/>
      <c r="P110" s="4"/>
      <c r="Q110" s="2"/>
      <c r="R110" s="2"/>
      <c r="S110" s="2"/>
      <c r="T110" s="2"/>
      <c r="U110" s="2"/>
      <c r="V110" s="2"/>
      <c r="W110" s="22"/>
      <c r="X110" s="4"/>
    </row>
  </sheetData>
  <mergeCells count="3">
    <mergeCell ref="C16:E16"/>
    <mergeCell ref="K16:M16"/>
    <mergeCell ref="S16:U16"/>
  </mergeCells>
  <phoneticPr fontId="2" type="noConversion"/>
  <hyperlinks>
    <hyperlink ref="Y1" location="Description!A1" display="Learn about model"/>
  </hyperlinks>
  <pageMargins left="0.75" right="0.75" top="1" bottom="1" header="0.5" footer="0.5"/>
  <pageSetup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Hidden Factory</dc:title>
  <dc:creator>Crystal Ball</dc:creator>
  <cp:keywords>Lean Principles, Six Sigma Quality, Process Efficiency, manufacturing, distribution, cell referencing, Cost of Poor Quality, Cost of Poor Process, hidden factory</cp:keywords>
  <cp:lastModifiedBy>ewainwri</cp:lastModifiedBy>
  <cp:lastPrinted>2005-08-31T14:51:24Z</cp:lastPrinted>
  <dcterms:created xsi:type="dcterms:W3CDTF">2003-12-16T17:39:12Z</dcterms:created>
  <dcterms:modified xsi:type="dcterms:W3CDTF">2014-06-04T18:21:30Z</dcterms:modified>
  <cp:category>Six Sigma</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