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270" windowWidth="13905" windowHeight="9600" activeTab="2"/>
  </bookViews>
  <sheets>
    <sheet name="Description" sheetId="1" r:id="rId1"/>
    <sheet name="CB_DATA_" sheetId="3" state="hidden" r:id="rId2"/>
    <sheet name="Model" sheetId="2" r:id="rId3"/>
  </sheets>
  <definedNames>
    <definedName name="CB_01b6e122d11a471f9cd30cf2c8e67a7a" localSheetId="2" hidden="1">Model!$C$16</definedName>
    <definedName name="CB_2078d94e3c73457cbd54e07bf2264fdd" localSheetId="2" hidden="1">Model!$C$7</definedName>
    <definedName name="CB_215073814fee4e169e398f48a657b8a9" localSheetId="2" hidden="1">Model!$C$5</definedName>
    <definedName name="CB_2a7bef7eafe144b3b527ab7d71bd3923" localSheetId="2" hidden="1">Model!$C$22</definedName>
    <definedName name="CB_3c276d5568a24430b4eef9bc9e43cef2" localSheetId="2" hidden="1">Model!$C$17</definedName>
    <definedName name="CB_8fc8a8778ee64d0da00a0ba0f51516d1" localSheetId="2" hidden="1">Model!$C$6</definedName>
    <definedName name="CB_9020c02b2ccb4e6db75b6ddcc44d052a" localSheetId="1" hidden="1">#N/A</definedName>
    <definedName name="CB_96b310b5a94f455b978c3ce84ea37392" localSheetId="2" hidden="1">Model!$C$14</definedName>
    <definedName name="CB_a0614052051847698d1eeecbf932783f" localSheetId="2" hidden="1">Model!$C$15</definedName>
    <definedName name="CB_a216a192a39a4be19056012840ff89bf" localSheetId="1" hidden="1">#N/A</definedName>
    <definedName name="CB_Block_00000000000000000000000000000000" localSheetId="1" hidden="1">"'7.0.0.0"</definedName>
    <definedName name="CB_Block_00000000000000000000000000000000" localSheetId="2" hidden="1">"'7.0.0.0"</definedName>
    <definedName name="CB_Block_00000000000000000000000000000001" localSheetId="1" hidden="1">"'635291206962575450"</definedName>
    <definedName name="CB_Block_00000000000000000000000000000001" localSheetId="2" hidden="1">"'635291206962555448"</definedName>
    <definedName name="CB_Block_00000000000000000000000000000003" localSheetId="1" hidden="1">"'11.1.3833.0"</definedName>
    <definedName name="CB_Block_00000000000000000000000000000003" localSheetId="2" hidden="1">"'11.1.3833.0"</definedName>
    <definedName name="CB_BlockExt_00000000000000000000000000000003" localSheetId="1" hidden="1">"'11.1.2.4.000"</definedName>
    <definedName name="CB_BlockExt_00000000000000000000000000000003" localSheetId="2" hidden="1">"'11.1.2.4.000"</definedName>
    <definedName name="CB_d533cd5884ee4a279b98dc4f58ae788b" localSheetId="2" hidden="1">Model!$C$13</definedName>
    <definedName name="CB_eb0d6c67c6844ca88d96b58737cedbfd" localSheetId="2" hidden="1">Model!$C$8</definedName>
    <definedName name="CBCR_3c6fecb1d66a4a4682d9025c22cdb79e" localSheetId="1" hidden="1">CB_DATA_!$C$10002</definedName>
    <definedName name="CBCR_4bb58a1128b54a45846500dbd61db427" localSheetId="2" hidden="1">Model!$C$20</definedName>
    <definedName name="CBCR_4e01f2e82a544cc1819f7c38655a81d7" localSheetId="1" hidden="1">CB_DATA_!$D$10002</definedName>
    <definedName name="CBCR_c7a15c9bb52a4cd4b2d34536653dba01" localSheetId="1" hidden="1">CB_DATA_!$A$10001</definedName>
    <definedName name="CBCR_f6928dc553834e0a828bcbec6c25454d" localSheetId="1" hidden="1">CB_DATA_!$A$10002</definedName>
    <definedName name="CBCR_f90933cd40c84a82ab60e09dabacbd68" localSheetId="1" hidden="1">CB_DATA_!$B$10002</definedName>
    <definedName name="CBWorkbookPriority" localSheetId="1" hidden="1">-792456771</definedName>
    <definedName name="CBx_8d59e0cfd83740549ffd806a4aac4e54" localSheetId="1" hidden="1">"'Model'!$A$1"</definedName>
    <definedName name="CBx_e4a0660af17a436c9e07fe2e06421fc9" localSheetId="1" hidden="1">"'CB_DATA_'!$A$1"</definedName>
    <definedName name="CBx_Sheet_Guid" localSheetId="1" hidden="1">"'e4a0660a-f17a-436c-9e07-fe2e06421fc9"</definedName>
    <definedName name="CBx_Sheet_Guid" localSheetId="2" hidden="1">"'8d59e0cf-d837-4054-9ffd-806a4aac4e54"</definedName>
    <definedName name="CBx_SheetRef" localSheetId="1" hidden="1">CB_DATA_!$A$14</definedName>
    <definedName name="CBx_SheetRef" localSheetId="2" hidden="1">CB_DATA_!$B$14</definedName>
    <definedName name="CBx_StorageType" localSheetId="1" hidden="1">2</definedName>
    <definedName name="CBx_StorageType" localSheetId="2" hidden="1">2</definedName>
  </definedNames>
  <calcPr calcId="145621" concurrentCalc="0" concurrentManualCount="1"/>
</workbook>
</file>

<file path=xl/calcChain.xml><?xml version="1.0" encoding="utf-8"?>
<calcChain xmlns="http://schemas.openxmlformats.org/spreadsheetml/2006/main">
  <c r="B11" i="3" l="1"/>
  <c r="A11" i="3"/>
  <c r="C10002" i="3"/>
  <c r="B10002" i="3"/>
  <c r="D10002" i="3"/>
  <c r="A10002" i="3"/>
  <c r="A10001" i="3"/>
  <c r="F13" i="2"/>
  <c r="C22" i="2"/>
  <c r="F9" i="2"/>
  <c r="F17" i="2"/>
  <c r="C17" i="2"/>
</calcChain>
</file>

<file path=xl/comments1.xml><?xml version="1.0" encoding="utf-8"?>
<comments xmlns="http://schemas.openxmlformats.org/spreadsheetml/2006/main">
  <authors>
    <author>A satisfied Microsoft Office user</author>
  </authors>
  <commentList>
    <comment ref="C5" authorId="0">
      <text>
        <r>
          <rPr>
            <sz val="8"/>
            <color indexed="81"/>
            <rFont val="Tahoma"/>
            <family val="2"/>
          </rPr>
          <t>Assumption: Money Market fund (Corr.)
Uniform distribution
   Minimum 2.0%
   Maximum 4.0%</t>
        </r>
      </text>
    </comment>
    <comment ref="C6" authorId="0">
      <text>
        <r>
          <rPr>
            <sz val="8"/>
            <color indexed="81"/>
            <rFont val="Tahoma"/>
            <family val="2"/>
          </rPr>
          <t>Assumption: Income fund (Corr.)
Normal distribution
   Mean 5.0%
   Standard Dev. 5.0%
Selected range is 
   from  -Infinity to  +Infinity</t>
        </r>
      </text>
    </comment>
    <comment ref="C7" authorId="0">
      <text>
        <r>
          <rPr>
            <sz val="8"/>
            <color indexed="81"/>
            <rFont val="Tahoma"/>
            <family val="2"/>
          </rPr>
          <t>Assumption: Growth and Income fund (Corr.)
Normal distribution
   Mean 7.0%
   Standard Dev. 12.0%
Selected range is 
   from  -Infinity to  +Infinity</t>
        </r>
      </text>
    </comment>
    <comment ref="C8" authorId="0">
      <text>
        <r>
          <rPr>
            <sz val="8"/>
            <color indexed="81"/>
            <rFont val="Tahoma"/>
            <family val="2"/>
          </rPr>
          <t>Assumption: Aggressive Growth fund (Corr.)
Normal distribution
   Mean 11.0%
   Standard Dev. 18.0%
Selected range is 
   from  -Infinity to  +Infinity</t>
        </r>
      </text>
    </comment>
    <comment ref="C13" authorId="0">
      <text>
        <r>
          <rPr>
            <sz val="8"/>
            <color indexed="81"/>
            <rFont val="Tahoma"/>
            <family val="2"/>
          </rPr>
          <t>Decision Variable: Money Market fund
Minimum 0
Maximum 50000</t>
        </r>
      </text>
    </comment>
    <comment ref="C14" authorId="0">
      <text>
        <r>
          <rPr>
            <sz val="8"/>
            <color indexed="81"/>
            <rFont val="Tahoma"/>
            <family val="2"/>
          </rPr>
          <t>Decision Variable: Income fund
Minimum 10000
Maximum 25000</t>
        </r>
      </text>
    </comment>
    <comment ref="C15" authorId="0">
      <text>
        <r>
          <rPr>
            <sz val="8"/>
            <color indexed="81"/>
            <rFont val="Tahoma"/>
            <family val="2"/>
          </rPr>
          <t>Decision Variable: Growth and Income fund
Minimum 0
Maximum 80000</t>
        </r>
      </text>
    </comment>
    <comment ref="C16" authorId="0">
      <text>
        <r>
          <rPr>
            <sz val="8"/>
            <color indexed="81"/>
            <rFont val="Tahoma"/>
            <family val="2"/>
          </rPr>
          <t>Decision Variable: Aggressive Growth fund
Minimum 10000
Maximum 100000</t>
        </r>
      </text>
    </comment>
    <comment ref="C17" authorId="0">
      <text>
        <r>
          <rPr>
            <sz val="8"/>
            <color indexed="81"/>
            <rFont val="Tahoma"/>
            <family val="2"/>
          </rPr>
          <t>Forecast: Total expected return
Units: dollars</t>
        </r>
      </text>
    </comment>
  </commentList>
</comments>
</file>

<file path=xl/sharedStrings.xml><?xml version="1.0" encoding="utf-8"?>
<sst xmlns="http://schemas.openxmlformats.org/spreadsheetml/2006/main" count="88" uniqueCount="78">
  <si>
    <t>Income fund</t>
  </si>
  <si>
    <t>Portfolio Allocation Revisited</t>
  </si>
  <si>
    <t>Annual</t>
  </si>
  <si>
    <t>Lower</t>
  </si>
  <si>
    <t>Upper</t>
  </si>
  <si>
    <t>Risk factor</t>
  </si>
  <si>
    <t>Investments</t>
  </si>
  <si>
    <t>return</t>
  </si>
  <si>
    <t>bound</t>
  </si>
  <si>
    <t>per dollar</t>
  </si>
  <si>
    <t>Money Market fund</t>
  </si>
  <si>
    <t>Growth and Income fund</t>
  </si>
  <si>
    <t>Aggressive Growth fund</t>
  </si>
  <si>
    <t>Total amount available</t>
  </si>
  <si>
    <t>Limit</t>
  </si>
  <si>
    <t>Amount</t>
  </si>
  <si>
    <t>Total weighted</t>
  </si>
  <si>
    <t>Decision variables</t>
  </si>
  <si>
    <t>invested</t>
  </si>
  <si>
    <t>risk</t>
  </si>
  <si>
    <t>Total amount</t>
  </si>
  <si>
    <t>Total expected return</t>
  </si>
  <si>
    <t>Risk aversion constant</t>
  </si>
  <si>
    <t>Mean minus stdev</t>
  </si>
  <si>
    <t>Mean</t>
  </si>
  <si>
    <t>Standard Deviation</t>
  </si>
  <si>
    <t>StartOptEquations</t>
  </si>
  <si>
    <t xml:space="preserve">One technique for finding efficient portfolios is called multiobjective (or multicriteria) optimization. This technique lets you optimize multiple, often conflicting objectives, such as maximizing returns and minimizing risks, simultaneously. </t>
  </si>
  <si>
    <t>Most forms of multiobjective optimization are solved by minimizing or maximizing a weighted combination of the multiple objectives. In the portfolio example, a weighted combination of the return and risk objectives might be: mean return - (k * standard deviation), where k &gt; 0 is a risk aversion constant, and the objective is to maximize the function. The relationship between return and risk for the investor is captured entirely by this one function; no additional requirements are necessary.</t>
  </si>
  <si>
    <t>Geometrically, the optimal solution for a multiobjective function occurs in the saddle point between the optimal endpoints of the individual objectives. In the case of the two-objective function above, the optimal solution occurs somewhere on the efficient frontier between the maximum-return portfolio and the minimum-risk portfolio.</t>
  </si>
  <si>
    <t>For k = 0.5, the optimal solution occurs at the point where the return minus one-half the standard deviation has the highest value.</t>
  </si>
  <si>
    <t>To begin your optimization, start OptQuest from the Run menu. Use the OptQuest Wizard to view the settings for the optimization.</t>
  </si>
  <si>
    <t>The objective is now to maximize the new multiobjective function in the Mean Minus Stdev forecast. The statistic to optimize is Final Value, to calculate only the statistical values for the total expected return forecast at the end of the simulation.</t>
  </si>
  <si>
    <t>When should you use multiobjective optimization, and when should you use single objectives with requirements? The former method is especially useful when it is difficult to determine reasonable lower or upper bounds for requirement statistics. This method is also recommended for situations where OptQuest has trouble finding feasible solutions that satisfy many requirements. The latter method is generally easier to implement and understand.</t>
  </si>
  <si>
    <t>Note that, in this model, there is a new function (cell C22) that contains the multiobjective relationship described in the equation above with the risk aversion constant (cell C19) broken out into a separate cell. The mean return and standard deviation variables in this equation are extracted from the total expected return forecast (cell C17) using Auto Extract.</t>
  </si>
  <si>
    <t>A different approach to incorporating risk in a decision model is called Arbitrage Pricing Theory (APT). APT does not ask whether portfolios are efficient. Instead, it assumes that a stock or mutual fund's return is based partly on macroeconomic influences and partly on events unique to the underlying company or assets (see Brealey, R. and S. Myers. Principles of Corporate Finance. 4th ed. New York, NY: McGraw-Hill, Inc., 1991.) Further, this theory only considers macroeconomic influences, since diversification, as in a portfolio, practically eliminates unique risk.</t>
  </si>
  <si>
    <t>A weighted sum of these influences determines the risk factor of an asset. APT provides estimates of the risk factors for particular assets to these types of influences. Higher risk factors indicate greater risk; lower factors indicate less risk. Assume that the risk factors per dollar allocated to each asset are:</t>
  </si>
  <si>
    <t>Using this method, the investor can specify a target level for the weighted (or aggregate) risk factors, leading to a constraint that limits the overall risk. For example, suppose that the investor can tolerate a weighted risk per dollar invested of at most 1.0. Anything above 1.0 is too risky for the investor. Thus, the weighted risk for a $100,000 total investment must be at or below 100,000.</t>
  </si>
  <si>
    <t>If this amount were greater than the limit of 100,000, this solution would not be feasible and could not be chosen.</t>
  </si>
  <si>
    <t>To begin your optimization, start OptQuest from the Run menu and use the OptQuest Wizard to view the settings for the optimization. The new item is a constraint limiting the total weighted risk (cell F13), calculated by:</t>
  </si>
  <si>
    <t>The total weighted risk is limited to be less than or equal to 100,000.</t>
  </si>
  <si>
    <t>Method 2: Multiobjective Optimization</t>
  </si>
  <si>
    <t>Method 3: Arbitrage Pricing Theory</t>
  </si>
  <si>
    <t>Method 1: Efficient Frontier Optimization</t>
  </si>
  <si>
    <t>This method is examined in a different model, Portfolio Revisted EF.xls.</t>
  </si>
  <si>
    <t>Learn about model</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</si>
  <si>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</si>
  <si>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</si>
  <si>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</si>
  <si>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</si>
  <si>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</si>
  <si>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</si>
  <si>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</si>
  <si>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</si>
  <si>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</si>
  <si>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</si>
  <si>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</si>
  <si>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</si>
  <si>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e4a0660a-f17a-436c-9e07-fe2e06421fc9</t>
  </si>
  <si>
    <t>CB_Block_0</t>
  </si>
  <si>
    <t>㜸〱敤㕣㕢㡣㈴㔵ㄹ敥慡改敥改㥡㤹摥ㄹ㜶㤶换㜲ㅤ敥㤷㔹㥢ㅤ㤶攵㈲㔹㤷戹戰ㄷ搸换戰㌳扢㐸㄰㥢㥡敥㔳㌳挵㜶㔵て㔵搵戳㍢㠸戸㐶ㄴ㠸ㅡ〴㝤㄰㠲㑡㠸㈱晡㘲愲て〶ㄴ㘳㑣㑣㌴〶㡣㈶挴挴〷つㄲ㈳㈶ㄸ戳〹㉦㍣㤰攰昷㥤㔳搵㕤摤㍤㕤㌳㌴愰㠳㤹摡敤戳愷捥晤晣昷昳晦愷㌶愵愵㔲愹昷昰昰㕦㍥㘹㘶捥㥦㔹昶〳攱ㄴ㈶慢㤵㡡㈸〵㜶搵昵ぢ攳㥥㘷㉥ㅦ戰晤愰〷つ戲㐵ㅢ昵㝥愶攸摢て㡡㕣㜱㐹㜸㍥ㅡ㘵㔲愹㕣捥搰㔱捦㐱昸ㅢ㡡㕥っ昶ㅡ㐸㈳㤹㥤㥣㌸㍣㜷㍦㐶㥤〹慡㥥搸㌶㜲㑣昵摤㌵㌶㔶ㄸ㉢散戸㘹挷㡥挲昶㙤㈳㤳戵㑡㔰昳挴㉥㔷搴〲捦慣㙣ㅢ㤹慥捤㔵散搲ㅤ㘲㜹戶㝡㕣戸扢挴摣昶ㅤ㜳收昵㌷㡤㕤扦㜳愷㜵昳捤㌷つ㘰敡搴愱挹㠹㘹㑦㔸晥㠷㌴㘶㠶㑢扥㝥㑡㤴㙣敥㑤〸捦㜶攷ぢ㤳ㄳ昸ㅢ㕢㍦摥㙥㉣捣㉣〸ㄱ㜰㙡攱〹户㈴㝣〳ㅤ晢㥤㜱摦慦㌹㡢〴㥥攱散挱㔶㑢愶ㅦ㘴㥣㐹㔱愹ㄸ㑥㌴㙡捥㌹っ搸㔵捣攵〱㘷㐶戸扥ㅤ搸㑢㜶戰㥣㜵㘶㌱㔰㌹敦ㅣ昵挵ㄱ搳㥤ㄷ㠷㑣㐷㘴㥣扤㌵扢㥣㔶㑦慡攷捡㘸㠸昸挲攴昶ぢ攳扥㌳戹㘰㝡㜲㐵㍥〱㤳搰㜶㡦㔷㙡㙥㝢㘹攷㜱戹㜴㌹〳挷扣扣㜳㍢搴ㅣ㌳扤㝡换搱捥㉤挳捤㌷慦攰摡捥敤㘳㌰㙡敥㜳㜵攷㍥ㄲ㤴捤慤戵晥㤰扥㈵㐴戱ㄹ㈳换愴㤷㐹㡥〹ㄱ㘸昴㌱改㘷㌲㠰㐴㑢扦つ㉥㠹㜷㘴㤵㕥㌴昵攲㥣㕥㉣改挵戲㕥ㄴ㝡搱搲㡢昳㝡㜱㐱㉦摡㝡昱㝥扤㜸ㅣ㙤愲㈷搷摢慢㠷捦户晥昸昶㔰晦扥户挶㝦昹收㌷晥戹昷㠶扦㝥㘲㘰ㄳㅡ摤ㄹ㉥㙡捡㌳㑦㠰搴ㅡ㔴㝣㕤㘱㍢晦慣捥ㄵ㘰ち㙢愷㜵愳㌵㌶㔶摥戹摤摣㘱㘶戸慤〴攴㌷ㄱ捡㄰摡づ㔸㜷搹㙥戹㝡㐲攲敥晣〹搳ㄷつ挰㡤㠶㜵ㄳ搵㥡㕢昶捦㕢戹㜲㈶㌰〳㜱㙥㙢㕤㘳㤰戶㙥㌳㘰㉢攱换昹㉥㙣敤㜶捣慣搴挴昸㐹㕢㔵㕦搰㔲敤㑣㝢搵戹捥戵㝢㍣昱㐰扤戶㙤㐵攳㄰㙡㑢㜲散戶㕤慡㉡戵慥㤱挹㠵慡㉦㕣戹扣㔱㘷摡㉥ㅤㄷ摥㡣愰㐸ㄴ㘵戹搵㌳㔹ㄵ㜲晤攸㘱ㄷㅢ〵户㤶㉦㠹㤷㕡户㥤っ挰捣愲㡣昵㉥ち㉦㔸㥥㌵攷㉡攲慣愶㈶㙡㑥㔴㙣㙤㉡摥㔳㉤搵晣挹慡ㅢ㜸搵㑡㜳捤㜸㜹挹㠴愴㈹ㅦ慣㤶㐵㍡㥤㤲㐲〱〲户愷㐷搳㔲搷㜴收〵㠹㠸ㄸ㡡挹挸攷㌴㤳㕤攱〸㜶㠷㕤㔴〴㘹㔲扦㙣㤵挱戸㕥㈹㘳ㄲ㌸㌰戶㈷敡て㑥㝡搵㉡挳搶㌱昷搱㌶搶昵攱㜰昷户㉤〹㌷搸㘷扡攵㡡昰ㄲ戵㥦挶ㄵㄹ㠳㐸㌲愷㈱㄰㍡㐲㡦慡㑥㍢愹㉤㘷㑥搸攵㘰㈱扢㈰散昹㠵〰㘵搰㤰戹ㅣ㐱摢昶ㄸ㘷愰挸搸捣㘴ㄸ㐹㕦㕦㉡扢㠵㡤戲㝤㜸㔲ㄹ㑡愷〴㕥㙥ㄲ攴散搷挴换〳搶ㅥ扢ㄲ〸㈵㤴〷㉤㘰㐴㘹㌵㠹扥㍣㐹搴㌳㑢㑡㘱㙣戱㈶㐱愵愶敤〶换つ扥㙤攳ㄲ㐵㐴ㅢ戲㘰摤挹〲㡡㠲㘶㜹㤰挰㙢㈰㥡ㄶ㘹㤰摣㌸㐶㐴㘴㠳〴捤㡥㤱㥢㠹㡣敤ㄳ㘴〴摡挷㠹㤰慤户㜷㤶ㄱ㈴昶㜶㈲㘵愷㡥晣戸㈱捤㔶戲攵㤵㌴㍢ㄳ㠰㌳捥㘲㜲㌶㤳㜳㤸㙣㐵愲晤〳ㄲ㡥㔲づ昹收挷㌸て敦挶昹㑣㉥㐰〲昹㘴㔰收㠴愲㡡㌶搴㕡散㐸戶换挳㑥㤶㐶戱ㄲ㐵戴㡣敢㜶㘶摥㤱㠸づ慤捥昵愱㙢搳㔲挷㕥搱㤹㌶攳摢㈱㐵㈶㌴㡤敦㜵㤵愶㜱㐰戰㘹㤷㝡敢㈲㜴㌵㐶㤸㕣㡣㐴㈹ㄶㅡ扢㙢戳收㘹㑥㝥㉣㑣㈲㘵〸㜵愹摣㐳㈲愶昹㥦㈰攰摡㡥㉥ㅢ昶㌳㑤挱㔱敢㘳㙦㍦㙦敢捣摢㈱搲㕢㜴收㠶捥愱慦攸㝤㕡搰㤷㠰扤戴扦㜴搴㉦㤷愱摡戸㥣挹ㄵ㐸㕡昴ぢ㑦摥敦搷㑢㈰㑤㘲㈷㠶戹捤昴戸㐸ぢ㜷㜶㜹㔱㐸敤㌳㘰捤㥡摥扣〸攰扤搸㍦〵㍢戸敡㜹愲㠲〳㙤㔹ㄶ昰散㜲㜶㜳愱扦挷慢㍡㉣摦戰㡦晤㡦㠵㘲㐸愷昵㥥㔴㡢㝤㥣㘰㘷挶晣㑤㌱捡愱晥摤搱㔹㐸挴㍡㌵㤳ㄷ晢㈵㥦㉤㌷㈴㐹ㄷ㤲攴㉡㠰搵戸ㅡ〹愴㠴昶愷㡥ㄲ㘵㤴捤戶挹㘶捤搶㉡扤㝢〹㈷㤳ㄶ晦㘱㥢ㅣ改㔷捥摡〹昸づ晣扣㌳㘳㍢㜵㘱搱敦㑣ぢ慦〴扦㠲㕤ㄱ㝤捡㈵㑢㔱戳㈱㉢㍥㈶戲愲愷愷敤㉣㥤攰㕢㤳㜴搲㈲㈵ㄲ戹㍤戱㌲攱ㅣ摥㈰㉡扡㈰㈹㔴ㄲ摣㐲㜵〹㐴捡㘳摢つㄱ搳㠵㠸㈹〰㜰挶戵㑣戶㌳ㄹ㐳㤲昹㍤㈴捤㕡〱捦㔰㔸敦ㄲ摤搹挵㘲㉡㐷㌴㐸昷攰慢ㅤ㠵搵昵㥣㘶㈷㤳ㅢ㤰戴㤸㍦㜴㍥㈶㄰愲㐴㜹㡣㄰㘹㉤ㄹ搶㌱㕢㥣㈰つ㙣戲㄰㔴㥡慣昹㐱搵㘱㔴㈹㙦㑤㔵て㔵㠳㈹摢㕦㐴ㄴ㙡搸ち㌳㜷㉤〸ㄷ搴攵挱昶㘹㈹慢㉥㉥㡡戲㘱捤㔴㙢㄰㙤晢愷搶挳愱ㅣ晢㠳㉤㈹捦攵扡㠶愷扢戳㌱㠶搰攴㠹ㄸ扥㔶㝡㘲搷攴昹收愱㙦戰〱搱㔹㍢愸㠸㝥㑢㌱ㅤ昳㌹ぢ㔰㐴搴愰摣㙢捤㉥㜸㐲㑣攵慤扤㥥㕤慥搸慥㈰㌲㘰㘳㌲㔰㜷㐰捣㈳㐲㌰㕤㘵晣慦敡收慤㔹捦㜴晤㐵㤳挱挴攵捤㑤㙦㌲㈴㤲戱㈶㙣搷挷㌴ㄲ㡢捣て㕡㌳ぢ搵ㄳ㠸搶搶ㅣ㜷慦戹攸慦ぢ慣㤰攸搵㈳㔱愳改㥡慥㙢㌹㍤搷㉤㝥㜸㈰㑦愵慥挳㉦捤㐴攲㉡㤵愱扦㍣㐱㝢搳慥て攳㌳戴搳戹愶〱㐴㡥敡㠵㍤㠹㔲㤸㥣㙡摣挴㍥㌷㈳戹㝤敦搱晤㡤愸摣〷㡡㔷㘷攸攱㑦㤰昱㤲㉣敡㐱㄰晡攷㌶㈹㔲㘱ㄹ㈹〷ㅣ〸㡣昳慤㤵晣晡㉣搹㠶搴户愹㤱摤㠳㈸搲㠰㜵挰㥣ㄳㄵ挴愲ㅤ㌳搸愴㕥㘸挶㍡㘶挵て敢㈶慢㡥㘳㤲戴㐸㤶㌳㈵㤳ㄴ㍣㕥ぢ慡〷㙤搷戰㤰㐸晡ぢ㡢捣㤳㈸㌲㑦捡愲〱敢〸挳㠲㌲捦戱慡昳愶㘷〷ぢ㡥㕤捡昱㠵愱扢㜵㐱㤳㘰㜲㑡摥攸㠹㘴挶㐸㡢㌵㝦ㄴ㈶㥢㕦〰扡ぢ㤰愳〴ㅤ搱て捡搵戵㉣晥㘸㕤㍡㤶㈰㘰愴㤷搴戸〵愳㘵攴捤〸㠸ㅣ昹㥣㡥敥㕦㥣晥〲㑡㤴㕦㡥㔸㑦㈰ㄱ㜸〴㘳㐲㥥敥敤慣㜵搴戵〳㘰㡦ㄸ摢㘳〷㔳㍥㔰㡥〴㔹㜹扣㍤㔷㘲㌵搶㘹戴慥ㄵ㉥㙡慦㙡㔲ㄳㄷ戶搷挷昵挶㘵㉢㔴㉢㡤ㄲ㔳㈴慢㌵㤲㥡㘵㠵㌵慥㈷㔵愳㐹挵ㅤ㘹ㅢ㉤挹㙤摡㠰㍢愵挸〷㔰㑣㤲㘶㔲挶㉥㐹㈸〸昲㤲㍡愰愳攸慦㑦㈶㡦㔸戴㠶㌶㐰ㅦ昵㤴㉡换㠷攱挰晤戸㜲㔲ㄶ㝤攱ㅢ昸㝢㔳㤸㍤㕣ぢ㥡㙡捣㤳挳㘱捤㜸愵㜲搸㠵㤵㔰㌲扤昲㍡㘱㘹散㑤㘹ㄸ挹㥤摤㙡㝦〵摥ㄸ㈳㠶㙣挸㤰㐸㠲ㅦㄸ㙣〸收㡡㐵㔳㘹㥤攵〹敡㝡㜱㡥㙦〷㠵改㑡っ捣〴攵㈹戱㈴捤戰㠶㈵㍦㉣㍢搴㑦㡢㔲㡥ㅡ搶昸㥣て㤵ㅥ㔰㡥㠷㌹挹攰㠶㜵㠴㙥㈹㕣㘰㠰搸つ㜳搳愵〰㘱摤晡〰㍣ㄹ慣ㅦ散〰㈲㉡㙣㐲敢㡣ㄲ㌴㥢㐰戸捤㥢㈰敦㜴㠹㔱〸㔲㑢㍥晦摥慤㍤昳㌴㥦ㅦ敥㑥㐵㤹㤰㠹ㄸ敡㑡戰ㅥ㠰摣㜸㔴㤲㕣㌴ㅣ〵换㤵㘴㤳㐲㙢㈰㉡愳㠹㤱愷挹攷〵戸挱挳㌸搶㈰搹愶㠲㍢㙥㠱つ㙤㕡㔹摥㘴敤㜷㑢㤵㕡㔹㐸㔵ㅣ挹㙡愹㤱搷〵扥攴昵㍦挵㑤〹㜰〹㠱戲ㅦ㐷㈹㙥㤹㐸敡摥敥㌶㍥㠵敥㔲挸㘱っ㈵摢ㄸ㝣㑣㜰换挹㘰㔸摢ㅤ〵摡㠷㥢ㅢ㤷ㄷ攴挵㌹㠸戴戶㈲捡戲〳戸㡢㔷㡦㈰㑢㙥㡢㌵㍢㔰㍤㔰愵捤ㅥ㉢摡㘷慢愲㜵㠱㈳散㔳〹扣㙣ㄶ挶㐸㤷摣挱㐱㔲愷挳挸敥改㉦挸搷搴改摤愱昱愱㌱扥换㔳㔰ち㔰〵㈳搱攰搶ㅢ㔶户挶挸㉦㉤㙦攳㔶㈴ㅡ㐳挰㌴㘸搱㔲ㄹ㌸ㄳ挸慦㙥攰㌰ㄸ㤹㄰ㅤ㡤〷㔲ㄹ愳ㅣ㠶挳ㅥ㐸〳㌷昱㈰㍤㕢㠵ㄲち戶挸㑢㘱搱扤挴㔱〷㐷愰慡㜷㔶㑢攱戴ㄹ攰敡㡢扢戵愵㜸扣㕣愶戹ぢ晦摣扡挰㉡慥㙤㈸㜳㜴㑢换㠵㉣戹㈷摡㜷㤷戶㔴㠴ㄷ〵慦㥢㉡散㌳㠳搲挲㑣戰慣㉥㙤㜵㑢ㄲ㤹㕦挰ㅦ戱攲散戴㤹搳㉥㉦愱㉥ㄱ昶㝤挷摤敡〹㔷慥㉢攳昳挶ㅦ慤㔸愳户㤷㡢散㑢扤㠷㍦昲搱㔳㤹㤷㌱攲㕡㤶捤〱ㅡづㄲ㡥㈳ㅦ㈵つ㐶㤰㑦愰ㄳ搸敥昵ㅢ〳愴㤳㉤㉤㜴㈲〵挱〶愱戸昳ㅦㅡ愱㘸㍦〷㕡㐹㉣敡㐸づ㤸扦〰搶搷㝥㠶ㄲ㈲㕣㥥戰ㄴ敡㉥㑥㐶㥤ㄴ攴攱昵づ㕥〶昹晦挱㔲挴捤㉢戲搳㝦㠱㤹戵㤷㕡㔱㜴㈱㔱昴㘲㠸㈲挰㍡㤴昴ㄹ〶㘲摦㔷挸㥢慢摦㌸㙡㝥攴搷㝡晦㠷㐷捤摢㐹ㅤ㜸愴㌵㠶愰摡㘵挸搷㡤〱扤捤ㄸ戸ㅣ搵搲ㄸ戸㠳㝤ㄸ慦㔷挶㐰攸敤㌸㠸㠲搵㡤〱㐶昱ㄲ㑣扥㔸㔰㌵收挰攰㔹敢㉣㠷㥥戰㝤戸㕥㉢㝣㐴敥愱㥥晣㐹昸㥥捥㙥㉦㥥㌶㍤搳搹㉡换昷㝡〲㙡换㥢挵㝤㙤搹㠵㍤捥㕤戱㐶㜶㕡挱㉢ㄱ昹搳㌷㍣㈷㙢扢愵づ㑣愹㐷㌹敡戵㥣㤶晤〰㍥ㄱ㡤㈷㠴搴攷戶晣㘸敦摦ㅥ㝣㘴㌷敦愵㠵戴㥡㘱㈰戸㥢攰㍣㉤〷㠴㙦㘳㔷㐲捥攴攷㌷〷昱㈱㤲扤㔸ㄱㄳ愶㈷敤ㅤ摦㜰愲慣㈲扣ㄸ㘱㉡攲㕢て挶㈴㙥㌸㈸㘳戲搰攲搸㤴㥦㉦㐹㘷㘰㈱戶㜰改扤㡢〲㠴㕡㐷㤵搵愵㕤㤹昹〹㤴捥晢㕣㐸戳㍤挸昳㈵ㅦ㑤晢㜱慢㔶摢㐹慤㈶㙤つ㙤ㄴ㉤㈲㈹愵户㑢㈹㠶晥愵㤴㥡㐶㈶㔳㐰㤲㄰㐳㙢つ收昲攴扦㈱〴㐴晤㝡㕦㤷㥦慡〰㡡挰㘲攴㜵敦昶散㑡慢㌳㔲㑤っ捡捡搳挷㥤挸挸㘳ちぢㄸ愵㤵愵㐷㤰㠹㥥捣ㄸ㜲㙢㜶㍣㜱㤲扣愳㐲㙣㡡戱㌳づ扤㙡㝤捥㙤㙥つ㜷㍣愰㘷戲㔲㘱戸㥢㔹㡣愳愷㡣挶愹愶㝤慡㠸改愰捡搶㍢昵㠷㔵搰㔹敥㔶㥣㍦ㄱ收攳昷㐰慣ㅦ㙤っ㝤㘶㙢つ㜵㥣摢㡢つ昲〷晢敢挲〴挶挶慣攴ㄸ㐸搸㌵戵捡愹㑢攰㌳攸㈲敤㜹捤㘸㘴㌹㤷愶㌱ㅡㅤ㜱㔶㑦㍢㘷㌱㑥㉤㌹㙢㤶慤ㄹ戰㙥搲晦挷㔰戰慡晥搷ㄸ㘵㤳㈸扢㉢捣昰㈵挳㐸挹慡挱ㄹ㐲〴㍥㙣㠴㘹攴ㄱ搸㤰㔹〶户㔵㙥〶㥦愸慡㙡㈹挱攱攱㑡户㕥㠲愸昷愵㙤摢摦㔱〰㌲ち㤴昹〱㐴㔰挷晥㕣㜴晢㌹㌶㝢㌷㡡户ㅣ戴㑢㕥搵慦㕡挱挸っ挲扢㈳晣挲捣㠲捤㌳慥扤搰㉡搴㉥〵㈴〶敥㐱㥦㐳㠷㈱戰て㠹攰挳㡡㍡㌲㠶戰戶㤸〵扦㌶ㅡ㡡〵㤲愸ㅤ晣㌳慣㍢㙢㘶〵ㅦ愸ㅥ㠶㔷㌳㘰搱扡㔰㜶捡户摣㝡ㄷ㠳愰挳㙤慣㍢攰昹ㄱ㤵〲挲㘰㜲ぢ昷摣㑢戸戶挲愰戹㙤戸㌷㥦㉤扢昳慥昵㘵扥て㥣慥㙤㤶㘶㤲攱㥣晣敥戸捦戸㤷㈹攲㍣昴㡥慥摤ㄵ换搱㠶㐱攷攱㘷摢㜴㜹㡤㔶攰㈸㕢㐳㥣晢戳攸慡摤捡〴㍦愳ㄸ㘶昸愲搱㥦㜷ぢ㌳捦㘱㕢㘴〰攴㔳㔹ㄳ㐹㘷慡晥敥㑡㔴慤昱㘸㐱㉡散搳扥㠳㝡㐲㐹敤戶捣㌲ㅣ㌵攴ㄱ〲㜹㐳㈰㠹ㅥ㡤㐷〸㌹晦㌳攸㔰㥦㝦ㅥ愵㥤攷晦昶㡡昳㔳昹换晤搹搱攰昸㜷㈸㔲ㅥ挶晤㜸㌳㡥㌳愹㌰㜱㔸ㄹ改㤰㐱㡡㐵捡㥡慣ち㈲扣戴ㅢ㜹㍣㝦〸晦㝤㝤昷慢慦昰昹搷㙥㑤ち㐲㔴ㄹ慥㙣愱ㄲ㡤㠲㔰敥攲挹昸㉥ㄶ㔱摡㜹ㄷ㑦慣戴㡢㈱捡挸㈱晣って㐹㝥㔰㈳慤挸㕤昹㘱㐶㘲㑤㈲㤴慤〲㈴搱㌳㐴挴捡扥㌵㘴搰㤷㤰㤷㝤㤷挲っ㕦㠶〸㝥戶捡てつㄱ㔲㉡㥢㈱㜸ㄲ㍥散㤱㔶ㄳ㉦㐲搲㤷㤳㔵捥搸慣搲㤵㌹㈷昴挲慥ぢ㠹ㄱ晡捦㍢ち晡㙣㤷ㄱ㝥敤昱㔶㜴㕤づ搸搶挹㐵搹愹㈴㉦〲㔲㝢慣戵昱〳ㄲㄱ愸㈲㑤愹挶㈴㐳搹昸搱搶挶捦搷ㅢ扦ㅥ㌵㈶戹捡挶㕦㘹㙤㝣てㅡ㐷搴愹㐶ㅥ㈲㘹㠶㘸㈵ㄵ㈵ㄸ挳昲㜸㄰晢㔰㥢愷敥㡣㐵〵摢㙦愹㘲㡡㔶ㄹ㐵慥㐸ㄵ㍢㠰㝢㈱ㅥ㍥㤵㍥㠰㙢㑥戸つ〲㈹慣晥挷㠴晤戸晥㌴㘵〶㈶扥㠴㕥㐲摣搹㌳攴ㅢ㍢㘷慤挳ㅥち㝡慤晤㍥づ㕤攵㜵㐵㉤戰ㄷ搲扣慣ㄱㄲ㡤摥㤱㙡ㄲ㙣换〶㍣愲㜸㤹捥敢㈴摤㘹ㄷㄹ㘳㐹㙢㡦搴㤱㝣慡攱㜱㌷㍥㡦㜵㐲㡥捡昵㐲㡢㍣㡣㡣㡡挹㙣㘱搱㄰〵〴㘵㤸㜱ち㐹扥㘷㈸ㄲつㅡ愵〱改㈰晢㐵㈴㠳搱晦㔷㌱戲㈴ㅤ㉡扡昶㜰㌴搹㕢搷㙤㤵搲ㅦ昱愰㤴昱㈵㜶㜸〴㐹て㍣戹㥡〲ㄲ㈶晤㌲㑡攲㤳㔲戲挸㐹ㅦ㐵㈶摦㤳攱ㅡ搷っ㉣㙥愵㑢㡤昶ㄸ扡㙡㠴〰挷㌰ㅥて㌳㝣挹㥣㐲㜲㑢㘷ㅢ㥡㐷攴攸戳㝥〴㍢㥢扥摦扦つ摦攳㉦㜳慦㍤昸敦㐸㌲搲攰㑦敢㥦散㙥㉣搲㍥㙤㜵昹㕢〲㡣㍦挰㌸摣㔷挳昶攴㠸㔴㑣挶㔷㤱㘸㐴ㄴ愱㙥㝣㡤㙦挴㡦〴挹搷挳っ㕦㌴㈲攷ㄴ㌳ㅥ搶挱戵挸敥㑦戰㐴〲ㄲ㤹㘶㑤㐲㠰㑡戴㍥㠹㑣扥㘷㤰㌳㔱㌳改㈷戵搲㝤攵晢敥㝢㘷㌰㍤㜲㙥晡搳户づ㍣晤晡敦摥㜸敡戵捦散㝡昳摤㘷㥦㝤敤敦㑦扤昲敥换㜳扢㝥昳晣昳扦扥晤㝢慦扣戱搹㝡㑥晦改㍢〷㥥㝢㘸散昸㐳て㔸㐷慦搹晢搰摤昷摦㌹㌶㝤挶㘸㑦㑦㙦敦㤵挳扦㍤攷慡愱㔳て扣愸晤敡捦㘷扢㥡㕣㍣㈶㘸㕥〶㌷㈱㤷昱㑤㘴戰っ慥昸㈳㕤〶户㝢ち㍦慤ㄲ〲㙡〲㉦㌹昸㈱戸〰㔹㜱扣戹愲晦㍦㄰搶㡡㘶</t>
  </si>
  <si>
    <t>Decisioneering:7.0.0.0</t>
  </si>
  <si>
    <t>CB_Block_7.4.0.0:1</t>
  </si>
  <si>
    <t>Decisioneering:7.4.0.0</t>
  </si>
  <si>
    <t>8d59e0cf-d837-4054-9ffd-806a4aac4e54</t>
  </si>
  <si>
    <t>㜸〱敤㕣㕢㙣ㅣ㔷ㄹ摥ㄹ敦慥㜷㙣㙦扣㡤㤳愶㘹㑢㜱慦戴㌸㕡攲㈶㘹㔳慡㤰晡㔲愷㘹㜳㜱㘳㈷〵ㄵ搸㡥㜷捦搸搳散捣扡㌳戳㑥㕣ち〴㔱㉥ㄵ愰搲昲㐲慢〲㔵㠵㉡㜸㐱㠲〷〴㉤㈰㈱㈱㜱㔱㡢㜸㐰㐸㍣㈰㤵ち挱〳〸㐵攲㠵㠷㑡攵晢捥㤹搹㥤摤昵㡥㥤㙤ぢ㉥昲㐹昶攴捣戹捤㌹晦晤晣晦㤹愴戴㔴㉡昵㈶ㄲ晦㘵㑡戳㜰昵摣慡ㅦ〸愷㌸㔵慢㔶㐵㌹戰㙢慥㕦㥣昰㍣㜳昵㤸敤〷㝤攸㤰㉤搹㘸昷㌳㈵摦㝥㔴攴㑡㉢挲昳搱㈹㤳㑡攵㜲㠶㡥㜶㑥挲㕦㈱㝡㌰㌸㙡㈸㡤㙣㝥㙡昲攴挲挳㤸㜵㉥愸㜹㘲捦攸ㄹ㌵昶搰昸㜸㜱扣戸敦攰扥㝤挵扤㝢㐶愷敡搵愰敥㠹㐳慥愸〷㥥㔹摤㌳㍡㕢㕦愸摡攵晢挴敡㝣敤慣㜰て㠹㠵扤晢ㄶ捣晤〷挷昷ㅦ㌸㘰摤㜱挷挱㈱扣㍡㜵㘲㙡㜲搶ㄳ㤶晦㌶捤㤹攱㤲昷㑦㡢戲捤扤〹攱搹敥㘲㜱㙡ㄲ㝦㘳敢挷搳敤挵戹㈵㈱〲扥㕡㜸挲㉤ぢ摦挰挰㐱㘷挲昷敢捥㌲㠱㘷㌸㌳搸㙡搹昴㠳㡣㌳㈵慡㔵挳㠹㘶捤㌹㈷〱扢慡戹㍡攴捣〹搷户〳㝢挵づ㔶戳捥㍣㈶慡攴㥤搳扥㌸㘵扡㡢攲㠴改㠸㡣㜳愴㙥㔷搲㉡愵晡摥ㄷ㑤ㄱ㕦㤸摣㝥㜱挲㜷愶㤶㑣㑦慥挸㈷㘰ㄲ晡捥㜸攵搶扥搷㜷㥦㤷㑢㤷㙦攰㥣㌷㜶敦㠷㤶㌳愶搷攸㌹搶扤㘷戸昹搶ㄵ㝣愰㝢晦ㄸ㡣㕡挷摣搲㝤㡣〴㘵㙢㙦㙤㌰愴㙦〹㔱㙣挶挸㌲敢㘷㤶㘳㐶〴ㅡ〳捣〶㤹つ㈱搳搲晦〲㤷挴〷戲㐹㉦㤹㝡㘹㐱㉦㤵昵㔲㐵㉦〹扤㘴改愵㐵扤戴愴㤷㙣扤昴戰㕥㍡㡢㍥㔱捡昵昷敢㘱扡敤昰慦㝦㜶昰攵搷㘷㍥扢戰晤昴㠱㤷挴昶愱㙤攸㜴㝦戸愸㘹捦㍣〷㔲㙢㔲昱慤挵扤晣戳㍥㔷㠰㈹慣〳搶敤搶昸㜸攵挰㕥㜳㥦㤹攱戶ㄲ㤰摦㐲㈸〵昴ㅤ戲ㅥ戰摤㑡敤㥣挴摤搵㤳愶㉦㥡㠰ㅢぢ摢㈶㙢㜵户攲㕦戵㜶攳㕣㘰〶攲捡昶戶收㈴ㅤ挳收挰㔶挲㤷敦扢愶㝤搸ㄹ戳㕡ㄷㄳ攷㙤搵晣㥥戶㘶㘷搶慢㉤㜴㙦㥤昱挴㈳㡤搶㡥ㄵ㑤㐰愸慤挸戹㍢㜶愹㥡搴扡㐶愷㤶㙡扥㜰攵昲挶㥣㔹扢㝣㔶㜸㜳㠲㈲㔱㔴攴㔶㜷戲㈹攴晡戱㤳㉥㌶ち㙥慤㕣ㄷ慦戵敥㍥ㅦ㠰㤹㐵〵敢㕤ㄶ㕥戰㍡㙦㉥㔴挵攵㉤㕤搴㍢搱戰扢愵㝡愶㔶慥晢㔳㌵㌷昰㙡搵搶㤶㠹捡㡡〹㐹㔳㌹㕥慢㠸㜴㍡㈵㠵〲〴㙥㕦㥦愶愵摥摦㥤ㄷ㈴㈲㘲㈸㈶㈳㕦搱㑡㜶挵㔳搸ㅤ㜶㔱ㄵ愴㐹晤㠶㜵㈶攳㝡愵㡣㐹攰挰搸㥥愸㍦昸搲㥢搷㤹戶㠱戹㜷戶戳慥㡦㠴扢扦㝢㐵戸挱㍤愶㕢愹ち㉦㔱晢㘹㕣㤱㌱㡣㉣㜳ㄱ〲愱㉢昴愸敡戴昳摡㙡收㥣㕤〹㤶戲㑢挲㕥㕣ち㔰〷つ㤹换ㄱ戴ㅤ挹戸っ㔵挶㜶㘶㈳挸〶〶㔲搹ㅤ散㤴ㅤ㐰㑡㘵㈸㥤ㄲ㜸戹㐵㤰㜳㕣ぢ㉦て㔹㌳㜶㌵㄰㑡㈸て㕢挰㠸搲㙡ㄲ㝤㜹㤲愸㘷㤶㤵挲搸㘱㑤㠱㑡㑤摢つ㔶㥢㝣摢挱㈵㡡㠸戶㘴挱愶㤳〵ㄴ〵慤昲㈰㠱搷㐰㌴㙤搲㈰戹㜳㡣㠸挸〶〹㥡ㅤ㌳户ㄲㄹ晢㈷挸〸昴㡦ㄳ㈱㝢敦敤㉥㈳㐸散㥤㐴捡㐱㕤昹㜱㑢㥡慤㘵换㉢㘹戶ㄳ㠰㌳㉥㘷戶㡢搹ㄵ捣㜶㈳搳晥ち〹㐷㈹㠷㜲㙢㌲慥挲戳㜱㌵戳昷㈰㠳㝣㌲㈸㜳㐲㔱㐵ㅢ㙡㈳㜶㈴晢攵㘱㈷㑢愳㔸㠹㈲㕡挶つ㍢㌳敦㐸㐴㠷㔶攷收搰戵㘹愹㘳㙦敡㑥㥢昱敤㤰㈲ㄳ扡挶昷扡㑥搷㌸㈰搸戵㐷扤昵㕥っ㌵㐶㤹㕤㡢㑣㈹ㄶㅡ扢ㅢ戳收㘹㑥扥㉢㑣㈲㘵〸昵愸摣㐳㈲愶昹㥦㈰攰㍡㡥㉥㕢昶㌳㑤挱㌱敢㕤㙦㍦敦改捥摢㈱搲摢㜴收㤶捥愱慦攸ㄲ㉤攸敢挰㕥摡㥦扡敡㤷ㅢ搰㙣摣挸散㈶㘴㙤晡㠵㈷敦㑢昵ㄲ㐸㤳搸㠹㘱㙥㍢㍤㉥搲挲㥤㕦㕤ㄶ㔲晢っ㔹昳愶户㈸〲㜸㉦㡥㑥挳づ慥㜹㥥愸攲㐰㕢㤱ㄵ㍣扢散㙡慤昴㘷扣㥡挳晡㉤晢搸㝦㔷㈸㠶㜴㕡敦㑢戵搹挷〹㜶㘶捣摦ㄴ愳ㅣ敡摦㝤摤㠵㐴㙣㔰㉢㜹㜱㕣昲搹㜲㑢㤲昴㈰㐹㙥〶㔸㡤㕢㤰㐱㑡㘸㝦攸㉡㔱挶搸㙤㡦散搶㙡慤搲扢㤷㜰㌲㘹昳ㅦ㜶挸㤱㐱攵慣㥤㠴敦挰捦㍢㜳戶搳㄰ㄶ㠳捥慣昰捡昰㉢搸㔵㌱愰㕣戲ㄴ㌵㕢戲攲㕤㈲㉢晡晡㍡捥搲〹扥㌵㐹㈷㙤㔲㈲㤱摢ㄳㅢㄳ捥攱㑤愲愲ぢ㤲㐲㈵挱㉤搴㤰㐰愴㍣昶摤ㄲ㌱㍤㠸㤸㈲〰㘷㝣㠰搹㕥㘶攳挸㌲扦㠵愴搹㈸攰ㄹち敢㕦愱㍢扢㔴㑡攵㠸〶改ㅥ㝣戵慢戰摡捦搷ㅣ㘰㜶ㅢ戲㌶昳㠷捥挷〴㐲㤴㈸㡦ㄱ㈲慤㈵挳㍡㘳㡢㜳愴㠱㙤ㄶ㠲㑡㔳㜵㍦愸㌹㡣㉡攵慤改摡㠹㕡㌰㙤晢换㠸㐲㡤㔸㘱攱㠱㈵攱㠲扡㍣搸㍥㙤㜵戵攵㘵㔱㌱慣戹㕡ㅤ愲敤攸昴㘶㌸㤴㘳㝦戰㈵攵戹㕣搷㤰㝡㍢ㅢ㘳ち㑤㥥㠸攱㙢愵㈷㜶㐳㥥㙦ㅥ晡㠶㥢㄰㥤户㠳慡ㄸ戴ㄴ搳戱㥣戳〰㐵㐴つ㉡晤搶晣㤲㈷挴㜴摥㍡攲搹㤵慡敤ち㈲〳㌶㈶〳㜵挷挴㈲㈲〴戳㌵挶晦㙡㙥摥㥡昷㑣搷㕦㌶ㄹ㑣㕣摤摥昲㈴㐳㈲ㄹ㙢搲㜶㝤扣㐶㘲㤱攵㘱㙢㙥愹㜶づ搱摡扡攳ㅥ㌱㤷晤㑤㠱ㄵㄲ扤㑡ㄲ㌵㥡慥改扡㤶搳㜳扤攲㠷〷昲㔴敡㔶晣搲捣㈴慥㔲ㄹ晡换ㄳ戴㌷敤晡㌰㍥㐳㍢㥤㙢ㅡ㐲攴愸㔱搹㤷㈸㠵挹愹挶㐱㡥戹〳搹扤㐷㑥ㅦ㙤㐶攵摥㔲扣㍡㐳て㝦㠲㡣㤷㘴搱〸㠲搰㍦户㑤㤱ち敢㐸㌹攰㐰㘰㥣㑦敤攴㌷㘰挹㍥愴扥㙤捤攲っ愲㐸㐳搶㌱㜳㐱㔴ㄱ㡢㜶捣㘰㥢㝡愰ㄹ敢㤸㔵㍦㙣㥢慡㌹㡥㐹搲㈲㔹捥㤵㑤㔲昰㐴㍤愸ㅤ户㕤挳㐲㈶改㉦慣㌲捦愳捡㍣㉦慢㠶慣㔳っぢ捡㌲攷慡㉤㥡㥥ㅤ㉣㌹㜶㌹挷〷㠶敥㌶〵㑤㠲挹㈹㜹愳ㄴ挹㡣搱㌶㙢晥㌴㑣㌶扦〸㜴ㄷ㈱㐷〹㍡愲ㅦ㤴慢㙢㔹晣搱㝡㜴㉣㐱挰㐸㉦愹㜱㈷㘶换挸㥢ㄱ㄰㌹㌲㕤㡣敥㕦㕣晣㌴㙡㤴㕦㡥㔸㑦㈰ㄱ㜸〴㘳㐲㥥敥敤慣㜵摡戵〳㘰㡦ㄸ㥢戱㠳㘹ㅦ㈸㐷㠶愲㍣摥㕥㈹戱ㅡㅢ㌴搶搰ち敦敤㙣㙡㔱ㄳ搷㜴戶挷昵挶つ㙢㌴㉢㡤ㄲ㔳㈴敢㜵㤲㥡㘵㡤㌵㙥㈶㔵愳㐹挵ㅤ㘹ㅢ㉤挹㙤摡㠴㍢愵挸㕢㔰㑣㤲㘶㔲挶㈱㐹㈸〸昲㤲㍡愰愳攸慦㑦㈶㡦㔸戴㠶㌶挰〰昵㤴慡换㠷攱挰愳戸㜲㔲ㄱ〳攱ㄳ昸㝢㕢㔸㍣㔹て㕡㕡捣昳㈳㘱换㐴戵㝡搲㠵㤵㔰㌶扤捡㈶㘱㘹散㑤㘹ㄸ挹㥤扤㙡㝦〵摥ㄸ㈳㠶㙣挸㤰㐸㠲ㅦㄸ㙣〸收㡡㐵㔳㘹㥤攵〹敡㐶㜵㡥㑦挷㠵改㑡っ捣〵㤵㘹戱㈲捤戰愶㈵㍦㈲〷㌴㑥㡢㔲㡥ㅡ搶挴㠲て㤵ㅥ㔰㡥㠷㈵挹攰㠶㜵㡡㙥㈹㕣㘰㠰搸つ㑢戳攵〰㘱摤挶〴㍣ㄹ㙣ㅥ散〰㈲㉡㙣㐲敢㡣ㄲ㌴㥢㐰戸慤㥢㈰敦昴㠸㔱〸㔲㑢愶㝦ㅥ搶㥥㝤㠶改扢㠷㔳㔱㈱㘴㈲㠶扡ㄲ慣〷㈰㌷ㅥ㤵㈴ㄷ㡤㐴挱㜲㈵搹愴搰ㅡ㡡敡㘸㘲攴㘹昲㜹〱㙥昰㌰㡥㌵㑣戶愹攲㡥㕢㘰㐳㥢㔶㔷户㔹㐷摤㜲戵㕥ㄱ㔲ㄵ㐷戲㕡㙡攴㑤㠱㉦㜹晤㑦㜱㔳〲㕣㐲愰ㅣ挵㔱㡡㕢㈶㤲㝡户扢㡤て㘱戸ㄴ㜲㤸㐳挹㌶〶ㅦㄳ摣㜲㌲ㄸ搶㜱㐷㠱昶攱昶收攵〵㜹㜱づ㈲慤愳㡡戲散ㄸ敥攲㌵㈲挸㤲摢㘲摤㡥搵㡥搵㘸戳挷慡敥戱㔵搵愶挰ㄱ昶愹〴㕥㌶ぢ㘳愴㐷敥攰㈴愹㡢㘱㘴昷攲愷攵㘳敡攲攱搰昸搰ㄸ摦攵㈹㈸〵愸㠲㤱㘸㜰敢㑤慢㕢㘳攴㤷㤶户㜱ㄷ㌲㡤㈱㘰ㅡ戴攸愹っ㥣㐹㤴搷㌷㜰ㄸ㡣㑣㠸㡥挶〳愹㡣㔱㡥挰㘱て愴㠱㥢㜸㤰㥥慦㐱〹〵㍢攴愵戰攸㕥攲㤸㠳㈳㔰捤扢扣慤㜲搶っ㜰昵挵摤摤㔶㍤㔱愹搰摣㠵㝦㙥㔳㘰ㄵ搷㌶㤴㌹扡愳敤㐲㤶摣ㄳ敤扢敢摢ㅡ挲㡢㠲户㑥ㄷ敦㌱㠳昲搲㕣戰慡㉥㙤昵㑡ㄲ㤹㥦挲ㅦ戱收摢㘹㌳愷㕤㕥㐲㕤㈱散〷捥扡戵㜳慥㕣㔷挶攷㡤㍦㕡戱㐶㝦㍦ㄷ㌹㤰㝡ㄳ㝦㘴搲㔳㤹㥦㘰挶㡤㉣㥢ㄳ㌴ㅤ㈴㥣㐷㈶㈵つ㐶㔱㑥愰ㄳ搸敥㡤ㅢ〳愴㤳ㅤ㙤㜴㈲〵挱ㄶ愱戸㡢㙦ㅢ愱㘸㉦〳慤㈴ㄶ㜵㈴〷捣㕦〴敢㙢㉦愱㠶〸㤷㈷㉣㠵扡㙢㤳㔱㈷〵㜹㜸扤㠳㤷㐱晥㝦戰ㄴ㜱昳㥡散昴㕦㘰㘶敤挷敤㈸扡㠶㈸晡㔱㠸㈲挰㍡㤴昴ㄹ〶㘲㉦㈹攴捤搵㙦ㅤ㌵摦昱㙢扤晦挳愳收扤愴づ㈴㘹㡤㈱愸㜶〳捡つ㘳㐰敦㌰〶㙥㐴戳㌴〶敥攳ㄸ挶敢㤵㌱㄰㝡㍢㡥愳㘲㝤㘳㠰㔱扣〴㤳㉦ㄶ㔴㡤㌹㌰㜸搶扡摣愱㈷散ㅥ㕣慦ㄵ㍥㈲昷㔰㑦晥ㄴ㝣㑦扢㍡慢㘷㑤捦㜴㜶换晡㈳㥥㠰摡昲收㜱㕦㕢づ攱㠸㉢搷㙣㤱㠳搶昰㑡㐴晥昴㉤捦挹挶㙥愹〳㔳㉡㈹㐷扤㤶搳戲㙦挱㈷愲昱㠴㤰晡挴㡥敦ㅤ昹昳愳㡦ㅦ收扤戴㤰㔶㌳っ〴昷ㄲ㥣愷攵㠰昰㙤散㑡挸㑥㝥㝥㜳ㅣㅦ㈲搹换㔵㌱㘹㝡搲摥昱つ㈷㉡㉡挲㡢ㄱ愶㈲扥捤㘰㑣攲㠶㠳㌲㈶㡢㙤㡥㑤昹昹㤲㜴〶ㄶ㘳ぢ㤷摥扢㈸㐰愸㜵㔵㔹㍤摡㤵㤹ㅦ㐰改㕣攲㐲㕡敤㐱㥥㉦㤹㌴敤晢敤㕡敤〰戵㥡戴㌵戴㌱昴㠸愴㤴摥㈹愵ㄸ晡㤷㔲㙡ㄶ㠵㑣ㄱ㔹㐲っ慤㍤㤸换㤳晦㤶㄰㄰㡤敢㝤㍤㝥慡〲㈸〲㡢㤱搷扤搷戳㉢慤捥㐸㌵㌱㈸㉢㑦ㅦ昷愳㈰㡦㈹慣㘰㤴㔶搶㥥㐲㈱㑡㤹㜱㤴㌶散㜸攲㑢昲㡥ち戱㈹挶捥㌸昴慡つ㌸㜷扢㜵摣昱㠰㥥挹㑡㠵攱㙥㘷㌵㡥㥥㌲ㅡ愷扡づ愸㉡收挳慡搸ㄸ㌴ㄸ㌶㐱㘷戹扢㜱晥㐴㤸㡦摦〳戱㝤慣㌹昵捥昶ㄶ敡㌸户ㅦㅢ攴て昶搷㌵〹㡣㡤户㤲㘳㈰㘱㌷搴㉢愷㉥㠱捦㘱㠸戴攷㌵愳㔹攴扢㌴㡤搱攸㠸戳晡㍡㌹㡢㜱㙡挹㔹昳散捤㠰㜵㡢晥㍦㠳㡡㜵昵扦挶㈸㥢㐴搹〳㘱㠱てㄹ㐶㑡搶つ捥㄰㈲昰㘱㈳㑣㈳㡦挰㠶㉣㌲戸慤㑡㜳昸㐴㔵㌵㑢〹づて㔷扡晤ㄲ㐴㘳㉣㙤摢挱慥〲㤰㔱愰捣㜷㈰㠲扡㡥攷愲㍢捦戱搹㡦愰㝡挷㜱扢散搵晣㥡ㄵ㡣捥㈱扣㍢捡㉦捣㉣搸㍣ㄳ摡㡢敤㐲敤㝡㐰㘲攸㐱㡣㌹㜱ㄲ〲晢㠴〸摥慥愸㈳㘳〸ㅢ㡢㔹昰㙢愳㐲㉣㤰㐴敤攰㕦㘶摤㕦㌷慢昸㐰昵㈴扣㥡〱慢㌶㠵戲㔳扥攵昶扢ㄸ〴ㅤ㙥㘳摤〷捦㡦愸ㄶㄱ〶㤳㕢㜸昰㘳㠴㙢㍢っ㕡晢㠶㝢昳搹戳㌷敦摡㐰收摢挰改挶摥搲㑡㌲㝣㈷扦㍢ㅥ㌰㍥挶ㅣ㜱ㅥ㝡㐷㌷敥㡡攵㙣㈳愰昳昰戳㙤扡扣挶慡㜰㤴㙤㈰捥晤㜱っ搵敥㘲㠶㥦㔱ちぢ㝣搰攸捦扢㤳㠵攷戱㉤㌲〰捡愹慣㠹慣㍢㔵㝦㜳㉤慡搶㜸戴㈰ㄵづ㘸摦㐰㍢愱愴㜶㕢㘱ㅤ㡥ㅡ昲〸㠱戲㈱㤰㐵㐹攳ㄱ㐲扥晦㔹っ㘸扣㝦ㄱ戵摤摦晦昵㌵摦㑦攵㉦昷㘷㐷㤳攳摦㐲愴㍣㡣㠷昱㘴㥣㘵㔶㘵收戰㌱搲㈱挳ㄴ㡢㤴㌵㔹ㄵ㐴昸昱㘱㤴㤱㝥ㄷ晥晢摡攱㔷㕦㘱晡挷㘱㑤ち㐲㌴ㄹ慥散愱㌲㡤㠲㔰敥攲愹昸㉥㤶㔱摢㝤ㄷ㑦慥戵㡢〲㘵㘴〱㍦挳㐳㤶ㅦ搶㐸㉢㜲㔷㝥㔸㤰㔸㤳〸㘵慦〰㔹㤴ち㐴慣ㅣ㕢㐷〱㘳〹㜹㌹㜶㈵㉣昰愱㐰昰戳㔷扥㔰㈰愴㔴㌱㐳昰㈴㝣搸㈳慤㈶㕥㠴愴㉦㈷慢㥣戱㔹愵㉢㜳㑥攸㠵摤ㄴㄲ㈳昴㥦㜷ㄵ昴搹ㅥ㈳晣摡ㄳ敤攸扡ㄱ戰㙤㤰㡢戲㔳㐹㕥〴愴昶挵昶捥㡦㐸㐴愰㠹㌴愵㍡㤳っ㘵攷㉦戴㜷㝥愱搱昹戵愸㌳挹㔵㜶晥㝣㝢攷〷搱㌹愲㑥㌵㜳㠱愴ㄹ愲㤵㔴㤴㘰っ换攳㐱散㐳㙤㥥扡㌳ㄶㄵ散愰愵慡㈹㕡㘵ㄴ戹㉡㔵散㄰敥㠵㜸昸㔴晡ㄸ慥㌹攱㌶〸愴戰晡ㅦㄳ㡥攲晡搳戴ㄹ㤸昸ㄲ㝡〵㜱㘷捦㤰㑦ㅣ㥣戵㑥㝡愸攸户㡥晡㌸㜴㔵㌶ㄵ戵挰㕥㐸昳戲㐶㐸㌴㝡㔷慡㐹戰㉤㥢昰㠸攲㘵㍡慦㤳昴愶㕤㘴㡣㈵慤㍤摥㐰昲㠵愶挷摤昸㈴搶〹㌹㉡搷ぢ㉤昲㈹ㄴ㔴㑣㘶〷慢ちㄴ㄰㤴㘱挶〵㘴昹扥〲㐵㠳愲〲㡤昲㠰㤴㤰晤っ戲攱攸㝦慣ㄸ㕤㤱㉥ㄵ㕤晢㔴昴扡扦摦扡㕢捡㝦㐴㠴㔲挶㘷㌹攰㜱㘴㝤昰攵㙡ち㑣㜸敤攷㔰ㄳ㝦㉤㘵㡢㝣敤ㄷ㔰挸昷㘵戸捡つ㠳㡢㥢改㔱愷㝤ㄱ㐳㌵挲㠰㜳ㄸ㑦㠴〵㍥㘴㉥㈰扢戳扢ㄵ捤㐳㜲昴㘱㍦挲㥤㉤㕦昰摦㡤㉦昲㔷戹搷㍥晣㠷㈴ㄹ㘹昲愷昵て昶㌶ㄷ愹㥦搶扡晣慤〰挶㙦㘱ㅥ敥慢㘹㝤㜲㐶慡㈶攳㑢挸㌴㈲㡡㔰㌷扥捣㈷攲㐷㠲攴㉢㘱㠱てㅡ㤱㜳㠱〵て敢攰㕡攴昰㈷㔹㈳〱㠹㠲昱㔵㘴㔱㉡㄰愰ㄲ慤㑦愱㤰敦ㅢ收㥢愸㥢昴昳㕡昹愱捡㐳て晤㝢㌸㍤㝡㘵晡挳㜷つ㍤昳摡㙦㕥㝦晡昷ㅦ㍤昴户㌷㥥㝢敥昷㝦㜹晡㤵㌷㝥戲㜰攸㤷㉦扣昰㡢㝢扦昵捡敢摢慤攷昵ㅦ晥晢搸昳㡦㡤㥦㝤散ㄱ敢昴晢㡦㍣昶㤱㠷敦ㅦ㥦扤㙣慣慦慦扦晦㝤㈳扦扡攲收挲㠵㐷㝥愴晤晣㡦扢㕣㑤㉥ㅥ㉦㌰㥥㐶ㄶ愵〲㌷㈱㤷昱㌵ㄴ戰っ慥昸㥤㕣㐶㠱㐰〸戹㠶㍢扦㠰㥦㔶つ㘱㌶㠹㠷㥣㤶㉡㜰㠵㘱ㅦ㉥敢〲㝥摡搹搶㍥㠳晦〱㈷㐸㡡愵</t>
  </si>
  <si>
    <t>CB_Block_7.0.0.0:1</t>
  </si>
  <si>
    <t>㜸〱攵㔸㕢㙣ㅣ㔷ㄹ摥戳㤷搹㥤戵㥤㙣㔴搲㈲㕡㥡㉤㐹ㄵ㠸捤㜶敦摥㠵㥡㘴扤㜶㔲㈷昱愵戶攳愶㐴㘸㌴㤷戳昶挶㌳㍢捥捣慣㙢攷〲〵㔲㠹慡㡤〸攱㉡㉥㙤摡昰㠲㐰昰㔰ㄵ㥥㄰㍣昰〰慡㄰㐲〸㠹㠷㍥㌴ㄲ㐲㍣愰㈰晡㠰挴〳㤴晦㥢换㝡敤㜸㥤戶㡡㈲㈱㐶摡㙦捦昹捦晦晦攷㥣晦晣晦㝦㉥㈱ㄶち㠵摥愱て晦昸愲㈸㍣㌴户㙥㍢摣挸搴㑤㕤攷慡搳㌴㕢㜶愶㘶㔹昲晡挹愶敤㐴㠸㐱㤰㥡搴㙥挷㈴扢㜹㥥㈷愴㔵㙥搹挴ㄴぢ㠵ㄲ〹㌱㑣敤挱㉦ㄵㄴ㐴㐸㠹㔱㠲㝥攲ち捤搷㐷愷㤵戳愴㝡捥㌱㉤㍥㤴㕥昰ㄴ㡣攴㜲㤹㕣愶㔰㈹ㄴ㌲搹愱㜴扤慤㍢㙤㡢㡦戴㜸摢戱㘴㝤㈸㍤搳㔶昴愶㝡㠲慦捦㥢换扣㌵挲㤵㙣㐱㤱㡢㤵㕣戱㔴㙡㔴慢㤵㝥㠱㌴㑦㑤搷㐷㌳㔳摣戹㑢㍡㘳ㄸ㜷㜶㡣慢㑤㑣㤰㜳慢搹㕡捣㔰て㥢挶㥦㤹㕥㜱㌲搳㜳㜵㌲ㄳつ戴搹㜲攲㤸愷㌴㘳昱〶户㜸㑢攵昶㉥㘹㝣㑤攵㝡㥤敢晡㉣㙦搸㝤搲㌱换㙣慦㑣戴㌴扥ㄶ㤵ㄶ㘴㉢㈱ㅤ㙢㌷戵㐹㜹㘵挰㌸㘵昳㔹戹戵挸愷㘴㠳挷っ㤰挳搱㔰㌴ㄲ㡡攴敥㌴㡡晡攸㜰㘶㔳㌷戰㜴㈲扤㐵っ昶愱昱㥥攰㔶㡢敢戴挲㉤㔸㙤扢〵㝦㐲戶㤷ㅣ㔹搱㌹敢昳摤〱㠳㠱捥愴㠸〹攲ㄳㄳ〰㤱㠰㐵晦㐹㕥搴捤搹㐷搴戰㈴㠷㈵㈵㉣愹㘱㐹ぢ㑢㍣㉣㌵挲搲㘲㔸㕡ち㑢捤戰㜴㌶㉣㉤ㄳ㑦昰㈵攲昱戰晦㕤㝢攵晥㔷扦㝤攳收㠹慢ぢ散愳㐷摥㜹晥ㄷ㌱㌸捥㘳㕢㈶搲㘳ㄵ㍣扦㙡慥昲晦㥤㐵愰㈱扦㥦㐵㠰㠱昱㠹晤㠰〱〲挶摥愶㐵挰㐲っ晥㌲㝤昵㡤㈱㘳敡㘷㘷㡣㌷㝦㌵ㄹ㍢ㄴ㠳㌵摥扢〷㈱㝣㐵搷〹㈹敡散㤸㜱搴戴散㐸㘴㐷㙦搹戱ㄱ摥㈳敥〶愴〸㘲昰㥥㍢晡攷〳挴㤴㌴敡㈶㙦㌴㤰㝥㤲挶昸慡慣户㘵㑡ㅣ㜱㘳㜶挹㕥㤰昵戸㐱づ㍤戹㘸挵っ㉦㘸挶戸慤㡡〶㠵㤵ㅢ㘰〲㤵昴㌶敦㈷ㄵ㉤㠷慦㌹㘳戲㈳挷㡤ㄹ㤹㈲搳搹㐵㠲挴㌷攸㉢攸て慡搰搳愹㐰㕤㉡㘸〹戴づ㙣㄰㐸昹㝤㐱慤慢㡦㡥㙥慦㉢搱敤〷㡡扤ㄲ戴づ戸戴㐰㘵搲慦㤱扥㤴㕢散㔲搶攷ㄲ㍣㑤ㄱ捡〷㡣搲㜴㈴敡晦㜹㤵ㅤつ㝦㜰㑢昰㙣捥〲ㅤ㡢摡昰㐳㘱晦㡥捣㌴㔵戲㌵ㄸㄳ挲㡥㝤ㅥ搸㑥㡤慡㥣㜲㥡扡㥤愱昹戸㌹㄰㝡敥㜵㝦㜷㙢摣ㄸ扢戸㠷㈰㜶㡢㐲敥摤㥡ㄸㅢ㙣ㅣ㉥捣㈵㠹㑣㐸戵敥㉦㈹摣㐷搵晥敥摤㐴昸㐰㌷〳捡攲㕥㠲㘴㔲〴慢戸戵搵㙢摣愹㉤㡡㠴扤攳搲㈱㕢㈴㑦㥡戲㜶㔴㔶ㄱ㘸晥晥㥣愸㥢挶ち〵㡥㤵挲收㔰㌷㌵㍥㘳㤹慢㑤㡤㕢〹㄰收攸㌰㄰㐵愲㄰摣㠸戳挹㐵㈳愱㔸慣㉦戱㕤㕦ㄳ㠱慥〳摢ㅣ㌶㈶㙥搳晦户㈷㉢㠷㜷戹戳㐶摡ㄳㅦ〲㝣㤸㠰愱㡡攱㡡て〳昶ㄱ挴㤰て㜷㑥㉢㤴㜱敦㈷㈶㈶㌳攵晦㉣㜹㐴㠳愴戱㈹㜷㝣㙣扢㔰敤ㅣㄲ㍡㕢敡搱戶㝢㕡ㄸ㝣㜷摣昳敢㉢摣㑤㈸昷㍡扥敦㜵㝦㜷㌳㥦㈴㘳㙦㘱晢㝥てㄶ扥㍤㥦㠰㤲ㄴㅥ㈱散㥢㥥敢㉣摥敤㠹㘲㍦昸㤲㈲ㄸ㝢㌴敥搴挶㜰攲㐰㈶㐱㘸扡挷挲愴ㅢ㥡㠷㐰ㅥ㈴㘰敥㐶敦㌳攰〴㤷昴ㄸ㠶挰昰㜱㌰攰㄰㄰㘸攸㘲挸㠰晣ㄸㄸ㤰㕣〳〶㉡〶ㅡ戲㈰攷〸ㄸㄲ㘱挰昰㤴换㠰攳㠲㤸〷ㄴ〸㔲㐸ㄴ㔰㥤㐸攰㈴㥦㐸攰㐴㤳㐸挰㐲〹㥣㍥㐲㈹㈴ㄱ㌰㠸㐵㐰〹㔰〶っㄳ㌰㌷愷㔰〱㔳㜴慤敡捤愰〲㠶㉡ㄸ㤰㙦㠲晥扢ㄸ㍥〱昲㈷挱〰ㅢ〷っ㤸㤲㙦㠳挷㐱ㅥ㈱㐸挱㕣㕤挳㜱つ㠷挶㑦愱ㄱ愶挲攰㠴挳〴㡦搶㐷敢戳㔲愳㥡慤ㄶち慡㔶捣慡㤵愲㕣挹换㑡㌹换戳㔵㑤㔶㘴㔵搱捡ㄵ攱㐸㠷戵愰㤶ㅢ㕣㔵㜲㕡戹㉣ㄷ攵㘲戹㤲搷慡搹㝣㐹捤攷㔵㑤ㄹ慥㜲愱搶㘱㙤㤴慢昹㡡愶㤶㑡㜴昹㉡昲㉣改慤㈸慡挲搵戲㥡㉦ㄵ㑢㐵㑤ㄸ敤戰㔲㜳慥㤱攷搴㜳愹㔸㔴搵㕣㈵㔷㙤っ慢㠵㑡戹㔴㤲㉢㌹㙤㌸㠵愵㜵㉤㕡愷㠲㌸〶ㄸ〷ㅣ㈵㐸㘱㙤摤挶㘳㈰㍤〱㤸〰ㅣ㈷㐸挱㐰㙥㈳㔸㍤㐹㔷〷挴㔳㔸㜴㝣㈹㉣㍣扥ㄴ㔶ㄹ㡢㈸㑣ㄳっ㐸㌸挵㈰攷搰㥥戴㈲捣㄰㘹㔷㝤㔴愲搳捡ㅣ㍦搷挶㉤㑣㜸ㄲ㙣ㅥ㡤敥㐹㝡㕢攳挲㉣㤱㜶㝢㈴㍡㙤㘹㑤摣㜵㠵㌹㈲敥〱搱扤愲㑥㘸㜴㔰㙣㍡敢挲晣㠶㌸敤㕤〶㔱㠵㔳㐴㡡㑢攳攷摣㉥ㄷ愸㠲㉥挷㥡昶㡡㉥慦攳愸㤷㠲て㘲㠸㈲㥣搳昳㌸㜲㍥攱㌴搵搸㠸昸㌴晤㈵㠵㑦ㄳづㅤ㍣㌳㘳㕡㑥挳搴㥢㘶㝡㤶慦搲㜵搳攱㕡㘶㑤户㍦〳㡤戵昹㥡㜴昰㤱〳愳〷㜲搹㙣㌶㉦㥣㈱㠹㌳㤳㜴ㅦ㕤㑦㑦捡搶㌲㜷搲㡤㜶㑢㑢て愶㈷㕡慡㘹昰愰㐶〷慣㘷㥣愵戴㑣㑤㥢ㅢ㙡㡢㡢ㄶ户㙤扡㈴愵㝤ㅥ㔷㝥㈴つ昵搹㙣㍡㡥㔸㜰扤ㄲ攱ㄲ改扥搵戱敦晢㌷㡣㡦摣晣㈹晢搰敦昷ㅤ晢敥ㅦ晡摦晥昵㕦捥㥦㘷㌷晣㠶摦扤昵昴㤵攱㍦捤ㅦ㜹昹摦捦㥥㍤晥愳愹昹㌸㘲慡㠷戲㔷㝤㤹搹㈳昲昵て挶㥡挷慥㍣㝣敢㡤㝦攵搷づ戳㔷㝡㈹㐳㙣昶㔰㜶摤㤷㜹㍤昵摡㌷愶㝦㜰㘶晣㥢㉦㍥晥搷愹ㅢ昶㌵昶㜲㉦㘵㠸昱ㅥ捡㕥昲㘵㑥晦戶昰挷㕢㤷てㅥ晦捥户摥㥣㍥晤攳戵ㄷ搸昷㝡㈸㑢㈱㈹㈰㤰〵㡤挰㡢㔵㜵㔸捥㤵搴慡愲㤴昲㜲㤱㐲㔶挹㙢㠵㘲愹㔰㉥㤷ち㥡㈲㘷㜳㈹㌷㠷㄰扢挸〹㔲挸ㅡ搰㈰㌶㔰㜳搳〷㙡㙥ㅢㄲ㐶っ㌵戸㥣〸てㄵ攱攲挲㌲㠱敦搳㌵㙤㜵捥㤱ㅤㄱ㙥㥥㐲㙥〱扦㘰㄰㥣戸㜰㜱搶㌴㥤㡢㜴㝤攳慡㙣㍢昶挵ㅥ捥㜶㜱㤲捥㜴晡挵㐹㉥户搲㐶戳搵戶搳戶愳昱搵捣搱㠹愹摡挹㠵摡挹㔳攳㤷挴ㄶ㈹昴㍣搹摤㌴挸㥤攳挸㔵㍤散㜸搵㌷搷㘷晦㝥攱搰捤㥦扣㌶昶晡挱ㅦ㕥㍡昷昳敡㝥昶攵ㅥ㜶㡣㈱攲敦昸攲戲昵慤〳挷攸扤挶㠴㑤慦㉢昴㤴㌴㙦搶㍡㙦㈸㝢摣戳㈸搱〷㠳㝢散愳ㅢ㤴㥡㘲㥢㝡摢攱㠱搸戴搵㤱愳扢ㄹㅤ搱㕤㌹㌲摢摥㡤㕡搷慤散挱つ敡㐴换收ㄶ㠵㙣愰搱愶换㜸㌴ㅣ㘱愵㉤㍢㜹慦㔷ぢ敦ㅥㅡ㍣㄰㘱攵ㅥ摣收㕣㍣摡㜴摣㜷㌸戴㌳ㄱ㥢㠲㘰ㄳ㠸㈳㐱㙡㠸扤㐸㘶㝤㝦㝤挲昳㌶敥㈵㙥て㐴㐹㡡㙤㐲㠶㉣㡥㠵㘱攲ㄱ㐲攱ㄹ〲敡戴敥攵㈳昶㈵敡ㄴㅤ㈳㕢㈴挵㜵㐲㌶㑥攰〹㘰㤳ㄱ㉥㄰㤰㐰捤ㄷ戸散ぢ㄰㤵〴㉥ㄱ㌲愴㝣㑦〰㕢㡤昰㌹〲ㄲㄸ昳〵㥥昵〵㈲㐴㑥㡡㥦㈷㘴搸㐰搰㈹㐸っㅢ㐹㌰〲㠶つ〵ㄵ捣㠸㘱㘳㐱㠵晥㐲㌱㘴攱挲㤶ㄵ搹㝣ㄵ愶搵ㅤ愴㥦晦㤰ㄷ㙣㈹㥢㙤〳㘷〳愵晦ぢ〴㈴㍥㘶ㅡ昴敡㜷户㕥ㅣ戱㈹㙣㍤晦戹㕥攳㜵搳㜹㝡っ昶㈵慣㔴扦㌱慤㉡昳ㄶ㜷㕦つㄳ㙥㠵㌶挲〱攳㈹搳㕡㔶㑣㜳ㄹ㝢搱㉥户㘶㉦㜱敥攰㈱慦捦昰戶㌷㤴ㄹ㘳㤱㑤㔹扥㍢攳㘳㤲挲ㄷ〹〶㙡扡㥥づ㌴摡挲㘵㈲㐵挸㔴挲㜳㔴㜸愰㐷㐲㘱攷挹昴㜸㤰㑡㌶慥晦昹晣㍦昴晡㑢昱晦㘴㠴搱㝤扦㘱敢㝥挳搶户㍥挶㐹㥤攷〸㐸愴挲昳〴ㅤ捦挹戱㔵ㄲぢ㤶㌳㈹扥㐰㡤っ搹㌲㈰㌱㘴㈷㔸㔰挴㠸㠵㉢〴ㄱ㥡愷㠸㌱戲㜳扤挶戲攲㌷㙣㝤㌵㡢挲昷㜷㡡㐳昸㕥摣㤰㘴扣㡤㈷っ㐹攷慤㐵㘷愹昳ㅥ㑥搷搲〴㍤㠸㝦㠵㤸㄰ㄹ昸ㄸ㠲〳㕡挵㙢〴ㅤ㉡㈲挰愵㝥戵㥢ち㌷㜷愹㕦敢愶㘲捥㉥昵敢㕤搴摤攸〴㍥㠹挳㐶㘸㌷㤴㙦搴愰㜴愳〶㘵ㅢ㌵㈸改搴晡晥ぢ愳搱戲挱</t>
  </si>
  <si>
    <r>
      <t>Summary</t>
    </r>
    <r>
      <rPr>
        <sz val="11"/>
        <rFont val="Calibri"/>
        <family val="2"/>
        <scheme val="minor"/>
      </rPr>
      <t xml:space="preserve">
This model is a continuation of the Portfolio Allocation example model (please see that model for the basic Crystal Ball and OptQuest descriptions). This model examines two alternative methods for creating optimal portfolios: multiobjective optimization and Arbitrage Pricing Theory. A third method using Efficient Frontier Optimization is examined in a different model, Portfolio Revisted EF.xls. For more details, read the Portfolio Allocation Revisited section in the Examples chapter of the OptQuest User Manual.</t>
    </r>
  </si>
  <si>
    <r>
      <t>Keywords:</t>
    </r>
    <r>
      <rPr>
        <sz val="11"/>
        <rFont val="Calibri"/>
        <family val="2"/>
        <scheme val="minor"/>
      </rPr>
      <t xml:space="preserve"> portfolio allocation, management, multiobjective optimization, Arbitrage Pricing Theory</t>
    </r>
  </si>
  <si>
    <r>
      <t xml:space="preserve">Copyright Information </t>
    </r>
    <r>
      <rPr>
        <sz val="11"/>
        <rFont val="Calibri"/>
        <family val="2"/>
        <scheme val="minor"/>
      </rPr>
      <t xml:space="preserve">
Copyright © 2004, 2015, Oracle and/or its affiliates. All rights reserved.
Oracle is a registered trademark of Oracle Corporation and/or its affiliates. Other names
may be trademarks of their respective owners.</t>
    </r>
  </si>
  <si>
    <t>Some macroeconomic influences might include:
- The level of industrial activity
- The rate of inflation
- The spread between short- and long-term interest rates
- The spread between low- and high-risk bond yields (see Chen, N., R. Roll, and S. Ross. "Economic Forces in the Stock Market." Journal of Business, 59, July 1986: 383-403.)</t>
  </si>
  <si>
    <r>
      <t>Investment                         Risk factor / dollar invested</t>
    </r>
    <r>
      <rPr>
        <sz val="11"/>
        <rFont val="Calibri"/>
        <family val="2"/>
        <scheme val="minor"/>
      </rPr>
      <t xml:space="preserve">
Money market fund                           -0.3
Income fund                                          -0.5
Growth and income fund                  0.4
Aggressive growth fund                    2.1</t>
    </r>
  </si>
  <si>
    <t>And the total weighted risk would be:
      -0.3($25,000) - 0.5(25,000) + 0.4(25,000) + 2.1(25,000) = $42,500</t>
  </si>
  <si>
    <t xml:space="preserve">     total weighted risk = -0.3(money market fund investment) - 0.5(income fund investment) 
                                               + 0.4(growth and income fund investment) + 2.1(aggressive growth fund investment)</t>
  </si>
  <si>
    <t>㜸〱敤㕣〹㜸ㅣ挵㤵㥥ㅡ㘹㕡㔳愳㙢挰〷ㄸ㔸㄰㘰㌰搸㡥戰㝣㘰ㄳ㌰戶㉣攱〳㝣㑢收㠸つ㘲愴改㤱挶㥥挳㥥ㄹ挹ㄲ㤸换㄰㈰ㅣ㜱㈰〹昷攱㐰㌶㘰っ攱ち挴挴ㅣ攱ち〴捣㝤ㅦ〱㜳㠴㄰捣ㄲ㘰〳㠱㉣㠴晤晦敡敥㤹㥥㥥㥥戱散㤸㕤敦户㘹㕢㙦㕥搵㝢昵慡敡搵慢慡㔷㐷户㐷㜸㍣㥥㙦昰昰㤷㑦㌹㤱摤㕡晡搲ㄹ㍤㕥摦㤴㡣挵昴㡥㑣㌴㤹㐸搷㌷愶㔲愱扥㤹搱㜴愶っっ㕡㕢ㄴ昴戴慦㉤ㅤ㍤㐱昷户昵攸愹㌴㤸㝣ㅥ㡦摦㉦扤愰〷慤㍦㉢㈰㤹㑡㤶ㄳ㠰换㈳㌵㠲ち〲㍦㠱㈴〸㄰㔴ㄲ㔴ㄱ㔴ㄳ搴㄰搴ㄲ㔰愴摣㠱㘰㐷㠰慡〱〰慤㑤㔳收戴㉦㐶〱㕢㌲挹㤴㍥戲敥㐸愳ㄸㄳㅢㅡ敡ㅢ敡挷㑣ㄸ㌳愶㝥搴挸扡愶敥㔸愶㍢愵㑦㑣攸摤㤹㔴㈸㌶戲㙥㙥㜷㝢㉣摡㜱㠴摥搷㥡㕣愲㈷㈶敡敤愳挶戴㠷挶㑥㘸ㄸ㍢㙥㕣攴愰㠳㈶昸㔸搲搱捤㝡㐷㤴㔵搲昵㔴㌴搱㔹摦㌴〵晦㙤㜹㈱㌴ㅥ摡㐹愵昴㔸㠸敡㤹慦㐷㔸㠵㈱昱挶㜴扡㍢扥㤴㔱つ㐷㈵㔳㑢搲㕤扡㥥㤹搶ㅤつ〷敤ㄴ㐶搸㔹㐷ㄷ㘵ㅤ㑤搶慡㜸㔳㔲㡦㐴愲ㅤ㔱㍤㤱ㄹ㘴〶㔰㍥㠴㤰㉦敡摣㥡慣㠹ㅦ搶摢愱挷㥡昴㔸っ㔱改敡昸㠲戴㍥㍦㤴攸搴㘷㠷攲扡㉦㑥㈹㘵㜸㍣摥㜲㑦㔹愵搹戸㡣散て慥㌵昴㐷ㄹ㜹昹戳㜱㠴㕤㌶㈳捡㍦㠴㤹搹㈳搹搴摥戶㤰户慤摤摢搶攱㙤ぢ㝢摢㜴㙦㕢挴摢搶改㙤敢昲戶㐵扤㙤㡢扤㙤㑢挰㘳㍤晥㡡ち慦昹㍣戵昱㤸昳挷扦摣㍡昹敡慦㑦㕤㝣昸㡤戳㕢挵㈶挸愶晣捥㔸昵愶㌳㝥㜷晤捣昳㉦扡攳慣昱㑦扥昶戵昸挰㈴ㄴ愴昸戳㐹㤸晤㑡㙦㕤晡㤰ㄵ㠷摤搳扡昱挴㑦昷㥤昳〷㈳户㡤㤳〲㜲㘷愲攲㑦㈶摦㙢㘷扤晦收慥㠷摥㝤挴扡ㅢ㕡敢㝦昸挹挱捦ちㅡ㌳㙤㐵扣㔷㉣㡢㍦ㄶ挹㐲扣㕢㉣挵㍢㈶㘱昹昵㡦慥㝡敦㠷搵戳㔶〷㉡㔷㝦㌶㘸昰㌳㘳搴昳ㅣち戵扢㉡搴㕢㈶摦摢攷㝦昲户愷昶ㅢ㝥昸敤㤷㉥㍡晢戹收㥢㥡慢敡㐰㥥摤㌴㘵㙥ち㔶戰㡤㍡㐴搵㥥㤴㌹〷㕤㘰戶㥥搹㔶㌲昷㠲㑣㠸㙣㑥挶㐳搱挴㌶ㄲ敡攳挸搲㉦㘳㠵㐱ㅦㄹ㑡㤹扤㠵〳㔰つ㍢㑣㔳㜷㍡㤳㡣戳挷㔴挵愹㐰㍤愵㈷㍡昴戴愳㙦昹攳㐸㑡愶㜲㈲戵㜱㘳㔴㤸ㄱ㐶㙦㡣㘶晡摣㝡㥥愷扣㕣㤴愳攳㠹㝤摣㍡㤲㙡慡㝡愳㐴ち慦敢㙦㉤ち扡摣摥づ昹㙣戳㌹㑢㌳㐷攸愹㠴ㅥ㌳戳㘰㘳㡥㜰昰愹搱捤㘸㡡散㌰㘷㔵㠸つ㔵搰㤵㠵摣ㅢ搱㜲㈸㠰戶て挰攰挶捥捥㤴㥥㑥㐷㝢昴扡㘹愹攴昲㑣㔷㕤愴㍢ㄱ㤶晢㤲㙢ㄸ㠰㄰㉦㥢ㄶ扢搷㕢㜷㡡㕤㥥搹㘳摡ㄵ捦㔵㝤晡攸㝢㈷㥣攰攳㑣㌰挶慤㐰捥攱㜶㉡挶昸㡥㔰㍡㘳㌶ㅢ㈷㡦㙤摢㑥㘶㌳つ㜳㉢㡣搱㑡㔳㔳ㅤ㑤㕤愱㔴收㥦㙣愷㍡㐷づ㙣愷㤶㘸摣㙣㈷㘴戲㑤ㅡ㐹敥㑦敤て〷搰㐶〰っ㙡㑤㘶㐲戱㍡扤㜷㈹㈶㑣㍤㕣㤷搲㌱㉤㈶攴㐸㌲㝤〷㐰㠸㘷捤㈶㕡㄰ㅦ㜶挸㌵㕤愳㥡㝦昵搱㤷㜷㕦搵昴攴愷㠲慡㘶摦ㄲ昲〰㜲㡦〲搰ㅡ〰㉡㘷㈴㍡㤲㜱摤㘸敢搱㈴㡤〱㄰㘲㠳㈹攸㡥攰敤ㄷ捤㔹戳昰戰㡢捦㍢攴晤搹搷愶㉦昴戱慢㡤㜳㔴㕥ㄹ㥦戳慤㜳搳愸慤㤳捡㜸㜳㍡㌳㌷㤴㡡愷户㙤扢愳㜳慡晥㔹愲攱ㅢ搳昱㙦扦攱㤱挹㌶㘹㜸㙤ㅣ搴㍣㘴㐱㈲ㅡ㐹愶攲㈳㘷㐵ㄳㄳ㐷搵㡦ㅡ㍤㜲㔶愸㤷挸㔸㜹㈰㕢㙡㍣㠰㌶〱㘰㠷㔹昰㜲晡敡㘶㠵㔲㑢昴㡣搱㤴〷㤱攱扢〰㐲㍣㙣㌶攵㘹改戹㝢㝥㌴㘷昰散慢づ㕡㌵晤ㄷ㐷慤㕢㈳攸敥愸搹敦㈱㤳愳㘰㠲㝤搰㈴㌸攷㌲昱㐰戱ㄴ昷ㄷ挹散戲㑢昹晣ㅥ戳摦㘴攴敡ㄱ昷㤹㝣㉢㍤晢㝤㝥㔰晡捤改户户づ㡤㈶㑥摣扦㑦搰㠳㔴㠵扡户㔸ㄶ昷㤸㠴〲㍦攱敥㘲㈹搶㥢〴㘷㌵㜲㠵㥡慡ち㜵㤷挹㌷敢捣㝤㡥㍢㙦摥慣收敢㘶㝣戹敡㠴㠹〷散㉡攸收㈸㜷㜷㍡㄰㌹㠳愱挳〱㠲戳昴㔰愲㉥ㅥ㑤㜴愷敢搲㤹戰摥㈳㡦㈰㝤㈶㠰㄰户㥢挲㑥晥换㠹挳摦扡昹昶收㍢㠶慤㍤㘹搹㍤〷敤㉤攸ㄹ慢ㅡ摥㔶慣扣户㥡㠴㠲ㅡ摥㔲㉣挵捤㈶挱搹挶㐶つ敦㠲摡攷㈳㔷㡦戸挹攴晢戲攱扤㡡㝤㜷昹㝥搳て㌶㙤摣扦散㡣摢づㄵ昴搴㔵愱㙥㉣㤶挵㕡㤳攰㜴戶挴つ挵㔲慣㌱〹挵ぢ㜵戴㉡搴㜵㈶摦づ㙢㈷ㅦ昱搱つ扦㥣戵昲捣㥦㔵搵㍣昴挱搵㠲㉢〷㡥㌷摡昷〰㜶㥢㡤慥〰攷㥦㍡㐷㈷㘸㘸ㄸ搹㤲〹㌷敢㍤挴㈷挸㠵攰㤰㡢挸㝢㉣㐰戱挹散㌸㜲戵〱〸戱摡捣戴㐰挷㕣愹ㄸ㈳㘵㠸摣敤〰㕡〷㠰㑢㈷ぢ㤳㐱〷㄰攲㌲㔳摣搱㑦㡣㜹攱愳㌳㠶ㅤ㝥昹㈵慦捦㌹晡㤷扤攷ち慥㜹っ㜱㥤攴敥〲搰愲〰㠳捤㐹㌶㤴〸搷搹挷攰挵攴㕡〲㈰挴㑦㑣㤹昳㈷㠷㔶敦散㡢㑥㍢㝦昷㡦ㅥ晦㜲㜴敦㈴挱㈵㤴搲㑢ㅣ㠸㐳㉦愳挶摢昴㌲㕡㈶㈸㉥〹愰㉤〵㈸㤶改㌲㜲愵〰㠴㌸摦捣戴愰㤹戹㘴㔳㤹㘶㠰㌸㌳ㅤ㤷换㜴搴㌸搹㑤㜱㍤〰摡㜲㠰扣㈹愶㤷愴㍥〰㈱捥㌴㜳㜲昶㑡ㅦ㥤昶㝥昹㠰㜹摥ㄳ㤷愹㔲㉤㤳戰㉥㑣晢攲昰㌵搲㘵㘵㙥换攰改愱㜴㔷㈶搴ㅥ搳㑢ㄲ戹摥㤱㈷ㄲ慣〰㄰㜴摡㔹㌰㜹ㄲ挱挹〰扥扤〱晡攷て㜲散愸㙢敡㑡愶昵㠴昲㍢㐶挴攷㐶㍢㤶攸愹ㄶ㥤㙢㜳㍤摣㤲〹㘵昴㐱㈴㤹づ敢㠸㌹〹㑣㔶㔸晣㠵昷戲挷㐶づ敢捤攸㠹戰ㅥ㥥㥢㑡㉥搵㔳㤹扥㔶㔶㘳㜰ㅥ㑢㈳ㄶ晢㍤㍡〸㐳昲愲愷㈶㍢扡搳㑤挹㐴㈶㤵㡣攵㔳ㅡ挳㍤㈱㌸挹攱㔹挹戰敥㈹㉢ㄳ挲攳ㅤ㘰慥㉦て敢㠱㑢㍣ㅤ㈶ㅡ搳㔳㙥捡捡㙥㈸㠸㍡搴㔰ぢ攰昱〸扡㤴㑡㔳愷〰㤱愷〲昸昶〵攸㡦㘷㍢〴㝣㈲㈴摡㐵㠷〸ぢ扤㈲づ捦㜷㔶㘷捡愷ㅣ㝡㕦扣㔹㑦㜷㐸㝡散㌳愰㠲㕥つ㔸慣ㅢ㝥㍥㉢愵昷㘶㥡㐳㤹㔰㐵ㅣ扥〵㡡㕣㠳㠴攰ㅢ㘱ち愸戲㠲㙡㘱㘰〵㈸㉥㘸〵㉣愹搵戹〸〸ㅦ㘰㠵㙣㜹㘴㘵ㅢ㔹㐹㤵て〵ㅢㄸ愵㔶慢㌸㑢㘴挰っ㐱㕥㔰愱㌶㘱㤵㉡挲㤰㠴扡㜳敦㐶㘰㈰㠶㌷愳㝥っ愸昱㈹慤㍥㤴ㄳ㡡愲敢攱搷摣ㅡ㉡㙢昲㐳ㅤ慥㥢㕡㕦㜴戴㉦挸㐴㘳改㝡ㄴ〶愳㔲昷㔲捡昹㥦捥㙦㕢㤵㥢㘵㔷捦搹て㑥㔶扦㡢㕦㌶㝦扦㌰㝥㍤挷ㄸ扦慦㝤㌰㌹愰㥤〶㤶㈲㤳㠵戶ㄲ㌴て㐷ㄵ敢㤱愷〳ぢ〴㈴ㄳ㐹㔲ぢ㠹愵㘸㍥慥愲戶㘴摤挶㘹愳㉡㍥愷愳扤㌵愵慢㕤㈰扦ち昴㉤搵慢攳摣㙥㙡㑦㈶㤷搰昰㙡㔴㈸扢㑦㔵㘹慥㘷戹㌹㈴㠴㈸㉢扡㕢戴ㄷ攴㙢攷〰㔴㌷挶㘲㜵㤶挴戴㜶㉥攳㘱㈷㌰〷敤㍣攰㍢捦㑤愶㌲㤱㘴㉣㥡慣㥢慦昷㘰㑦つ㈳㔶㝤㙦㉣摤㉢搲收㄰㕥攰㌸愶㑣㠲㜳愹㔸戵ち昲收㤹愳㑢㜳㉡戴ㅣ㍢㜳戹慤㠳搱昵㜰㙥晢戳攱㠷晤扥挸戸挸昸㐸㐳㐳㜸摣愸搰㤸㤰㡦敢愴ㄲ扥㝦摥愲㙦㈰㜸慢㈲㐷㐵ㄳ攱攴㜲づ㤱改慡挸搴㘸㉣愳愷㔴愰㌶㠲ㅦ㘳攳㔰㠵慢㌹收愶㐲ㅤ挶㠲㜱㘰愴〹挳㉥昶㍢㌲㝤戹挵挴㙥㔳㐲搸㜹挸㉥㉡㐷㤸戲愷㈴戱㝥㑥敦敡㑥㔴㈳晥㉥㑥㕡㑥㐸㐱戲ㄶ散㘲敡㘹㔵愴摤㥤挹搴㐰搸搸ㅢ㌵挸晦收㈰㘳㈳㈴搹㕥㥣㍡㌵愵㉦换㔲ぢ㑡㘴捣㈶愴ㄷ搴搲㈰ㄹ攵晡㍦㌱戹㤵慢〷㕢㌹㜸㍣挲㤸敡昶㜳㡣㠷㙡㈹慢戴㕣て愳戱ㄹ㐹ㅤ慣愶㌴戳捤㠸挸散摡搳戳㤲㠱搸㡣㡣晣晢㤷㉣㠹摤〸挹㍤慡㈴户㡢㤱㌲搱捥昹ㅤ慦㝥㍥㥣て㌸ㄹ㌱㥤扤搲敢㥣ㅡ㙣慡挸搹㈵挵㤴㈸㈹敢㘷扡㌰㍣㘷㈰㜷〹愵㈹戱㔹摢晢㜶㤹扤㕢改搴挸ㅦ愱づ昲〲㠲ぢ〹㝥㑣昰ㄳ〰摦ㄲ㡣㜱㐵㌵捡㥤㘵搱㉢晡㝣换愳攱㑣㤷搶愵㐷㍢扢攸㌸攳㜴挵敦愷扡㌹㑦㜱愱戸㉦㈶㤱㔵〲㠸扣㠸攰㘲㠲㑢〰攰㐹愹㌹㐶ぢ挸换㄰搴㉥〷愸㙡散捥㈴敢㑣㔳〸〸㌱ㅣ㜱捡搳扡〲㠸扣㤲ㅣ㔷〱捣㥥慥挷攰ㅤ㙥慢捤㘳摦㐸挸摣散㝥ㄷ㤷〷㠳攳㉤㝤㠹㡥慥㔴㌲㠱㈳㈵晡㘳㡤ㅤ搸㝣㑤㡢㤰ㄶ㥦㤹㙣敡捥㘸昱改㔱晣㔴挵攷敢㑢昵㔰愶〹〳㘴愶㍡㍥ㄳㅢ㠲㙡〴㥢ㄱ敥摤㜲㔷㙦ㅢ晡㕦㙣㌳慣㑢攸㝦㤹搰㘹扢㠶㥢㘴慡户扥㌹㠹㘳㈸㕤昹挰㔴扢愶愱㘹户㤱昷戵慤攴搰捡㍣昲㙡㠰慢㍦戹攱攰㝤慥扣昹ㅢ昳昷ㄴㄸ慦㝡戴搵㈰ㄶ搹㔸愴㡦㐳㈶晣愸㐷㕥㠳㥦㠰㕣つ愸㙣戳㤰㈶戸つ㐹㍦㐷搲慦搰慥〳㈸挳㌸㉡改㐶㠸愳挰捦〳㥥〲㙦攱㐸㤳㔰戰㙢㜹〰㤲㜱㤵㘵慥㉣戸㙢愹散㝤㉤㄰㜹㈳㠰ㄸつ挰搵㠵㝡ち㕣㍥搳昵戳㕣扥㥤㥥㠱换㜷ㄳ㔸昳㤶愴慣㘵㤹㈱㐰㐱㜹㌳㝥攰收㤱㔱㔵戳㤰㔸㡡㈶戸㠱㥡㔵㠱愴㌳㘵㔴㝦㕡戱敡㑦㌵〹〵㝢慤摣攵㉢攱搵攴敤㘸㜲㥦㈱捦慢㈹㤸慦㡤挹散㕦㕥挹㜶戶攴㠶㉦㤲攷㤱っ㉦㍥戳慢昹搲攱㤳ㄴ㥤㠱晥㌵愷扢摤㝣㄰㜵攸㈷㜲㍤㠰㘸㐶户攳ㅣづ㍣晦㤱昷㈰㉣敦㈵戸て㈰㌷ㄳ慢敤つ敥扡慢㐱攸㝥㌲㍣〰攰攳㘶㝢改〹ㄲ㕤戵ㄶ㑣攵㍣晥愸挶㐶㐶㈴㠴㉢つ㙡搲ㄳ愱晦捤㌹て戶㘷㥦昰㑡㔷〲㘵攷㝣愲㌹晤扦晣戳㉦摣㔹〸㑦搳ㄳ慤㔸愶愶挹扥慤愶戲㙤㈵㠷㘵㤲て〲㔸㡦敦㄰ㄸ㐱晦敢㈴㤰慥愲㠷㕢㑦㙤㙤ㅥ㍦愵㌱㐶㝢ㄸ挰㘵㡢戸㘰ち㝤〴㝣〱㐹敥挲㈹㔴搱挴㜷㐱换捥ㅦ摡〶㠴捡㘰㍥挶ㅣ㌲摡㥣㉡ち愶搰〶㤳攰摣㙢ㄷ㤳㤱㕥㤹敢搳㐰攴㌳〰㘲慡ㄵ昵㉣愳㥥㘳搴㜴〰慥愱攵昳〴㉦㄰扣㐸昰ㄲ挱换〰㘲ㄸ㌲㘰㙦攱敥摥敢愸㜱捥㙦㝤㤵㍣慦ㄱ扣づ㤰敢㉤昲つ〴戵㌷〱㙡慤㜳摦㍡㘳昰㠲敢捡㌳ㄴ㔵慣㡤㐰攴㕢〰攲〸㠰㤱昸昳挸户〱㡡晡㉢敦㠰㔸㜸昰㔲愰攷㍦㠲㉤㈰挹㕣愸㘷㐵ㄳ㌳㐱换敡㔹㕥㐷捥昳〰挴挰㘲㍡ㅥ㘰ㄲち㑥㜴收㈳㤹慡捣㐷ㄴ昲ㄷち㌹摡㡡晡㤸㔱㥦㌰㙡㈱〰㘷㜴昹㈹㐳搵愶㍥㠱攷㍦昲慦〸换捦〸㍥〷挸改㔳㡤㍥㍣攲㔰㔹㝤㐱㠶㉦〱挴㜱〰ㅣ㠱攴摦〱慣㐷昸㈰㥦㠶慤㡣昳㉢㐴ㄷ搹收㉡搴捥㍦挰ㅣ㤰㑣㔲㠴㈶摡㐰换㘹㡥ㄶ㙡㘸敥扦晥㔱挴挱晢扢㐹㈸㌸㙣〹㈱敤摥昸㌳ㅤ扣㜶愰慡㜶ㄵ㈸戶昴〳㠸㌰愲戲づㅥ㜰昵㘴昷昴摥㥦㙣㐴ㅣ㘳晣㈲㍥愰㐹㈴㉢搲ㄳ㐱挹㍥戲ㄲ㈱戸㜹㘴㔷ㄵ㉤㈴㤶愲〹ㅤ㤲㜲㑡挸戹㜹㥢㡡㈹攱〳㤳㔰㜰㐴搴〹㐹㌶㈵昰㠸㐸㈹㘱㈷㤶㙣㘷〰戱ㄸ㔱㐵㤵㜰昶㝦㑥〶ㄹ㡦愹㠴戳摦㠱ㄲ㠶㈰㔹戱搳ㅥ昶ㄵ晢㈳㜷〵㌳㌴挱㌴㑡ㄳ㠵挴㔲㌴戱〴晣㙥㥡㜸慤㤸㈶㕥㌵〹〵〷㕢㍣慤㔲㕤㘴ㄸ㙢晤㌲搸摣㈷攸晤㔹搲攱〴㈳〰ㅣ㕤㈴〹㈱㑡㝦摦㈱㐳㍤㠰㔸㠶㈸搵㐵づ㐰挸㝡挴搳㤰㥦敤㈲つ愰㤴㔲ㄸ扡㔲搶㔳㤰㘳挰ㅣ㤰㑣㔲搸㐵ㄴ㑤愴㤰㑢㑥㈷戹㉥昲扢㘲㍡㜹搸㈴ㄴ㥣扢昱㌰㑤改攴㄰㘴㈷ㅥ㉣慡㤳㐳㔹㥡㐹〴㤳〱ㅣ㍡改㠱㄰愵㤳㈹㘴㘸〲㄰扤㠸㔲㍡㘹㐶挸㝡挴㝡扢㑥愶㠲㔲戰㔴捡㔳挴㜴㜰〴㈴昹ちㄵ愱㘸愲て愲摤ㄴ㜱㙢㌱㐵摣㘲ㄲ㥣挷㠲攵㈷㐲㔲挹戳㡤ち㌰〴㘶㈶㐳攱愹搸慥㑤愶㉡捣扢愴晥愶㘴㝣㈹㡥㠵㔲㐱㥥㠲㌴攱㤴ぢㅢ愲㍤搱戰㥥昲㌳愲〵㝢ㄵ攵㍣㌲搴㤴㍦㤶挶㜴㕢收昱昹㉡晤㙥㜹捤戰㘴つ㌵户搲散搷㙢㘷ㄴ挸晦㜰摥㠴㐹㔴㙤㈰㔰〹㈸攷㔱㑦昳〱挴ち〴㔹ㅦ〷㐳ぢㄹ㕡挹挰㔳㐶ㄷ㠶〵㘴㌸㤲っ㈷扢㌳ㅣ㐵㠶愳挹㜰㡡㍢挳㌱㘴昸ㅥㄹ㑥㜵㘷㔸㐸㠶㐵㘴㌸摤挶㌰ㅢ㜸㈰戰ㄳ愰㍣㤶っ挷〱昸㝥㠴愰㜳㡢挴戶㙢㤸扦㠱㕡〳㘶㉤㠲㉢㉤㤹㜴㘵㠴ㅢ㔹㔳愳ㄹ㜸㤴㔵ㄱ〰愰㙡㘷㜴ㄷ攷ち㘷㐴攴挸愸扥㥣扥攴ㅥ㠵愴扣晢㝥扢ㄷ搲㥢㤳戳㤳㤹收㘸㝡㘹㉣搴㌷搴㠵㙣㔰㡥敡搲ㄳ搸㡤㑦攱㔰㘳㜳㑣挹愵㑢昵戰㑢ㄹ㕢㤲摤愹づ㝤㐶昳昶㜰㠲㉢㍣㙡ㅢ换㠳㜳ㅦ㜸昶㈵敦㉢收昴㕥㠷戶昱攲慣㐸㙣攵挱㙦ㅢ慣愱㈲㡣昵㔶㈸㤵昶挸攳ㄱ㠲㔳㉣㘰㌰㌲〴ㅣ㘳㤱敦〲㐴㤵㌶ㄵ摢昶㌹㍢㑢㈰㠲收㌵攲慡捤昳㤹ㄹ㠹㌴㝡㙤挰っ攱㔲㔴㡤㠹捥改捥攴㔱㐲扤〳㑣ちづ戶收㈴㘰〲ㅤ愱㔴㜸㝢㘸ㅤ㔴っ㡦搱㌴㐲挳扦慤㔳戸㈱㠶㤰慡㌶ㅥ㜵昸敥扢㄰㠱㉤㌹㜹攰慡戴㥡慡捥ㅥ㐸昸ㄹ攲㈵ㅢ搵〲挶ㅤ㥢ㅡ挵愱挳挸㜱㐳㌶愶て挸て慡㜱㔳㐶ㅡ摢搳挹㔸㜷㐶慦挹㘲慡戳换挸㝣㜵挳扥㐷慦捡㘲㜳㍢㌲㌸㘷换捡攳㘱搸昶搳㍡搰㐸戹搹㐲㐲戵㤱㔶挲㜰昳㉢㔱㠷戴㕢搹愲㘸挸㠸㝡㍥㥡㈴㡣㕢㕢㙢㈶㜹㉣㠴㙤㡢㑥挴戳〷攷㐲㌵㝦扣戵ㅦㄳ戱ㄷつ戰㑥㉦㡤㔱㑥つ㘰㔵㔶ㅣ㑦㘸慡㈳㙡散挳㌱㉣㙦㘹搶戲摢挴㌰㙦㘶愲ㅤ愱㔸慣慦㈶㠲慢㐹戱敥戰㍥㌳搴慥挷慣㜱㥢昷戰戶㡦昶㔲㙦扡ㄸ㙤㔵㐲㉦愶㔲㘶攰㜵ㄷ敢㔰㙡慢㠷㍡㈱摢搱㔲㕡〷㐰昹挴愶搱愳昰ㅢ㤰㘱㐲戴て㡦㠵戶昸㘰㉥㠰㐴㍢收㡥㤵搵㉢ㅦㄸ摢ち愲㌸愸昱愸㈴㝢戶愷扡㥤㡤㙤㘶㜲㘶ㄲ㤷㡡挲戶愸改㔱㈳㙡扢改㕣慡慤㜰㥢㘵㙢㘷ㅡ攸ち捦挷愶㈷晥㌱㝤ㅣ㠶攱㘴ㄹ㍤攴㈲㠴晡㜵㡥挹敤昲㕡づ㘳挶ㅢ〳慤搱㑣㑣慦㡣㈸㈷㐱攱㝥昶ぢ㙡戳㈲搲摡㠵敢ㄷ捤搵㤱㘹愹㘸㌸ㄶ㑤攸昴㐶㜰て㠰攷晤㌳昵㑥㕣挷㥡㥢挴㤵〸扣㉥㔴ㅤ㘹㑤㠵ㄲ㘹晡㥡㠹㡥扥ㅤ昳㐲慡戱㝣㤱㈹搱〴㝡㤱㤱㈷昱摡㐸㑢㔷㜲㌹㥣挸敥㜸㘲㕡㘸㘹㝡扢㘸㈸㔸戳昹ㄸ㕤换㉢扣㕥攱昷晡户㜶戲㤲慢㤵㌸㠸ㅤつ挴㑢㘰㌶ㄷ㑦㍢㑢㜴㕣挷㘹㌲换㤵㜷㙤摣昵㜶㕦昶㑥㕡ㅤ搸㘵〴㠹慡㍡〱づ㥦戶㘰㐶敥愶挹㍦昷㝡搹㈵㤰㕣㘲㑥㔰愶㤱㍤搶ㅥ〴收ㅡ挳㕣ㄸ㐷敢㤱慡搵ㄹ㜲㥡㘰㈰愲㜸㘸㡤㤸㐶挹㑥㜴㉡㙥戸㔵愱昳㘳っ挶㑥ㅡ〶摦ㅡ㈳挰㤳〲㕣㠹挵〵ㄶ㐵挳摡㈴ㅥ愲㜹搱㌴㕢㌰㠰敢㝥攵㘸㘳㌴㤱ㄱ〰㘵㠳㘶㔴愸ㄷ㔱愱㕥ㄵ㠵㜹㤹㔷㔵ㄴ㑥㔹挹捥㔰㉡㥡改㡡㐷㍢晣っ昰㍡挹㜶㘱㤷昰㜶っ摦ㄶㅡ挵愳㡣ㄳ㕥慢㜳搳摡㌸愴㐵㜳搷㘳户㤱慡㘳昳挳㝡扤㙡㌲ㄷ㕢㜹て〰㥥㤶愴㥢㉢愳〰㍥收㡦㌹㠴㍦ㅣ㡥㉣攴ㄴ㈰㙡㈰ㄲ㤷㈱㥥戱㜲㌱㈰ㄱ昵㜷〵㄰㙢㔵挷慡㤸敢挲㈵㈰捡ㄸㄹ㜹㠶敦挲㄰㈷㐳〲挰㜷㌵ㄸ㥣愶㔷昴㔴扡っ捣戸㌶㠹㠳㜸㝦㥣换㕣㑣收ㅡ慥㑢攲搴ㅤ㑢㘵慤搲㝦ㄵ攸㌲〹戱㑦㙣搸㌰ㄱ戸㐷㕣〳㘰攵捦挵㥥㔹挰愵捣㝦ㄹ㠰㔸㙢㘳〰㙡㌱愴挸㤰㈶挳㡤敥っㄹ㌲㜴㤳攱㘶ㅢ挳㕣㈵㐱慤㉡㝢挸戰ㅣ挰户ㅥ㤱㕢㜰〸愶㔶搶搹㘵愲昲㔴㜳㙦㠱㔵㐷散㡢挰〱ㄱ㜳㌵㘸㕢昳㌹攲㤴㠷㠴晥戹ㅤ慤攸愰づ愸捤戲昶慤㥥㌹㘹慥戴㑤摣搰攵昹ㄶ㘷㑡て㝤て㘳㔴㉥捦㡤捡攲㕥挴㜱㘴㤶扤㙣慦晢㠰㜱挰㠳扤慢㍤ㅥ㜹〲ㅢ挹慢㈲㠰昱㜱敢〰昷㈳摥戲㈴昲㤸㤶㜴㈲㤲挸ㄵ〰攲〱㜷㠶㤳挸㜰㌲㠰敦㐱㌰㌸晢㜶晥㔱ㄳ㜶づ㈴㤸捡搵慢㝣扣㜸敢挷㤵㐵㜵㌹搸愷〶戳㑡摢㑤㕢捤戸㘴敢㐷ㅡ㘰昱戴搶㠲㔱㔲て〷っ㕢㘱ㅦ㘱㜷昶攲敤㕡慦㕦㜳ㅥ扡ㄷ㘴㑢ㄱ㉤扡㍡づㄳ㝢愲〸ㅡ㝢晥㄰敥㙡㐰㝥㕢攱敢㌸摣㜲戵㙦㥣㘱㘵㝣ㅡ㔲㜸〲攲ㄱ㐰㑢㑦㐳ㄸ㘳㙣ㄵ慤〴㔵㥥づ㈰㥥戶㌱〰戵ㄸ捥㈰挳昷挹昰㡣㍢挳㤹㘴㌸㡢っ捦扡㌳㥣㑤㠶ㅦ㤰㠱㐷㐰㔶ㄹ㠰㕡㔹㥣㐳㠶㜳挹挰㔳㈱㙥昶ㄸ扢挳昲㝣挴㘱㐰㔳ぢ晣ㅦ〲愷㑤昱捣㠸㡢㝣敢戱搹〴攸攴㜸ㄱ愴ぢ㐹㐶㡡捤㉤㜵挴㑢攰攳㜲挷㈳㜹㌹㑡攵ぢ〳づ挸ぢ捣散㕥〶㠹敥戶昱ㄴ㜵〸〵て愷㤴愹慢愳㈰㤵㌷㉤摤收㠴㠸搷㄰㔶收晥㘳挸ㄶ慦㈳㘴㤸扢㤱慢晣㈹㘲㌷㙦敥㙦㈰ㄹㄸ㜱㡢㡢㐲捣㠰搸〸挴㐵戱ㄷ㠳㐱㕥㐲挶户摣ㄹ㉥㈵挳㘵㘴㜸ㅢっㅣ昳攵攵〸㘵㠷㘹ㅥ㘰㔹㜲〷〳㌷㡤收ち㈶扢㤲挹㜸㄰㘵㌱〰戵ㄸ慥㈲挳搵㘴攰㈱㤵ぢ挳㙡㌲晣㡣っㅦ扢㌳㕣㐳㠶㙢挹昰㠹㍢挳捦挹昰敦㘴昸ㄴっ敢昱愷㈶㑡㥡〰㙣㠰㘷㕢㈵㐶ㅥ㥥㝡愹愶昸〵〵㝣㡥㔰摥挸㜳㍤㘲㌷摦ㄴ㕦㈰㤹㑢搵搶戰㘰㌷㔰敥㤷敥っ㙢挹㜰㈳ㄹ㜸㤰挶搱㐷扢〹愱摤慤㕥㕤攴〵㔹㤷慥㝤㌳㤲愱㙢晦挳㤶㡦慤㙢摦挲㝣㙥㘵㍥ㄵ〰㉥㈵扤㡤っ户㤳挱敦捥昰㉢㌲摣㐱㠶㑡ㅢ㐳ぢ㌳㌵戶㘸敦㈴挳慦挹戰㤳㡤〱㜴换㄰搶㤱攱㉥㌲散散捥昰ㅢ㌲慣㈷挳慥㌶〶摢㉥昰摤㘴戸㠷っ挳〰㥣敤捣〳㥡ㄲ敤捣愳ㅢ搵捥昷㔲挰〸㠰扣㜶晥㉤㈲㌶摦捥㍣摥㜱搱摥晤㠸㤶て〰〸ㅥ晤戸㌰㍣㐸㠶㠷挸挰搳㈰搵捥て〳挹戶㜳㤱ㄷ戳㕣摡昹ㄱ㈴㐳㍢㡦挱㡦㤵捦㉥㌹ㅤ㍦㡡㘸昹㝢〰㜱〸㠰㔳㐳㠷㈲慥㠴㠶㈶㠱慣㌴昴ㄸ〵㑣〶挸搳搰〶㐴㙣㕥㐳㔳挰㘵ㄵ捣搶昸㑦㈰㕡㍥〹㈰㥡摣ㄹ㥥㈲挳搳㘴㘸〶㔰ㅡ㝡〶挸〰慢㈷搸摦㔷㜳㔱换㜳攰㠵㕡愶攳挷捡摤㘶晥捦㈳㕡扥〰㄰㥣㐷㍥㍣㐱ㅥ㠹㈸愴挵㐲㜸〶愲㘲ㄶ㔸〸て㍤㔴捣㔱ㄶ㜲戴㠵昰㐸㐳㤱㜸慣愱㤰㠵ㄶ戲挸㐲㜸㘸挱昳㈱敤㐵㈰挱愶㈹㙤搹愵㍦㥤〷敤㈵挴㔶户ㄹ扥㠰戱づ搲㕥㐶㔴つㄸ㙤㡢㔰敤ㄵ戲㈱づ㙥㐶㘳㌸捣搷攵戵㔷ㄱ戵〳愲昲扦㈱愰扤㠶攸㉡挵㠹㡢㈲昳昱㤲㠱昶㍡㘲㉡摢戰㘴㐳㘲㉥〲㠳挷㈱㠲㐵昲㜳㕥摢㥢㘵㝢〳㌱㐳㠷㉤㉣昲扡挵戱㝣㐱㉢㌶㙣捦愶㠶〳攵㥢攰㔴敦敥晢㌹㐴㜸㝣挷〳㤶㝡ㄵ㉤户搵捦ㅣ㠳戶昳ㄷㄶ㈵扤㐳㘴㕥㜷㈸㠶㙦ㅦ捣挱〶㘰㠶㔱摢挳㠲慦摣搸㠶摤慣㌳愶慡戰昰搸㍤㔱㌳愷づ昲ㅤ㌷戳㙥㘹㜲㙥摤㌶㙤挰户〷㡥㈷晢㤷ぢㅢ㈶晦愲㔰ㄹ㘲〲昲㙤㄰㌸ㄷ㠶昰㑢ㅥ昹づ愱昹昸摡ㄱ㈸戱㈵攲搸换㘴捡〱戹㌳㐸㉥搵㐷挴昸㠱ㅦ户挳换晣㥤㤱㜷㤱ㄶ㙦搹戹㤴㐱㜰搳㠴㤲攵㝢㈶挲㠲晢愲〸㌸晤昱㠲戵戶㕡搵㐶戸敡㙥挹昴挵戰搳㐱㔴扤ㅤ㘷㐴㘲ㄵ㡡〳ㅣ挴愱搰挹㔴㌹㑥慢㥣ㄷㄸ戳㘹㔷㈱搳捡㠱㡥㔷ㄶ㔴㌲㔲㍡㔱ㅡ摦㄰㌴㐶搱昴慣㐱㑥晦㑣挳㐷㝢ㅦ昱〳㘷㐵㍢㔲挹㜴㌲㤲愹㙢挱㡥㕤ㅤ㕦㘲㠹㘰敦戶搱户ㄳ㈴扡收挹㡡㤵㈷㌰㔶昸㝡㜸昷㉢戰㈴㤱㕣㥥㔰愵昱愵昹昶㈶㜳㤳ㄵㄵ捣挶㔸㔵〱搹ㅢ㕡っ㉥〶㠵㠹攵〷㐰慡换㠲㑢昰㐳㘶㙤ㄳ攰㍥㑤㔳㥡收户㡤㙤㙦ㅦ㌷㈱搴搰㌰㝡㐲晢戸戱愱戱攳㈶㡣㍤㜰摣愸㔱攱昶昰㠱つ攱昶戱愳挷〷搵摥〰㘵㝣㠸㌴挱戸㈹㐱晥〷㐳摣ㄶ挰㝦㠳㔶㥢〴捡晣㌵晣㙤搳㈷挸㍤〰摡㠱攴㠸㈷㌹扥㐹づ㤱挱㘵㔶晣愷㡣ㅡ㑥づ摥㈴ぢ愶㄰攴ㄳ㑣㕢〸昷〰㔴㑣户㠵昴〰攱㠰㈴㌹㉡㑢づ挲㑡愶攴㌸㙢换㠷㐳㘷㜰㌹㐰㜶戸㍣〰㠹戴慦ㄱ搳㥦攱㜲慣晣〷攵㡤㐲ㅡ㘳戸挴㡢ㄹ愶捥昸ちㅦ㜰攳敦〴㘰㌴㜲昱捤搷摦㝣㐳搳〲挱愳㜹挱㔲搴㕥挴搷㘰愵捤攴户昹㠹㤴㠹㈷戸挲㐲㑥戲㤰㤳㑤挴挷昵摦㘶㠷㌶㜳㥤㐹晢戱摥㡡㉤慦愸㈸㌸搵捤ㅦ收戰〴㔵㐳攲㥥㐸愵㘹㠴扥慦㔰捣搲愳㤶㤵㠸挵换昵ㅡ㈶㘶㡣愴戳㈱㌵㠰㐰㜰㈵㈲㤴㐱搳㄰㌴㍦攲㜶挴㐴㠷㉢㡡搶ㅢ㠴慡扢攷っ攴㜴㡢扦㤲㌲捥愳戴昱〴〷〲〴捦愰㜴㈲㕣捡㉡攴㑣ぢ㌹换㐲捥戶㤰ㅦ㔸挸㌹ㄶ㜲慥㠹㠸昳㠱ㅣ㡦扦㠰昸〴㔵攵㈰㙤っ戶㐱ㄶㄹ㠳㉤㤷愹攴捤ㅢ㙣挵㉡㐴㜱挰㤵㍢㠲㑤㕣攰捡昳㘳㉢㜶㈰㜹㈰㠲㠲挵㑦㠱㈹㕢搹㘴户㤵挱㘰㈹㙥㉢㝦㜶戵㤵㡢㈰㐹愹㜳㘷㈴挶昸㜰㌱昳挰ㄳ扣挴㐲㉥戵㤰换㑣愴昶㜲㈰摦㑥㉦扦〲㤲摤㝡昹㤵㔶晣㙥㈸愵晡〲㠶攴㥤搱攰㔵㘶㤱㠲㕣㔵昲〹慥戶㄰㉥㈳㔵捣㌵ㄶ㜲慤㠵晣摣㐲戸㔰攴㈳搴㠲て㠸摣挳慥攵敢㐱㔶㕡摥㘸搳戲㘴㡦攴㘰㉤摥㜰㔵攸ㅡ㑢昸つㄶ戲搶㐲戸扡攳㈳㙥〶挲づ㈸晥〰ㄱ散ㅣ慡捥㐳㔹户㝤〰〲㐱㉥搲戲㐶㉥㘹攴戶㈱敦㔶㡢㌸㥣昱捡愲ㄷ㐱慡晡〸㐵昰㌶㄰昹〴㙦户㄰㉥搷㔴捣ㅤㄶ㜲㈷㤰晥㡥㝢扦㌶㜹㤵㥢ㄸ㠲ㅣ敤㐰攴摡㥦㜱㙦㡣ㅣ捦昲戵㈳㡤㌱敥〵搷㔹〵戸换㐲㝥㘳㈱敢㉤攴㙥㈰晤㉤摢㍤㈶慦㉡㕢㈷换搶搸捦戲㡤㤳㔳㔸㌶摥㜵㌴挷攴㝢㈱㡢㘵㤰捤㈰㄰㔱晤散户挰㤴〵慣㜷戵㠰扢㕣㉤攰㝥㈶挷ㄳ㝣挰㐲ㅥ戴㤰㠷㑣㐴㜰敤愶㉣㘰㥤摤〲㘶戰㔰㠷〳〴㠲㡦㠲愱愸〵晣摥㈲捥㘱〲㘵〱㐹㘴愸㍥户㈱ㅥ〳ㄱ晦㍤戲挵㕥ㄳ㉥搹㔴㑤㙥㜴慤挹つ慥㌵攱㔲㡤㑦㤰换㌵㠵㜰㙤愶㄰慥捦昸㠸攷㠰愸㥡慣戱搷攴㘸ㄶ散ㄸ㔵ㄳ慥戸㡡搶攴〵㡢㜸㕣戶㈶㍤㤰慡扥攱㈱戸捣ㄸ挶搰㌹〴攷ㄲ戰慥攲㜲攴攴晡㈶搷㘵㈶挱昹摥户㜸ㅢ㤲昰摦㈳㍢㑤㥤㌰㄰戴㍣㕦昱慥㐵敥〲ㄹ晦㤵晦ㄲ愴晢ㄹ㘴愲㈸愲慡㙢㝤昴愰づ㉥晥㝡㡣㙤愵㌶〲㝥㜲摥㠷㌲づ挳㠷㉦晡㈸戸っ㔷晤㡣摤攱㜲敦㜷户㑥ㄶ㈷搷㍡㠸攲㥦敦㈲搴昸㥦㤰㠳ㅡ搹愶㕢㑡摣〳㝦㜲〹㡡敡愳戳攷㝡㥤挰昹愹㉤晢㜷㔰攸昸つ㡡捦㐸㘳捤愹㍥㉢搹㤸晤㠶攴づ㙡㘱㡢昸ㄱ搶㔷㔲昶挹挵㔸㤷㜷慣㘴㜳㔲搹㜴昸㥡㠵戱㠶ㅤ挱㙦慡っ捡㠵㙣扢敢扢收㘲㜱㑢ぢ昷㐷昴戰㈵㌱㡤晤扦㜲㙦㤹昸㑥㜱㘵攳愲愰戹慥戱挴愴愹㠹㕤㕤敥㔸㑥㠹㘶搴㌲㘶〰攸㐲搲㠵搶攲搰㤵㌶㜱㘸搳搰搱愳㝣ㄷ愲㌵戶㉣愳挲〶㠰㘴慣搲㤲㤰㉡攸㘰㔳㈴愳〴晤摢㕣㘷戸づ㔱㐶㘷㌸摦戴昹㠲㜷㌲捥㌳〹〵慦㌵搲ㅤ捤㐹捡㜵慢戳㡢㐹㍡换㈴㌸摦㄰っ戲慦愸ㅥ㜲〲㤰敡摡㕡扡㘹㍣㥣㜴戸晦扣㈰愱㥥挹挶㡦摦晣つ㑥慥愵㑦愷㔲ㅣ㉢昶扣戰搱户昱ㄴ攷㡢ㄷ㈷づ晣攵戴户㑥昸挹㈴攳昷攷㤳〴摤戸㕣改㌷㐰愲愱㠷㤵挵㑡㝦㥡㐹㈸㜸㌷㠵捥ㄹ昵㉦㑦㌵ㄱ〶㠴昲挵ㄸ㝢ㅡ㘲昹昰㈷㐸敦㑢搵㜴㈵㤰敡㕡㐱㙦㠹攳㠱㌸〹搲搹〹㔵扦㌹〳戱㠲㉥㑡慥㠰戹㠶敡㉤㔶挰攵㈶挱昹㘲㐷㤰捥㠸捡昴ㅣ㈰㔰㉦ㅤ㠴㉤㔳㉦扤㠹㤲敡摤㝦搱慡〷㍥摢敦敥㐹㠱㤷慥㕤㍡㌱昰挸㈴㐱㥦㈲㔷晡㥣㝡㔳挵㑡扦捣㈴ㄴ扣㕣挱搹㍦㈷㈹㘷㘶昱㘲㤲㘲㈶愱攰つ〵捥搵㙥㤲扡㡡㐹敡㌴〹捥ㅢ晥㐱㑥敥㑡愳㤷〱㠱㐶㌹攱㙥㤹㐶㌹㍢㤷搴攸㠷昳搶敤晥晤㑤户㑥㈲㥣户敥摥㐹㠲㜳㜴慥昴㌹㡤戶ㄷ㉢㝤挸㈴㌸敦攲〷㌹愱慢搲慦〶㠲搲㜳㤲摤戲搲㜳㐶㉥㔹㝡敢捡㥦昵㉢㌸㉦扢㤵㝥㔱戱搲㉦㌴〹捥ぢ昴㐱㑥扤捡て昸〵㄰慣㌴㌸搷慡摡㕣〷㐴㕥捦挸ㅡㅦ愷摡捤㥤扥摢扥㐵㔲㡢扥改㡢㜰挵㔷ㄹ㌱愲㌹㍢慡㍢扡㌱戵㍢㔲㠵㙢㈶昸㉣㘱㙡㈶㙥㑥攱㜲〹扥㤱㘹敥㤴攲㐶ㄵ㑦㕤慤扢昸㔲㠵㤸㔸㡢捣㐹攱㜲㝥㐵㘴㐶ㅡ㥢戴㘱㍦扥改㤴挱搷㔹ㄲ摢挳㤶㈴昶慢捡愱㈰㍣挶㜹扣敢㔶ㄱ昷㠰㥣㜷㌴㙣搷㌴㜳晡戰㙥㈳㝡㜹㍢㘵敢㌶㈴戵㌵㈸㑥敥晤扡ㅥ㑥搵㘹慦㌸ㄲ㌶愰戶㈵㌶㡤ㅥ愲㘶㉦㡥愲㜲㉤㜸搵㡢㙥㐲搵〱攷户昲㈶㐶慤㐴㠱ㄵ挰㐷㉤㄰㜶㔶㡡㔷㐷愶㌲㠵攳㘳ㄶ㤵㤵慣㘹敢愵扦㤹晣昵㤸㘳ㅢ换㌹㘳㤶㥡戲改捦㔷挴摢㐲晣〸戹㍦摥ㄶ搳ㄳ㥤㤹慥散㠷挷㉢戸㄰昰换㥢㈱㠴㔹昱㑦㜰㔲愳㍤㙡户〰っ㌴扦㠶㔹ㄷ挶晥㘶㉡摡摥捤㉢㜷攵㘲㡥㔵㔳捦愹㥥㕣㑤㙦㘳慡摢〱捡戰㉦愱收ㄸ㠰㠰晣ㄵ㘲㙣戵つ㥥㡡戰敡ㄱ㜷〲㐱㡦攰㡣挳ㅥ㔱ㅤㄴ㥣㘶㤸户愴㠲扤㘲扡㤵㑤㥥㐲敦㈲挳㜵㉣㉡㄰㐰㘴戱㥥㔱㉢ㄱ㌰ㄴ㉡㌸㈳㔱愹㤶㥡〴愷ㄲ㈵㤸㑣攵愲挹ㄲ㥣㔷晥㝢挱㠴㕤ぢち愵㌳㜲ㅦ㠲㜶愱ㅣ㍣㙤㌲㈶戹捡㜸㈰㕦挶㠳づㄹ慢昳㘵ㅣ散㉡攳㜷昹㌲ㅥ㜱挸攰㐰愲㈶攱昱㐸捤㐹㤸㝥㠶㝣っ戱㍥㡥㈹捥ㅤ㈷㕢㈷戰敤㘳晢㤹㈶捥㍢攰散て㠱昸㘱㠹㙥攳搳㙥㕡㥣㤷㈳ㄳ㍢㤸扣㈳戲㍣㍢㘶㘳戲扣㌵搹㈸㤵㘶㠸昱㥥づ扦㡥㐷㤶ㄱ㌹愱㠳㥣ㄴ挵て㈳愰ㅤ㜸昶㉡敥愴㕡〵慣〳㥢㕦昴㥢搱㉦㤸㐰㍥づ㜵攰㍦㝣搶㉣愶㠲㠲挳慥ㅡ㝦㌷〰攱捣㈰㘴ㄶ㔳㐱摦㕡㄰晡㍤㥣搰㘴戶昲㐰攰〹攴㈳㙥㈲㘰㠱㥦〴㠲晦敡慦㤶扤㤲戱㝥戵㈶㘷攷㘲愱攴㔳㡣㘶㥦㔲㈹㥥㌶ㄱ〶〴㍢㤴戲㡣〳散㤶昱㉣㔹搸㘹㔴昲攷ㄸ㘲㝦㔱挹㥦〷㠲晦㠶㤶㘸晦㡡攷〵㤲㘹晥㡡攷㐵ㄳ㔱㔹搰扥ㄵ捦㑢㡣愵㜹㉢㥥㤷敤㍣戴㕦挵昳ち㘳㘹扥㡡攷㔵ㅢ㑦㉤捤昵㈸㘶摣㉢㍡㡥てㅦ㝦晣ㄷ戵攵㜵扢㤴ㅦ㍤戹敡搲㡤㡦扤㝤攱昳㡢㈶晥改慢㉢慥㜸晥摤ぢ㌷㝣㜵㜷晢挴㐷慥戹收愱挳慦摥昰昶㡥㤱搵摥㍢扦㤸戹㝡㐵挳㤲ㄵ换㈲ぢ㠶㑦㕢㜱捣攲㜹つ㜳㜷ㄸ㔱㔶㔶㔱㌱㙣挰愳㍢敦ㄷ㍣㜵搹㍡㜱晦㉢㍢㈵㝣㡦㈳㠳㝥搸ぢ㑢戶㜵㑤ㄷ㄰㌴ㄹ㘶ㄳ㄰慡ㄵ㈱㐹扥㠶愰搲ㄳ〲㐱戶愶ㅡ攸㕥〷㈲晦〰㔰敤ㄵ慡昹挸晡〶挲搶ㄳ㘴㌳㉡搶㌷挹㔵㔶换㌶晢㌶搵㈳㤴ㄹ戰ㄸㅢ捤㘲㌰昷㈰捤㐱ㄵ攳㉤㈰昲㙤〰㤴㔸㔹〳㔹昳㑡㑣慢㔰慣敦㤲慢㑣㈸㝢㈸攰愲㕤㈸慥昷っ㉥㘵ㄱ〵㕣戴っ挵昵扥攲ち㔲㡢捡㐷晡㌳挳戵㠲晡㔳㜶㍤搸戴㙢㐵摣㠴㔸㐱慤㉡搲㐰㤳㌴〵搲晤㌸〱戲ち㉢愸㔱挵㌱挰挱挱㥡㌳搷敡㜲挱敡㉡㥥ㅤ敤ㄹ晣〵戱㠲㑡㔰愴㘰㝥㜲挱㝡㉢㐲慤㠳挰慡㉡㐲㡤㠳挰摡㈹㐲㜵㍥挱挷㙡㤶戸㐰㥦昳㕤晥㕦㡣摡㝦㠵㌶昸〸㤹挵㔴㔰戰挱搷攲㑦㝥〶㈰搸㍡㉡昴㌹㐳㘴㝤ㅣ㝦〱愱㠸㐸㈰晦㠶愰昵〸挵攴㡣つ㕡㉣㤵晦つ戳㤰慢戸</t>
  </si>
  <si>
    <t>If the investor distributed $100,000 equally among the four available assets, the expected return would be:
       0.03($25,000) + 0.05($25,000) + 0.07($25,000) + 0.11($25,000)= $7,000</t>
  </si>
  <si>
    <r>
      <t>Author</t>
    </r>
    <r>
      <rPr>
        <sz val="11"/>
        <rFont val="Calibri"/>
        <family val="2"/>
        <scheme val="minor"/>
      </rPr>
      <t xml:space="preserve">
Crystal Ball Team</t>
    </r>
  </si>
</sst>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0.0%"/>
    <numFmt numFmtId="168" formatCode="&quot;$&quot;#,##0"/>
    <numFmt numFmtId="169" formatCode="&quot;$&quot;#,##0.00"/>
  </numFmts>
  <fonts count="16" x14ac:knownFonts="1">
    <font>
      <sz val="10"/>
      <name val="Arial"/>
    </font>
    <font>
      <sz val="10"/>
      <name val="Arial"/>
      <family val="2"/>
    </font>
    <font>
      <b/>
      <sz val="10"/>
      <name val="Arial"/>
      <family val="2"/>
    </font>
    <font>
      <sz val="10"/>
      <name val="MS Sans Serif"/>
      <family val="2"/>
    </font>
    <font>
      <sz val="8"/>
      <color indexed="81"/>
      <name val="Tahoma"/>
      <family val="2"/>
    </font>
    <font>
      <sz val="11"/>
      <color rgb="FFFF0000"/>
      <name val="Calibri"/>
      <family val="2"/>
      <scheme val="minor"/>
    </font>
    <font>
      <u/>
      <sz val="10"/>
      <color theme="10"/>
      <name val="MS Sans Serif"/>
      <family val="2"/>
    </font>
    <font>
      <b/>
      <sz val="11"/>
      <name val="Calibri"/>
      <family val="2"/>
      <scheme val="minor"/>
    </font>
    <font>
      <sz val="11"/>
      <name val="Calibri"/>
      <family val="2"/>
      <scheme val="minor"/>
    </font>
    <font>
      <b/>
      <i/>
      <sz val="11"/>
      <name val="Calibri"/>
      <family val="2"/>
      <scheme val="minor"/>
    </font>
    <font>
      <i/>
      <sz val="11"/>
      <name val="Calibri"/>
      <family val="2"/>
      <scheme val="minor"/>
    </font>
    <font>
      <sz val="18"/>
      <color rgb="FF1F497D"/>
      <name val="Cambria"/>
      <family val="1"/>
      <scheme val="major"/>
    </font>
    <font>
      <b/>
      <sz val="18"/>
      <color rgb="FF1F497D"/>
      <name val="Cambria"/>
      <family val="1"/>
      <scheme val="major"/>
    </font>
    <font>
      <sz val="11"/>
      <color rgb="FF3F3F76"/>
      <name val="Calibri"/>
      <family val="2"/>
      <scheme val="minor"/>
    </font>
    <font>
      <b/>
      <i/>
      <sz val="11"/>
      <color theme="1" tint="0.249977111117893"/>
      <name val="Calibri"/>
      <family val="2"/>
      <scheme val="minor"/>
    </font>
    <font>
      <b/>
      <sz val="11"/>
      <color rgb="FFFA7D00"/>
      <name val="Calibri"/>
      <family val="2"/>
      <scheme val="minor"/>
    </font>
  </fonts>
  <fills count="9">
    <fill>
      <patternFill patternType="none"/>
    </fill>
    <fill>
      <patternFill patternType="gray125"/>
    </fill>
    <fill>
      <patternFill patternType="solid">
        <fgColor indexed="11"/>
        <bgColor indexed="9"/>
      </patternFill>
    </fill>
    <fill>
      <patternFill patternType="solid">
        <fgColor indexed="15"/>
        <bgColor indexed="64"/>
      </patternFill>
    </fill>
    <fill>
      <patternFill patternType="solid">
        <fgColor indexed="13"/>
        <bgColor indexed="64"/>
      </patternFill>
    </fill>
    <fill>
      <patternFill patternType="solid">
        <fgColor theme="6" tint="0.59999389629810485"/>
        <bgColor indexed="22"/>
      </patternFill>
    </fill>
    <fill>
      <patternFill patternType="solid">
        <fgColor rgb="FFFFCC99"/>
      </patternFill>
    </fill>
    <fill>
      <patternFill patternType="solid">
        <fgColor theme="0"/>
        <bgColor indexed="64"/>
      </patternFill>
    </fill>
    <fill>
      <patternFill patternType="solid">
        <fgColor rgb="FFF2F2F2"/>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s>
  <cellStyleXfs count="8">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13" fillId="6" borderId="1" applyNumberFormat="0" applyAlignment="0" applyProtection="0"/>
    <xf numFmtId="0" fontId="15" fillId="8" borderId="1" applyNumberFormat="0" applyAlignment="0" applyProtection="0"/>
  </cellStyleXfs>
  <cellXfs count="43">
    <xf numFmtId="0" fontId="0" fillId="0" borderId="0" xfId="0"/>
    <xf numFmtId="0" fontId="7" fillId="0" borderId="0" xfId="0" applyFont="1"/>
    <xf numFmtId="0" fontId="8" fillId="0" borderId="0" xfId="0" applyFont="1"/>
    <xf numFmtId="0" fontId="5" fillId="0" borderId="0" xfId="5" applyFont="1" applyAlignment="1">
      <alignment horizontal="center" vertical="center"/>
    </xf>
    <xf numFmtId="0" fontId="9" fillId="0" borderId="0" xfId="0" applyFont="1" applyAlignment="1">
      <alignment horizontal="center"/>
    </xf>
    <xf numFmtId="165" fontId="8" fillId="0" borderId="0" xfId="0" applyNumberFormat="1" applyFont="1"/>
    <xf numFmtId="0" fontId="10" fillId="0" borderId="0" xfId="0" applyFont="1"/>
    <xf numFmtId="9" fontId="8" fillId="0" borderId="0" xfId="4" applyFont="1"/>
    <xf numFmtId="164" fontId="8" fillId="0" borderId="0" xfId="2" applyNumberFormat="1" applyFont="1"/>
    <xf numFmtId="0" fontId="9" fillId="0" borderId="0" xfId="0" applyFont="1"/>
    <xf numFmtId="168" fontId="8" fillId="0" borderId="0" xfId="2" applyNumberFormat="1" applyFont="1"/>
    <xf numFmtId="0" fontId="10" fillId="0" borderId="0" xfId="0" applyFont="1" applyAlignment="1">
      <alignment horizontal="right"/>
    </xf>
    <xf numFmtId="166" fontId="8" fillId="0" borderId="0" xfId="1" applyNumberFormat="1" applyFont="1"/>
    <xf numFmtId="0" fontId="7" fillId="0" borderId="0" xfId="0" applyFont="1" applyAlignment="1">
      <alignment horizontal="center"/>
    </xf>
    <xf numFmtId="164" fontId="7" fillId="0" borderId="0" xfId="2" applyNumberFormat="1" applyFont="1" applyAlignment="1">
      <alignment horizontal="center"/>
    </xf>
    <xf numFmtId="165" fontId="7" fillId="0" borderId="0" xfId="0" applyNumberFormat="1" applyFont="1" applyAlignment="1">
      <alignment horizontal="center"/>
    </xf>
    <xf numFmtId="44" fontId="8" fillId="0" borderId="0" xfId="2" applyFont="1"/>
    <xf numFmtId="44" fontId="8" fillId="0" borderId="0" xfId="0" applyNumberFormat="1" applyFont="1"/>
    <xf numFmtId="168" fontId="8" fillId="3" borderId="0" xfId="0" applyNumberFormat="1" applyFont="1" applyFill="1"/>
    <xf numFmtId="168" fontId="8" fillId="0" borderId="0" xfId="0" applyNumberFormat="1" applyFont="1"/>
    <xf numFmtId="168" fontId="8" fillId="0" borderId="0" xfId="0" applyNumberFormat="1" applyFont="1" applyFill="1"/>
    <xf numFmtId="0" fontId="8" fillId="0" borderId="0" xfId="0" applyFont="1" applyAlignment="1">
      <alignment horizontal="left"/>
    </xf>
    <xf numFmtId="169" fontId="8" fillId="3" borderId="0" xfId="0" applyNumberFormat="1" applyFont="1" applyFill="1"/>
    <xf numFmtId="0" fontId="11" fillId="0" borderId="0" xfId="0" applyFont="1"/>
    <xf numFmtId="0" fontId="12" fillId="0" borderId="0" xfId="0" applyFont="1"/>
    <xf numFmtId="0" fontId="2" fillId="0" borderId="0" xfId="0" applyFont="1"/>
    <xf numFmtId="0" fontId="0" fillId="0" borderId="0" xfId="0" quotePrefix="1"/>
    <xf numFmtId="0" fontId="7" fillId="0" borderId="0" xfId="3" applyFont="1" applyAlignment="1">
      <alignment wrapText="1"/>
    </xf>
    <xf numFmtId="0" fontId="8" fillId="0" borderId="0" xfId="3" applyFont="1"/>
    <xf numFmtId="0" fontId="8" fillId="0" borderId="0" xfId="3" applyFont="1" applyAlignment="1">
      <alignment wrapText="1"/>
    </xf>
    <xf numFmtId="0" fontId="8" fillId="0" borderId="0" xfId="3" applyNumberFormat="1" applyFont="1" applyAlignment="1">
      <alignment wrapText="1"/>
    </xf>
    <xf numFmtId="0" fontId="12" fillId="0" borderId="0" xfId="3" applyFont="1" applyAlignment="1">
      <alignment wrapText="1"/>
    </xf>
    <xf numFmtId="0" fontId="11" fillId="0" borderId="0" xfId="3" applyFont="1"/>
    <xf numFmtId="0" fontId="14" fillId="5" borderId="3" xfId="0" applyFont="1" applyFill="1" applyBorder="1" applyAlignment="1">
      <alignment horizontal="center"/>
    </xf>
    <xf numFmtId="0" fontId="14" fillId="5" borderId="4" xfId="0" applyFont="1" applyFill="1" applyBorder="1" applyAlignment="1">
      <alignment horizontal="center"/>
    </xf>
    <xf numFmtId="0" fontId="8" fillId="0" borderId="5" xfId="0" applyFont="1" applyBorder="1"/>
    <xf numFmtId="167" fontId="8" fillId="2" borderId="2" xfId="4" applyNumberFormat="1" applyFont="1" applyFill="1" applyBorder="1"/>
    <xf numFmtId="168" fontId="8" fillId="0" borderId="2" xfId="2" applyNumberFormat="1" applyFont="1" applyBorder="1" applyAlignment="1">
      <alignment horizontal="right"/>
    </xf>
    <xf numFmtId="165" fontId="8" fillId="0" borderId="6" xfId="0" applyNumberFormat="1" applyFont="1" applyBorder="1"/>
    <xf numFmtId="168" fontId="8" fillId="4" borderId="6" xfId="2" applyNumberFormat="1" applyFont="1" applyFill="1" applyBorder="1"/>
    <xf numFmtId="0" fontId="14" fillId="5" borderId="0" xfId="0" applyFont="1" applyFill="1" applyBorder="1" applyAlignment="1">
      <alignment horizontal="center"/>
    </xf>
    <xf numFmtId="168" fontId="8" fillId="7" borderId="4" xfId="6" applyNumberFormat="1" applyFont="1" applyFill="1" applyBorder="1"/>
    <xf numFmtId="2" fontId="15" fillId="8" borderId="1" xfId="7" applyNumberFormat="1"/>
  </cellXfs>
  <cellStyles count="8">
    <cellStyle name="Calculation" xfId="7" builtinId="22"/>
    <cellStyle name="Comma" xfId="1" builtinId="3"/>
    <cellStyle name="Currency" xfId="2" builtinId="4"/>
    <cellStyle name="Hyperlink" xfId="5" builtinId="8"/>
    <cellStyle name="Input" xfId="6" builtinId="20"/>
    <cellStyle name="Normal" xfId="0" builtinId="0"/>
    <cellStyle name="Normal_Reliability" xfId="3"/>
    <cellStyle name="Percent" xfId="4"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1104900</xdr:colOff>
      <xdr:row>17</xdr:row>
      <xdr:rowOff>171450</xdr:rowOff>
    </xdr:from>
    <xdr:to>
      <xdr:col>1</xdr:col>
      <xdr:colOff>3200400</xdr:colOff>
      <xdr:row>17</xdr:row>
      <xdr:rowOff>1362075</xdr:rowOff>
    </xdr:to>
    <xdr:pic>
      <xdr:nvPicPr>
        <xdr:cNvPr id="1057" name="Picture 8" descr="Two dimensional graph with mean return (r) on the y-axis and standard deviation of return (s) on the x-axis.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5029200"/>
          <a:ext cx="209550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200025</xdr:colOff>
      <xdr:row>11</xdr:row>
      <xdr:rowOff>142874</xdr:rowOff>
    </xdr:from>
    <xdr:to>
      <xdr:col>9</xdr:col>
      <xdr:colOff>161925</xdr:colOff>
      <xdr:row>13</xdr:row>
      <xdr:rowOff>152399</xdr:rowOff>
    </xdr:to>
    <xdr:sp macro="" textlink="">
      <xdr:nvSpPr>
        <xdr:cNvPr id="16" name="Rounded Rectangular Callout 15" descr="eafb6bd7-b334-4ce2-bfbd-ace813129a3b"/>
        <xdr:cNvSpPr/>
      </xdr:nvSpPr>
      <xdr:spPr>
        <a:xfrm>
          <a:off x="6553200" y="2371724"/>
          <a:ext cx="1181100" cy="390525"/>
        </a:xfrm>
        <a:prstGeom prst="wedgeRoundRectCallout">
          <a:avLst>
            <a:gd name="adj1" fmla="val -78142"/>
            <a:gd name="adj2" fmla="val 39225"/>
            <a:gd name="adj3" fmla="val 16667"/>
          </a:avLst>
        </a:prstGeom>
        <a:solidFill>
          <a:srgbClr val="DBE5F1"/>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indent="0" algn="ctr"/>
          <a:r>
            <a:rPr lang="en-US" sz="1100" b="1">
              <a:solidFill>
                <a:schemeClr val="tx2"/>
              </a:solidFill>
              <a:latin typeface="+mn-lt"/>
              <a:ea typeface="+mn-ea"/>
              <a:cs typeface="+mn-cs"/>
            </a:rPr>
            <a:t>Constraints</a:t>
          </a:r>
        </a:p>
      </xdr:txBody>
    </xdr:sp>
    <xdr:clientData/>
  </xdr:twoCellAnchor>
  <xdr:twoCellAnchor>
    <xdr:from>
      <xdr:col>3</xdr:col>
      <xdr:colOff>390524</xdr:colOff>
      <xdr:row>22</xdr:row>
      <xdr:rowOff>76199</xdr:rowOff>
    </xdr:from>
    <xdr:to>
      <xdr:col>4</xdr:col>
      <xdr:colOff>685800</xdr:colOff>
      <xdr:row>24</xdr:row>
      <xdr:rowOff>85724</xdr:rowOff>
    </xdr:to>
    <xdr:sp macro="" textlink="">
      <xdr:nvSpPr>
        <xdr:cNvPr id="17" name="Rounded Rectangular Callout 16" descr="eafb6bd7-b334-4ce2-bfbd-ace813129a3b"/>
        <xdr:cNvSpPr/>
      </xdr:nvSpPr>
      <xdr:spPr>
        <a:xfrm>
          <a:off x="3276599" y="4400549"/>
          <a:ext cx="1238251" cy="390525"/>
        </a:xfrm>
        <a:prstGeom prst="wedgeRoundRectCallout">
          <a:avLst>
            <a:gd name="adj1" fmla="val -77336"/>
            <a:gd name="adj2" fmla="val -63214"/>
            <a:gd name="adj3" fmla="val 16667"/>
          </a:avLst>
        </a:prstGeom>
        <a:solidFill>
          <a:srgbClr val="DBE5F1"/>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indent="0" algn="ctr"/>
          <a:r>
            <a:rPr lang="en-US" sz="1100" b="1">
              <a:solidFill>
                <a:schemeClr val="tx2"/>
              </a:solidFill>
              <a:latin typeface="+mn-lt"/>
              <a:ea typeface="+mn-ea"/>
              <a:cs typeface="+mn-cs"/>
            </a:rPr>
            <a:t>Multiobjective</a:t>
          </a:r>
        </a:p>
      </xdr:txBody>
    </xdr:sp>
    <xdr:clientData/>
  </xdr:twoCellAnchor>
  <xdr:twoCellAnchor>
    <xdr:from>
      <xdr:col>3</xdr:col>
      <xdr:colOff>371475</xdr:colOff>
      <xdr:row>18</xdr:row>
      <xdr:rowOff>57150</xdr:rowOff>
    </xdr:from>
    <xdr:to>
      <xdr:col>5</xdr:col>
      <xdr:colOff>952499</xdr:colOff>
      <xdr:row>21</xdr:row>
      <xdr:rowOff>9525</xdr:rowOff>
    </xdr:to>
    <xdr:sp macro="" textlink="">
      <xdr:nvSpPr>
        <xdr:cNvPr id="18" name="Rounded Rectangular Callout 17" descr="eafb6bd7-b334-4ce2-bfbd-ace813129a3b"/>
        <xdr:cNvSpPr/>
      </xdr:nvSpPr>
      <xdr:spPr>
        <a:xfrm>
          <a:off x="3257550" y="3619500"/>
          <a:ext cx="2466974" cy="523875"/>
        </a:xfrm>
        <a:prstGeom prst="wedgeRoundRectCallout">
          <a:avLst>
            <a:gd name="adj1" fmla="val -63385"/>
            <a:gd name="adj2" fmla="val 16520"/>
            <a:gd name="adj3" fmla="val 16667"/>
          </a:avLst>
        </a:prstGeom>
        <a:solidFill>
          <a:srgbClr val="DBE5F1"/>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indent="0" algn="ctr"/>
          <a:r>
            <a:rPr lang="en-US" sz="1100" b="1">
              <a:solidFill>
                <a:schemeClr val="tx2"/>
              </a:solidFill>
              <a:latin typeface="+mn-lt"/>
              <a:ea typeface="+mn-ea"/>
              <a:cs typeface="+mn-cs"/>
            </a:rPr>
            <a:t>Extracted</a:t>
          </a:r>
          <a:r>
            <a:rPr lang="en-US" sz="1100" b="1" baseline="0">
              <a:solidFill>
                <a:schemeClr val="tx2"/>
              </a:solidFill>
              <a:latin typeface="+mn-lt"/>
              <a:ea typeface="+mn-ea"/>
              <a:cs typeface="+mn-cs"/>
            </a:rPr>
            <a:t> Mean and Standard Deviation from Total expected return</a:t>
          </a:r>
          <a:endParaRPr lang="en-US" sz="1100" b="1">
            <a:solidFill>
              <a:schemeClr val="tx2"/>
            </a:solidFill>
            <a:latin typeface="+mn-lt"/>
            <a:ea typeface="+mn-ea"/>
            <a:cs typeface="+mn-cs"/>
          </a:endParaRPr>
        </a:p>
      </xdr:txBody>
    </xdr:sp>
    <xdr:clientData/>
  </xdr:twoCellAnchor>
  <xdr:twoCellAnchor>
    <xdr:from>
      <xdr:col>6</xdr:col>
      <xdr:colOff>95250</xdr:colOff>
      <xdr:row>10</xdr:row>
      <xdr:rowOff>28574</xdr:rowOff>
    </xdr:from>
    <xdr:to>
      <xdr:col>6</xdr:col>
      <xdr:colOff>400050</xdr:colOff>
      <xdr:row>16</xdr:row>
      <xdr:rowOff>190499</xdr:rowOff>
    </xdr:to>
    <xdr:sp macro="" textlink="">
      <xdr:nvSpPr>
        <xdr:cNvPr id="3" name="Right Brace 2" descr="712ae7d6-2fcb-47a3-aba3-6719b572e181"/>
        <xdr:cNvSpPr/>
      </xdr:nvSpPr>
      <xdr:spPr>
        <a:xfrm>
          <a:off x="5838825" y="2066924"/>
          <a:ext cx="304800" cy="13049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419100</xdr:colOff>
      <xdr:row>14</xdr:row>
      <xdr:rowOff>104774</xdr:rowOff>
    </xdr:from>
    <xdr:to>
      <xdr:col>4</xdr:col>
      <xdr:colOff>657225</xdr:colOff>
      <xdr:row>16</xdr:row>
      <xdr:rowOff>114299</xdr:rowOff>
    </xdr:to>
    <xdr:sp macro="" textlink="">
      <xdr:nvSpPr>
        <xdr:cNvPr id="21" name="Rounded Rectangular Callout 20" descr="eafb6bd7-b334-4ce2-bfbd-ace813129a3b"/>
        <xdr:cNvSpPr/>
      </xdr:nvSpPr>
      <xdr:spPr>
        <a:xfrm>
          <a:off x="3162300" y="2905124"/>
          <a:ext cx="1181100" cy="390525"/>
        </a:xfrm>
        <a:prstGeom prst="wedgeRoundRectCallout">
          <a:avLst>
            <a:gd name="adj1" fmla="val -77336"/>
            <a:gd name="adj2" fmla="val 41664"/>
            <a:gd name="adj3" fmla="val 16667"/>
          </a:avLst>
        </a:prstGeom>
        <a:solidFill>
          <a:srgbClr val="DBE5F1"/>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indent="0" algn="ctr"/>
          <a:r>
            <a:rPr lang="en-US" sz="1100" b="1">
              <a:solidFill>
                <a:schemeClr val="tx2"/>
              </a:solidFill>
              <a:latin typeface="+mn-lt"/>
              <a:ea typeface="+mn-ea"/>
              <a:cs typeface="+mn-cs"/>
            </a:rPr>
            <a:t>Objective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B1:C52"/>
  <sheetViews>
    <sheetView showGridLines="0" showRowColHeaders="0" workbookViewId="0"/>
  </sheetViews>
  <sheetFormatPr defaultRowHeight="15" x14ac:dyDescent="0.25"/>
  <cols>
    <col min="1" max="1" width="9.140625" style="28"/>
    <col min="2" max="2" width="100.140625" style="28" customWidth="1"/>
    <col min="3" max="3" width="9.140625" style="28"/>
    <col min="4" max="4" width="21.42578125" style="28" customWidth="1"/>
    <col min="5" max="5" width="16.140625" style="28" customWidth="1"/>
    <col min="6" max="16384" width="9.140625" style="28"/>
  </cols>
  <sheetData>
    <row r="1" spans="2:3" ht="22.5" x14ac:dyDescent="0.3">
      <c r="B1" s="31" t="s">
        <v>1</v>
      </c>
      <c r="C1" s="32"/>
    </row>
    <row r="2" spans="2:3" ht="22.5" x14ac:dyDescent="0.3">
      <c r="B2" s="31"/>
      <c r="C2" s="32"/>
    </row>
    <row r="3" spans="2:3" ht="30" x14ac:dyDescent="0.25">
      <c r="B3" s="27" t="s">
        <v>77</v>
      </c>
    </row>
    <row r="4" spans="2:3" x14ac:dyDescent="0.25">
      <c r="B4" s="27"/>
    </row>
    <row r="5" spans="2:3" ht="90" x14ac:dyDescent="0.25">
      <c r="B5" s="27" t="s">
        <v>68</v>
      </c>
    </row>
    <row r="6" spans="2:3" x14ac:dyDescent="0.25">
      <c r="B6" s="27"/>
    </row>
    <row r="7" spans="2:3" x14ac:dyDescent="0.25">
      <c r="B7" s="27" t="s">
        <v>69</v>
      </c>
    </row>
    <row r="8" spans="2:3" x14ac:dyDescent="0.25">
      <c r="B8" s="27"/>
    </row>
    <row r="9" spans="2:3" x14ac:dyDescent="0.25">
      <c r="B9" s="27" t="s">
        <v>43</v>
      </c>
    </row>
    <row r="10" spans="2:3" x14ac:dyDescent="0.25">
      <c r="B10" s="29" t="s">
        <v>44</v>
      </c>
    </row>
    <row r="11" spans="2:3" x14ac:dyDescent="0.25">
      <c r="B11" s="29"/>
    </row>
    <row r="12" spans="2:3" x14ac:dyDescent="0.25">
      <c r="B12" s="27" t="s">
        <v>41</v>
      </c>
    </row>
    <row r="13" spans="2:3" ht="45" x14ac:dyDescent="0.25">
      <c r="B13" s="29" t="s">
        <v>27</v>
      </c>
    </row>
    <row r="14" spans="2:3" x14ac:dyDescent="0.25">
      <c r="B14" s="29"/>
    </row>
    <row r="15" spans="2:3" ht="75" x14ac:dyDescent="0.25">
      <c r="B15" s="30" t="s">
        <v>28</v>
      </c>
    </row>
    <row r="16" spans="2:3" x14ac:dyDescent="0.25">
      <c r="B16" s="30"/>
    </row>
    <row r="17" spans="2:2" ht="60" x14ac:dyDescent="0.25">
      <c r="B17" s="30" t="s">
        <v>29</v>
      </c>
    </row>
    <row r="18" spans="2:2" ht="120.75" customHeight="1" x14ac:dyDescent="0.25">
      <c r="B18" s="29"/>
    </row>
    <row r="19" spans="2:2" ht="30" x14ac:dyDescent="0.25">
      <c r="B19" s="29" t="s">
        <v>30</v>
      </c>
    </row>
    <row r="20" spans="2:2" x14ac:dyDescent="0.25">
      <c r="B20" s="29"/>
    </row>
    <row r="21" spans="2:2" ht="30" x14ac:dyDescent="0.25">
      <c r="B21" s="29" t="s">
        <v>31</v>
      </c>
    </row>
    <row r="22" spans="2:2" x14ac:dyDescent="0.25">
      <c r="B22" s="29"/>
    </row>
    <row r="23" spans="2:2" ht="60" x14ac:dyDescent="0.25">
      <c r="B23" s="29" t="s">
        <v>34</v>
      </c>
    </row>
    <row r="24" spans="2:2" x14ac:dyDescent="0.25">
      <c r="B24" s="29"/>
    </row>
    <row r="25" spans="2:2" ht="45" x14ac:dyDescent="0.25">
      <c r="B25" s="29" t="s">
        <v>32</v>
      </c>
    </row>
    <row r="26" spans="2:2" x14ac:dyDescent="0.25">
      <c r="B26" s="29"/>
    </row>
    <row r="27" spans="2:2" ht="75" x14ac:dyDescent="0.25">
      <c r="B27" s="30" t="s">
        <v>33</v>
      </c>
    </row>
    <row r="28" spans="2:2" x14ac:dyDescent="0.25">
      <c r="B28" s="30"/>
    </row>
    <row r="29" spans="2:2" x14ac:dyDescent="0.25">
      <c r="B29" s="27" t="s">
        <v>42</v>
      </c>
    </row>
    <row r="30" spans="2:2" ht="90" x14ac:dyDescent="0.25">
      <c r="B30" s="30" t="s">
        <v>35</v>
      </c>
    </row>
    <row r="31" spans="2:2" x14ac:dyDescent="0.25">
      <c r="B31" s="30"/>
    </row>
    <row r="32" spans="2:2" ht="90" x14ac:dyDescent="0.25">
      <c r="B32" s="29" t="s">
        <v>71</v>
      </c>
    </row>
    <row r="33" spans="2:2" x14ac:dyDescent="0.25">
      <c r="B33" s="29"/>
    </row>
    <row r="34" spans="2:2" ht="45" x14ac:dyDescent="0.25">
      <c r="B34" s="30" t="s">
        <v>36</v>
      </c>
    </row>
    <row r="35" spans="2:2" x14ac:dyDescent="0.25">
      <c r="B35" s="30"/>
    </row>
    <row r="36" spans="2:2" ht="75" x14ac:dyDescent="0.25">
      <c r="B36" s="27" t="s">
        <v>72</v>
      </c>
    </row>
    <row r="37" spans="2:2" x14ac:dyDescent="0.25">
      <c r="B37" s="27"/>
    </row>
    <row r="38" spans="2:2" ht="60" x14ac:dyDescent="0.25">
      <c r="B38" s="29" t="s">
        <v>37</v>
      </c>
    </row>
    <row r="39" spans="2:2" x14ac:dyDescent="0.25">
      <c r="B39" s="29"/>
    </row>
    <row r="40" spans="2:2" ht="45" x14ac:dyDescent="0.25">
      <c r="B40" s="29" t="s">
        <v>76</v>
      </c>
    </row>
    <row r="41" spans="2:2" x14ac:dyDescent="0.25">
      <c r="B41" s="29"/>
    </row>
    <row r="42" spans="2:2" ht="45" x14ac:dyDescent="0.25">
      <c r="B42" s="29" t="s">
        <v>73</v>
      </c>
    </row>
    <row r="43" spans="2:2" x14ac:dyDescent="0.25">
      <c r="B43" s="29"/>
    </row>
    <row r="44" spans="2:2" ht="30" x14ac:dyDescent="0.25">
      <c r="B44" s="29" t="s">
        <v>38</v>
      </c>
    </row>
    <row r="45" spans="2:2" x14ac:dyDescent="0.25">
      <c r="B45" s="29"/>
    </row>
    <row r="46" spans="2:2" ht="30.75" customHeight="1" x14ac:dyDescent="0.25">
      <c r="B46" s="29" t="s">
        <v>39</v>
      </c>
    </row>
    <row r="47" spans="2:2" x14ac:dyDescent="0.25">
      <c r="B47" s="29"/>
    </row>
    <row r="48" spans="2:2" ht="30" x14ac:dyDescent="0.25">
      <c r="B48" s="29" t="s">
        <v>74</v>
      </c>
    </row>
    <row r="49" spans="2:2" x14ac:dyDescent="0.25">
      <c r="B49" s="29"/>
    </row>
    <row r="50" spans="2:2" x14ac:dyDescent="0.25">
      <c r="B50" s="29" t="s">
        <v>40</v>
      </c>
    </row>
    <row r="51" spans="2:2" x14ac:dyDescent="0.25">
      <c r="B51" s="29"/>
    </row>
    <row r="52" spans="2:2" ht="75" x14ac:dyDescent="0.25">
      <c r="B52" s="27" t="s">
        <v>70</v>
      </c>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002"/>
  <sheetViews>
    <sheetView workbookViewId="0"/>
  </sheetViews>
  <sheetFormatPr defaultRowHeight="12.75" x14ac:dyDescent="0.2"/>
  <cols>
    <col min="1" max="2" width="36.7109375" customWidth="1"/>
  </cols>
  <sheetData>
    <row r="1" spans="1:3" x14ac:dyDescent="0.2">
      <c r="A1" s="25" t="s">
        <v>46</v>
      </c>
    </row>
    <row r="3" spans="1:3" x14ac:dyDescent="0.2">
      <c r="A3" t="s">
        <v>47</v>
      </c>
      <c r="B3" t="s">
        <v>48</v>
      </c>
      <c r="C3">
        <v>0</v>
      </c>
    </row>
    <row r="4" spans="1:3" x14ac:dyDescent="0.2">
      <c r="A4" t="s">
        <v>49</v>
      </c>
    </row>
    <row r="5" spans="1:3" x14ac:dyDescent="0.2">
      <c r="A5" t="s">
        <v>50</v>
      </c>
    </row>
    <row r="7" spans="1:3" x14ac:dyDescent="0.2">
      <c r="A7" s="25" t="s">
        <v>51</v>
      </c>
      <c r="B7" t="s">
        <v>52</v>
      </c>
    </row>
    <row r="8" spans="1:3" x14ac:dyDescent="0.2">
      <c r="B8">
        <v>2</v>
      </c>
    </row>
    <row r="10" spans="1:3" x14ac:dyDescent="0.2">
      <c r="A10" t="s">
        <v>53</v>
      </c>
    </row>
    <row r="11" spans="1:3" x14ac:dyDescent="0.2">
      <c r="A11" t="e">
        <f>CB_DATA_!#REF!</f>
        <v>#REF!</v>
      </c>
      <c r="B11" t="e">
        <f>Model!#REF!</f>
        <v>#REF!</v>
      </c>
    </row>
    <row r="13" spans="1:3" x14ac:dyDescent="0.2">
      <c r="A13" t="s">
        <v>54</v>
      </c>
    </row>
    <row r="14" spans="1:3" x14ac:dyDescent="0.2">
      <c r="A14" t="s">
        <v>58</v>
      </c>
      <c r="B14" t="s">
        <v>64</v>
      </c>
    </row>
    <row r="16" spans="1:3" x14ac:dyDescent="0.2">
      <c r="A16" t="s">
        <v>55</v>
      </c>
    </row>
    <row r="19" spans="1:2" x14ac:dyDescent="0.2">
      <c r="A19" t="s">
        <v>56</v>
      </c>
    </row>
    <row r="20" spans="1:2" x14ac:dyDescent="0.2">
      <c r="A20">
        <v>31</v>
      </c>
      <c r="B20">
        <v>31</v>
      </c>
    </row>
    <row r="25" spans="1:2" x14ac:dyDescent="0.2">
      <c r="A25" s="25" t="s">
        <v>57</v>
      </c>
    </row>
    <row r="26" spans="1:2" x14ac:dyDescent="0.2">
      <c r="A26" s="26" t="s">
        <v>59</v>
      </c>
      <c r="B26" s="26" t="s">
        <v>59</v>
      </c>
    </row>
    <row r="27" spans="1:2" x14ac:dyDescent="0.2">
      <c r="A27" t="s">
        <v>60</v>
      </c>
      <c r="B27" t="s">
        <v>65</v>
      </c>
    </row>
    <row r="28" spans="1:2" x14ac:dyDescent="0.2">
      <c r="A28" s="26" t="s">
        <v>61</v>
      </c>
      <c r="B28" s="26" t="s">
        <v>61</v>
      </c>
    </row>
    <row r="29" spans="1:2" x14ac:dyDescent="0.2">
      <c r="A29" s="26" t="s">
        <v>62</v>
      </c>
      <c r="B29" s="26" t="s">
        <v>66</v>
      </c>
    </row>
    <row r="30" spans="1:2" x14ac:dyDescent="0.2">
      <c r="A30" t="s">
        <v>67</v>
      </c>
      <c r="B30" t="s">
        <v>75</v>
      </c>
    </row>
    <row r="31" spans="1:2" x14ac:dyDescent="0.2">
      <c r="A31" s="26" t="s">
        <v>63</v>
      </c>
      <c r="B31" s="26" t="s">
        <v>61</v>
      </c>
    </row>
    <row r="10000" spans="1:1" x14ac:dyDescent="0.2">
      <c r="A10000" t="s">
        <v>26</v>
      </c>
    </row>
    <row r="10001" spans="1:4" x14ac:dyDescent="0.2">
      <c r="A10001" t="str">
        <f>"{0.FINALVALUE}"</f>
        <v>{0.FINALVALUE}</v>
      </c>
    </row>
    <row r="10002" spans="1:4" x14ac:dyDescent="0.2">
      <c r="A10002" t="e">
        <f>"{0}" + "{1}" + "{2}" + "{3}" = 100000</f>
        <v>#VALUE!</v>
      </c>
      <c r="B10002" t="b">
        <f>$C$10002 = $D$10002</f>
        <v>1</v>
      </c>
      <c r="C10002">
        <f>Model!C13 + Model!C14 + Model!C15 + Model!C16</f>
        <v>100000</v>
      </c>
      <c r="D10002">
        <f>100000</f>
        <v>100000</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22"/>
  <sheetViews>
    <sheetView showGridLines="0" tabSelected="1" workbookViewId="0"/>
  </sheetViews>
  <sheetFormatPr defaultRowHeight="15" x14ac:dyDescent="0.25"/>
  <cols>
    <col min="1" max="1" width="5.5703125" style="2" customWidth="1"/>
    <col min="2" max="2" width="23.85546875" style="2" customWidth="1"/>
    <col min="3" max="3" width="13.85546875" style="2" customWidth="1"/>
    <col min="4" max="5" width="14.140625" style="2" customWidth="1"/>
    <col min="6" max="6" width="14.5703125" style="2" customWidth="1"/>
    <col min="7" max="16384" width="9.140625" style="2"/>
  </cols>
  <sheetData>
    <row r="1" spans="1:11" ht="25.5" customHeight="1" x14ac:dyDescent="0.3">
      <c r="A1" s="23"/>
      <c r="B1" s="24" t="s">
        <v>1</v>
      </c>
      <c r="I1" s="3" t="s">
        <v>45</v>
      </c>
    </row>
    <row r="2" spans="1:11" x14ac:dyDescent="0.25">
      <c r="B2" s="1"/>
    </row>
    <row r="3" spans="1:11" s="4" customFormat="1" x14ac:dyDescent="0.25">
      <c r="B3" s="33"/>
      <c r="C3" s="33" t="s">
        <v>2</v>
      </c>
      <c r="D3" s="33" t="s">
        <v>3</v>
      </c>
      <c r="E3" s="33" t="s">
        <v>4</v>
      </c>
      <c r="F3" s="33" t="s">
        <v>5</v>
      </c>
    </row>
    <row r="4" spans="1:11" s="4" customFormat="1" x14ac:dyDescent="0.25">
      <c r="B4" s="34" t="s">
        <v>6</v>
      </c>
      <c r="C4" s="34" t="s">
        <v>7</v>
      </c>
      <c r="D4" s="34" t="s">
        <v>8</v>
      </c>
      <c r="E4" s="34" t="s">
        <v>8</v>
      </c>
      <c r="F4" s="34" t="s">
        <v>9</v>
      </c>
    </row>
    <row r="5" spans="1:11" x14ac:dyDescent="0.25">
      <c r="B5" s="35" t="s">
        <v>10</v>
      </c>
      <c r="C5" s="36">
        <v>0.03</v>
      </c>
      <c r="D5" s="37">
        <v>0</v>
      </c>
      <c r="E5" s="37">
        <v>50000</v>
      </c>
      <c r="F5" s="38">
        <v>-0.3</v>
      </c>
      <c r="G5" s="6"/>
      <c r="H5" s="6"/>
      <c r="I5" s="6"/>
      <c r="J5" s="6"/>
    </row>
    <row r="6" spans="1:11" x14ac:dyDescent="0.25">
      <c r="B6" s="35" t="s">
        <v>0</v>
      </c>
      <c r="C6" s="36">
        <v>0.05</v>
      </c>
      <c r="D6" s="37">
        <v>10000</v>
      </c>
      <c r="E6" s="37">
        <v>25000</v>
      </c>
      <c r="F6" s="38">
        <v>-0.5</v>
      </c>
      <c r="G6" s="6"/>
      <c r="H6" s="6"/>
      <c r="I6" s="6"/>
      <c r="J6" s="6"/>
    </row>
    <row r="7" spans="1:11" x14ac:dyDescent="0.25">
      <c r="B7" s="35" t="s">
        <v>11</v>
      </c>
      <c r="C7" s="36">
        <v>7.0000000000000007E-2</v>
      </c>
      <c r="D7" s="37">
        <v>0</v>
      </c>
      <c r="E7" s="37">
        <v>80000</v>
      </c>
      <c r="F7" s="38">
        <v>0.4</v>
      </c>
      <c r="G7" s="7"/>
      <c r="H7" s="8"/>
      <c r="I7" s="8"/>
      <c r="J7" s="5"/>
    </row>
    <row r="8" spans="1:11" x14ac:dyDescent="0.25">
      <c r="B8" s="35" t="s">
        <v>12</v>
      </c>
      <c r="C8" s="36">
        <v>0.11</v>
      </c>
      <c r="D8" s="37">
        <v>10000</v>
      </c>
      <c r="E8" s="37">
        <v>100000</v>
      </c>
      <c r="F8" s="38">
        <v>2.1</v>
      </c>
      <c r="G8" s="7"/>
      <c r="H8" s="8"/>
      <c r="I8" s="8"/>
      <c r="J8" s="5"/>
    </row>
    <row r="9" spans="1:11" x14ac:dyDescent="0.25">
      <c r="B9" s="1" t="s">
        <v>13</v>
      </c>
      <c r="C9" s="10">
        <v>100000</v>
      </c>
      <c r="E9" s="11" t="s">
        <v>14</v>
      </c>
      <c r="F9" s="12">
        <f>C9</f>
        <v>100000</v>
      </c>
      <c r="G9" s="7"/>
      <c r="H9" s="8"/>
      <c r="I9" s="8"/>
      <c r="J9" s="5"/>
    </row>
    <row r="10" spans="1:11" x14ac:dyDescent="0.25">
      <c r="E10" s="11"/>
      <c r="F10" s="5"/>
      <c r="G10" s="7"/>
      <c r="H10" s="8"/>
      <c r="I10" s="8"/>
      <c r="J10" s="5"/>
    </row>
    <row r="11" spans="1:11" s="13" customFormat="1" x14ac:dyDescent="0.25">
      <c r="B11" s="33"/>
      <c r="C11" s="33" t="s">
        <v>15</v>
      </c>
      <c r="F11" s="33" t="s">
        <v>16</v>
      </c>
      <c r="G11" s="14"/>
      <c r="I11" s="4"/>
      <c r="J11" s="15"/>
    </row>
    <row r="12" spans="1:11" s="13" customFormat="1" x14ac:dyDescent="0.25">
      <c r="B12" s="34" t="s">
        <v>17</v>
      </c>
      <c r="C12" s="34" t="s">
        <v>18</v>
      </c>
      <c r="F12" s="40" t="s">
        <v>19</v>
      </c>
      <c r="I12" s="4"/>
      <c r="J12" s="15"/>
    </row>
    <row r="13" spans="1:11" x14ac:dyDescent="0.25">
      <c r="B13" s="35" t="s">
        <v>10</v>
      </c>
      <c r="C13" s="39">
        <v>25000</v>
      </c>
      <c r="F13" s="41">
        <f>SUMPRODUCT(F5:F8,C13:C16)</f>
        <v>42500</v>
      </c>
      <c r="G13" s="6"/>
      <c r="J13" s="6"/>
    </row>
    <row r="14" spans="1:11" x14ac:dyDescent="0.25">
      <c r="B14" s="35" t="s">
        <v>0</v>
      </c>
      <c r="C14" s="39">
        <v>25000</v>
      </c>
      <c r="G14" s="6"/>
      <c r="H14" s="6"/>
      <c r="K14" s="6"/>
    </row>
    <row r="15" spans="1:11" x14ac:dyDescent="0.25">
      <c r="B15" s="35" t="s">
        <v>11</v>
      </c>
      <c r="C15" s="39">
        <v>25000</v>
      </c>
      <c r="F15" s="33" t="s">
        <v>20</v>
      </c>
      <c r="H15" s="16"/>
      <c r="K15" s="17"/>
    </row>
    <row r="16" spans="1:11" x14ac:dyDescent="0.25">
      <c r="B16" s="35" t="s">
        <v>12</v>
      </c>
      <c r="C16" s="39">
        <v>25000</v>
      </c>
      <c r="F16" s="40" t="s">
        <v>18</v>
      </c>
      <c r="H16" s="16"/>
    </row>
    <row r="17" spans="2:8" x14ac:dyDescent="0.25">
      <c r="B17" s="1" t="s">
        <v>21</v>
      </c>
      <c r="C17" s="18">
        <f>SUMPRODUCT(C5:C8,C13:C16)</f>
        <v>6500</v>
      </c>
      <c r="F17" s="41">
        <f>SUM(C13:C16)</f>
        <v>100000</v>
      </c>
      <c r="H17" s="16"/>
    </row>
    <row r="18" spans="2:8" x14ac:dyDescent="0.25">
      <c r="B18" s="9"/>
      <c r="C18" s="20"/>
      <c r="F18" s="19"/>
      <c r="H18" s="16"/>
    </row>
    <row r="19" spans="2:8" x14ac:dyDescent="0.25">
      <c r="B19" s="2" t="s">
        <v>22</v>
      </c>
      <c r="C19" s="42">
        <v>0.5</v>
      </c>
    </row>
    <row r="20" spans="2:8" x14ac:dyDescent="0.25">
      <c r="B20" s="21" t="s">
        <v>24</v>
      </c>
      <c r="C20" s="20">
        <v>6748.5168653133078</v>
      </c>
    </row>
    <row r="21" spans="2:8" x14ac:dyDescent="0.25">
      <c r="B21" s="21" t="s">
        <v>25</v>
      </c>
      <c r="C21" s="19">
        <v>7110.232093482141</v>
      </c>
    </row>
    <row r="22" spans="2:8" x14ac:dyDescent="0.25">
      <c r="B22" s="1" t="s">
        <v>23</v>
      </c>
      <c r="C22" s="22">
        <f>C20-C19*C21</f>
        <v>3193.4008185722373</v>
      </c>
    </row>
  </sheetData>
  <phoneticPr fontId="0" type="noConversion"/>
  <hyperlinks>
    <hyperlink ref="I1" location="Description!A1" display="Learn about model"/>
  </hyperlinks>
  <printOptions headings="1" gridLines="1"/>
  <pageMargins left="0.75" right="0.75" top="1" bottom="1" header="0.5" footer="0.5"/>
  <pageSetup orientation="landscape" horizontalDpi="300"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CB_DATA_</vt:lpstr>
      <vt:lpstr>Model</vt:lpstr>
    </vt:vector>
  </TitlesOfParts>
  <Company>Oracle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Portfolio Allocation Revisited</dc:title>
  <dc:creator>Crystal Ball</dc:creator>
  <cp:keywords>portfolio allocation, management, multiobjective optimization, Arbitrage Pricing Theory</cp:keywords>
  <cp:lastModifiedBy>ewainwri</cp:lastModifiedBy>
  <cp:lastPrinted>2003-12-14T20:41:49Z</cp:lastPrinted>
  <dcterms:created xsi:type="dcterms:W3CDTF">1997-07-03T19:09:38Z</dcterms:created>
  <dcterms:modified xsi:type="dcterms:W3CDTF">2014-06-03T00:32:15Z</dcterms:modified>
  <cp:category>Portfolio Allocation</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