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75" yWindow="90" windowWidth="17940" windowHeight="11475" activeTab="2"/>
  </bookViews>
  <sheets>
    <sheet name="Description" sheetId="1" r:id="rId1"/>
    <sheet name="CB_DATA_" sheetId="3" state="hidden" r:id="rId2"/>
    <sheet name="Model" sheetId="2"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CB_0389649b4d4841c6883e51cfa662ec15" localSheetId="2" hidden="1">Model!$D$10</definedName>
    <definedName name="CB_12be763703264dd882315abfbd8f2c6a" localSheetId="2" hidden="1">Model!$C$35</definedName>
    <definedName name="CB_170156cb2f1d44c48f8ee2f984888ba1" localSheetId="2" hidden="1">Model!$E$25</definedName>
    <definedName name="CB_25ed3e99765b4765977e44c01c81185a" localSheetId="2" hidden="1">Model!$H$25</definedName>
    <definedName name="CB_2adb113752b6495f9eea3a0ce461fa76" localSheetId="2" hidden="1">Model!$F$25</definedName>
    <definedName name="CB_2efb3a2a84e247638c27b4efc19cd16d" localSheetId="2" hidden="1">Model!$G$10</definedName>
    <definedName name="CB_503e89b34835429ba2e752c05d440ed9" localSheetId="2" hidden="1">#N/A</definedName>
    <definedName name="CB_50c8d2eef4f14d01b57ded219fbf2882" localSheetId="2" hidden="1">Model!$C$34</definedName>
    <definedName name="CB_58c5d0ef8bb747209f6f25cccf3095a5" localSheetId="2" hidden="1">Model!$C$10</definedName>
    <definedName name="CB_58de5a2208c34184940119ba5e161334" localSheetId="2" hidden="1">Model!$E$10</definedName>
    <definedName name="CB_614007276ca04f828af94850f2d1d7ce" localSheetId="2" hidden="1">Model!$H$10</definedName>
    <definedName name="CB_6285a6d29d7c4cc985c69db12f50d0d6" localSheetId="1" hidden="1">#N/A</definedName>
    <definedName name="CB_7c902bb02b1647588e59e50c9b07424d" localSheetId="2" hidden="1">Model!$G$25</definedName>
    <definedName name="CB_85a561096e7946d1b321dac32ccb7e1c" localSheetId="2" hidden="1">Model!$D$25</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"'635418129718958606"</definedName>
    <definedName name="CB_Block_00000000000000000000000000000001" localSheetId="2" hidden="1">"'635418129718928604"</definedName>
    <definedName name="CB_Block_00000000000000000000000000000003" localSheetId="1" hidden="1">"'11.1.3975.0"</definedName>
    <definedName name="CB_Block_00000000000000000000000000000003" localSheetId="2" hidden="1">"'11.1.3975.0"</definedName>
    <definedName name="CB_BlockExt_00000000000000000000000000000003" localSheetId="1" hidden="1">"'11.1.2.4.000"</definedName>
    <definedName name="CB_BlockExt_00000000000000000000000000000003" localSheetId="2" hidden="1">"'11.1.2.4.000"</definedName>
    <definedName name="CB_cf049cef3e2c41dab41fa6496e16fb09" localSheetId="2" hidden="1">Model!$C$25</definedName>
    <definedName name="CB_e955d5f52d894e05b75be63bbc3787ed" localSheetId="2" hidden="1">Model!$F$10</definedName>
    <definedName name="CBCR_11d7df8bcb674f64bd7ce7eecc2a50e3" localSheetId="2" hidden="1">"OPEX "&amp;Model!$F$3</definedName>
    <definedName name="CBCR_3540c6959b6c4e8a866f8c5bfcbf81c6" localSheetId="2" hidden="1">"OPEX "&amp;Model!$C$3</definedName>
    <definedName name="CBCR_4a7ae9001fd64d22ad4fd75fc1a3bf71" localSheetId="2" hidden="1">Model!$B$10&amp;" "&amp;Model!$G$3</definedName>
    <definedName name="CBCR_5a6f712779ab4121bdc865db1a0de283" localSheetId="2" hidden="1">Model!$B$10&amp;" "&amp;Model!$C$3</definedName>
    <definedName name="CBCR_5d36f2c9db594cb68a46092bb01079b9" localSheetId="2" hidden="1">"OPEX "&amp;Model!$G$3</definedName>
    <definedName name="CBCR_80ef28662c32499aafd592ca489ecca7" localSheetId="2" hidden="1">Model!$B$10&amp;" "&amp;Model!$E$3</definedName>
    <definedName name="CBCR_8a6e520ba83d43758f9a2c2e04dbb650" localSheetId="2" hidden="1">Model!$B$10&amp;" "&amp;Model!$D$3</definedName>
    <definedName name="CBCR_a0549ff48e4b48b68d58c55179ddc83f" localSheetId="2" hidden="1">Model!$B$10&amp;" "&amp;Model!$H$3</definedName>
    <definedName name="CBCR_a58672399be24df8b5e4f04e88a26aad" localSheetId="2" hidden="1">"OPEX "&amp;Model!$D$3</definedName>
    <definedName name="CBCR_a8359a21bd5d4157bb815df6aef2ec49" localSheetId="2" hidden="1">"OPEX "&amp;Model!$H$3</definedName>
    <definedName name="CBCR_a923617f4fef4a3680ed47ee7903f93f" localSheetId="2" hidden="1">Model!$K$4:$L$23</definedName>
    <definedName name="CBCR_b503f0a42df6438794b075c3a500765e" localSheetId="2" hidden="1">Model!$B$10&amp;" "&amp;Model!$F$3</definedName>
    <definedName name="CBCR_COL_0" localSheetId="2" hidden="1">Model!$K:$K</definedName>
    <definedName name="CBCR_COL_1" localSheetId="2" hidden="1">Model!$L:$L</definedName>
    <definedName name="CBCR_f916205cd9d84419a142af6733196576" localSheetId="2" hidden="1">"OPEX "&amp;Model!$E$3</definedName>
    <definedName name="CBWorkbookPriority" localSheetId="1" hidden="1">-249509469</definedName>
    <definedName name="CBx_4cd7a7509d8e41619fffcda1633cc74b" localSheetId="1" hidden="1">"'Model'!$A$1"</definedName>
    <definedName name="CBx_876099cf59d343d1a936542e069f27aa" localSheetId="1" hidden="1">"'CB_DATA_'!$A$1"</definedName>
    <definedName name="CBx_Sheet_Guid" localSheetId="1" hidden="1">"'876099cf-59d3-43d1-a936-542e069f27aa"</definedName>
    <definedName name="CBx_Sheet_Guid" localSheetId="2" hidden="1">"'4cd7a750-9d8e-4161-9fff-cda1633cc74b"</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 name="Pal_Workbook_GUID" hidden="1">"1RHAVGZU7CI9IR74J1YNPEUT"</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45621" concurrentCalc="0" concurrentManualCount="1"/>
</workbook>
</file>

<file path=xl/calcChain.xml><?xml version="1.0" encoding="utf-8"?>
<calcChain xmlns="http://schemas.openxmlformats.org/spreadsheetml/2006/main">
  <c r="C4" i="2" l="1"/>
  <c r="H4" i="2"/>
  <c r="G4" i="2"/>
  <c r="F4" i="2"/>
  <c r="E4" i="2"/>
  <c r="D4" i="2"/>
  <c r="B11" i="3"/>
  <c r="A11" i="3"/>
  <c r="E16" i="2"/>
  <c r="D16" i="2"/>
  <c r="F16" i="2"/>
  <c r="G16" i="2"/>
  <c r="H16" i="2"/>
  <c r="C16" i="2"/>
  <c r="D15" i="2"/>
  <c r="E15" i="2"/>
  <c r="F15" i="2"/>
  <c r="G15" i="2"/>
  <c r="H15" i="2"/>
  <c r="C15" i="2"/>
  <c r="D3" i="2"/>
  <c r="E3" i="2"/>
  <c r="F3" i="2"/>
  <c r="G3" i="2"/>
  <c r="H3" i="2"/>
  <c r="D26" i="2"/>
  <c r="F26" i="2"/>
  <c r="H26" i="2"/>
  <c r="C26" i="2"/>
  <c r="E26" i="2"/>
  <c r="G26" i="2"/>
  <c r="G17" i="2"/>
  <c r="G22" i="2"/>
  <c r="G30" i="2"/>
  <c r="G7" i="2"/>
  <c r="G14" i="2"/>
  <c r="D7" i="2"/>
  <c r="D14" i="2"/>
  <c r="D17" i="2"/>
  <c r="D18" i="2"/>
  <c r="D22" i="2"/>
  <c r="D30" i="2"/>
  <c r="E7" i="2"/>
  <c r="E14" i="2"/>
  <c r="E17" i="2"/>
  <c r="E22" i="2"/>
  <c r="E30" i="2"/>
  <c r="C17" i="2"/>
  <c r="C22" i="2"/>
  <c r="C30" i="2"/>
  <c r="C7" i="2"/>
  <c r="C14" i="2"/>
  <c r="H7" i="2"/>
  <c r="H14" i="2"/>
  <c r="H17" i="2"/>
  <c r="H22" i="2"/>
  <c r="H30" i="2"/>
  <c r="F17" i="2"/>
  <c r="F22" i="2"/>
  <c r="F30" i="2"/>
  <c r="F7" i="2"/>
  <c r="F14" i="2"/>
  <c r="C35" i="2"/>
  <c r="H18" i="2"/>
  <c r="E18" i="2"/>
  <c r="F18" i="2"/>
  <c r="C18" i="2"/>
  <c r="G18" i="2"/>
</calcChain>
</file>

<file path=xl/comments1.xml><?xml version="1.0" encoding="utf-8"?>
<comments xmlns="http://schemas.openxmlformats.org/spreadsheetml/2006/main">
  <authors>
    <author>A satisfied Microsoft Office user</author>
  </authors>
  <commentList>
    <comment ref="C10" authorId="0">
      <text>
        <r>
          <rPr>
            <sz val="8"/>
            <color indexed="81"/>
            <rFont val="Tahoma"/>
            <family val="2"/>
          </rPr>
          <t>Assumption: ITV 2004 Market Share
Triangular distribution
   Minimum 0.0%
   Likeliest 2.0%
   Maximum 3.0%
Selected range is 
   from  0.0% to  3.0%</t>
        </r>
      </text>
    </comment>
    <comment ref="D10" authorId="0">
      <text>
        <r>
          <rPr>
            <sz val="8"/>
            <color indexed="81"/>
            <rFont val="Tahoma"/>
            <family val="2"/>
          </rPr>
          <t>Assumption: ITV 2005 Market Share
Triangular distribution
   Minimum 0.0%
   Likeliest 7.0%
   Maximum 10.0%
Selected range is 
   from  0.0% to  10.0%</t>
        </r>
      </text>
    </comment>
    <comment ref="E10" authorId="0">
      <text>
        <r>
          <rPr>
            <sz val="8"/>
            <color indexed="81"/>
            <rFont val="Tahoma"/>
            <family val="2"/>
          </rPr>
          <t>Assumption: ITV 2006 Market Share
Triangular distribution
   Minimum 0.0%
   Likeliest 10.0%
   Maximum 15.0%
Selected range is 
   from  0.0% to  15.0%</t>
        </r>
      </text>
    </comment>
    <comment ref="F10" authorId="0">
      <text>
        <r>
          <rPr>
            <sz val="8"/>
            <color indexed="81"/>
            <rFont val="Tahoma"/>
            <family val="2"/>
          </rPr>
          <t>Assumption: ITV 2007 Market Share
Triangular distribution
   Minimum 0.0%
   Likeliest 15.0%
   Maximum 20.0%
Selected range is 
   from  0.0% to  20.0%</t>
        </r>
      </text>
    </comment>
    <comment ref="G10" authorId="0">
      <text>
        <r>
          <rPr>
            <sz val="8"/>
            <color indexed="81"/>
            <rFont val="Tahoma"/>
            <family val="2"/>
          </rPr>
          <t>Assumption: ITV 2008 Market Share
Triangular distribution
   Minimum 0.0%
   Likeliest 20.0%
   Maximum 30.0%
Selected range is 
   from  0.0% to  30.0%</t>
        </r>
      </text>
    </comment>
    <comment ref="H10" authorId="0">
      <text>
        <r>
          <rPr>
            <sz val="8"/>
            <color indexed="81"/>
            <rFont val="Tahoma"/>
            <family val="2"/>
          </rPr>
          <t>Assumption: ITV 2009 Market Share
Triangular distribution
   Minimum 0.0%
   Likeliest 25.0%
   Maximum 35.0%
Selected range is 
   from  0.0% to  35.0%</t>
        </r>
      </text>
    </comment>
    <comment ref="C25" authorId="0">
      <text>
        <r>
          <rPr>
            <sz val="8"/>
            <color indexed="81"/>
            <rFont val="Tahoma"/>
            <family val="2"/>
          </rPr>
          <t>Assumption: OPEX 2004
Normal distribution
   Mean $20,000,000
   Standard Dev. $1,000,000
Selected range is 
   from  -Infinity to  +Infinity</t>
        </r>
      </text>
    </comment>
    <comment ref="D25" authorId="0">
      <text>
        <r>
          <rPr>
            <sz val="8"/>
            <color indexed="81"/>
            <rFont val="Tahoma"/>
            <family val="2"/>
          </rPr>
          <t>Assumption: OPEX 2005
Normal distribution
   Mean $21,000,000
   Standard Dev. $1,000,000
Selected range is 
   from  -Infinity to  +Infinity</t>
        </r>
      </text>
    </comment>
    <comment ref="E25" authorId="0">
      <text>
        <r>
          <rPr>
            <sz val="8"/>
            <color indexed="81"/>
            <rFont val="Tahoma"/>
            <family val="2"/>
          </rPr>
          <t>Assumption: OPEX 2006
Normal distribution
   Mean $22,000,000
   Standard Dev. $1,000,000
Selected range is 
   from  -Infinity to  +Infinity</t>
        </r>
      </text>
    </comment>
    <comment ref="F25" authorId="0">
      <text>
        <r>
          <rPr>
            <sz val="8"/>
            <color indexed="81"/>
            <rFont val="Tahoma"/>
            <family val="2"/>
          </rPr>
          <t>Assumption: OPEX 2007
Normal distribution
   Mean $23,000,000
   Standard Dev. $1,000,000
Selected range is 
   from  -Infinity to  +Infinity</t>
        </r>
      </text>
    </comment>
    <comment ref="G25" authorId="0">
      <text>
        <r>
          <rPr>
            <sz val="8"/>
            <color indexed="81"/>
            <rFont val="Tahoma"/>
            <family val="2"/>
          </rPr>
          <t>Assumption: OPEX 2008
Normal distribution
   Mean $24,000,000
   Standard Dev. $1,000,000
Selected range is 
   from  -Infinity to  +Infinity</t>
        </r>
      </text>
    </comment>
    <comment ref="H25" authorId="0">
      <text>
        <r>
          <rPr>
            <sz val="8"/>
            <color indexed="81"/>
            <rFont val="Tahoma"/>
            <family val="2"/>
          </rPr>
          <t>Assumption: OPEX 2009
Normal distribution
   Mean $25,000,000
   Standard Dev. $1,000,000
Selected range is 
   from  -Infinity to  +Infinity</t>
        </r>
      </text>
    </comment>
    <comment ref="C34" authorId="0">
      <text>
        <r>
          <rPr>
            <sz val="8"/>
            <color indexed="81"/>
            <rFont val="Tahoma"/>
            <family val="2"/>
          </rPr>
          <t>Assumption: Initial Investment
Normal distribution
   Mean $100,000,000
   Standard Dev. $10,000,000
Selected range is 
   from  -Infinity to  +Infinity</t>
        </r>
      </text>
    </comment>
    <comment ref="C35" authorId="0">
      <text>
        <r>
          <rPr>
            <sz val="8"/>
            <color indexed="81"/>
            <rFont val="Tahoma"/>
            <family val="2"/>
          </rPr>
          <t>Forecast:  NPV (10% discount rate)</t>
        </r>
      </text>
    </comment>
  </commentList>
</comments>
</file>

<file path=xl/sharedStrings.xml><?xml version="1.0" encoding="utf-8"?>
<sst xmlns="http://schemas.openxmlformats.org/spreadsheetml/2006/main" count="80" uniqueCount="67">
  <si>
    <t>Product Forecasting Model</t>
  </si>
  <si>
    <t>Historical Household Data</t>
  </si>
  <si>
    <t>Households with TV</t>
  </si>
  <si>
    <t>Market Shares</t>
  </si>
  <si>
    <t>Cable</t>
  </si>
  <si>
    <t>Satellite Dish</t>
  </si>
  <si>
    <t>Broadcast TV</t>
  </si>
  <si>
    <t>Interactive TV (ITV)</t>
  </si>
  <si>
    <t>TOTAL</t>
  </si>
  <si>
    <t>Market Size</t>
  </si>
  <si>
    <t>Revenues for ITV</t>
  </si>
  <si>
    <t>Ann. Rev. per Household</t>
  </si>
  <si>
    <t>Expenses for ITV</t>
  </si>
  <si>
    <t>Initial Investment</t>
  </si>
  <si>
    <t>Annual Operating Costs</t>
  </si>
  <si>
    <t>Net Profit</t>
  </si>
  <si>
    <t>Net Present Value</t>
  </si>
  <si>
    <t>Discussion</t>
  </si>
  <si>
    <t>Your model examines four products: cable, satellite dish, broadcast TV, and ITV. The first three products are already offered by Colorado Cable. The model estimates the number of households with TV for each future year and the market share and market size for each of the four products. Based on twenty years of historical data, you have estimated a constant growth rate of 50,000 new households with TV per year, although you know that the actual rate of increase is somewhat less predictable. You will address that aspect of the model later with time-series forecasting methods.</t>
  </si>
  <si>
    <t>Colorado Cable, a local cable provider, is evaluating a new technology known as Interactive TV (ITV). ITV will provide content - movies, sports games, and news - on demand. Colorado Cable believes that the local audience will embrace this type of service, but the company is concerned that there might be some unanticipated risks because of the down economy.</t>
  </si>
  <si>
    <t>Using Crystal Ball</t>
  </si>
  <si>
    <t>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 The ranges and types of assumptions are based on your market research.</t>
  </si>
  <si>
    <t>This model also includes one Crystal Ball forecast, shown in light blue. Forecasts are equations, or outputs, that you want to analyze after a simulation. During a simulation, Crystal Ball saves the values in the forecast cells and displays them in a forecast chart, which is a histogram of the simulated forecast values. In this example, you want to analyze the Net Present Value. To view a forecast with Crystal Ball, highlight the cell and either select Define Forecast from the Define menu or click on the Define Forecast button on the Crystal Ball toolbar.</t>
  </si>
  <si>
    <t xml:space="preserve">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Crystal Ball toolbar. </t>
  </si>
  <si>
    <t>To view which of the assumptions had the greatest impact on the NPV, use a sensitivity chart. Which assumptions most affect this forecast? What effect does the Initial Investment have on the NPV? Do the market share assumptions have a greater or lesser effect than the operating cost assumptions? Are your market share assumptions reasonable? What will happen if you reduce the ranges of these distributions and re-run your simulation?</t>
  </si>
  <si>
    <t>Using CB Predictor</t>
  </si>
  <si>
    <t>One area of uncertainty that still exists in your model is the numbers of future households in your area that might want services from Colorado Cable. Based on twenty years of historical data, you have estimated a constant growth rate of 50,000 new households with TV per year, although you know that the actual rate of increase is somewhat less predictable. Because this data has a time component, you can use Predictor to replace your estimated values with more accurate time-series forecasts.</t>
  </si>
  <si>
    <t>Learn about model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</si>
  <si>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</si>
  <si>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</si>
  <si>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</si>
  <si>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</si>
  <si>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</si>
  <si>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</si>
  <si>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</si>
  <si>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</si>
  <si>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</si>
  <si>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</si>
  <si>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</si>
  <si>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</si>
  <si>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876099cf-59d3-43d1-a936-542e069f27aa</t>
  </si>
  <si>
    <t>CB_Block_0</t>
  </si>
  <si>
    <t>Decisioneering:7.0.0.0</t>
  </si>
  <si>
    <t>4cd7a750-9d8e-4161-9fff-cda1633cc74b</t>
  </si>
  <si>
    <t>CB_Block_7.0.0.0:1</t>
  </si>
  <si>
    <r>
      <t>Author</t>
    </r>
    <r>
      <rPr>
        <sz val="11"/>
        <rFont val="Calibri"/>
        <family val="2"/>
        <scheme val="minor"/>
      </rPr>
      <t xml:space="preserve">
Crystal Ball</t>
    </r>
  </si>
  <si>
    <r>
      <t>Summary</t>
    </r>
    <r>
      <rPr>
        <sz val="11"/>
        <rFont val="Calibri"/>
        <family val="2"/>
        <scheme val="minor"/>
      </rPr>
      <t xml:space="preserve">
This model examines a product marketing and forecasting analysis of an emerging media product, Interactive TV (ITV). Colorado Cable has created a discounted cash flow (DCF) analysis that examines the success of the product over a six-year period. Monte Carlo simulation and time-series forecasting are used to provide a greater understanding and quantification of the risks inherent in a spreadsheet-based business forecast.</t>
    </r>
  </si>
  <si>
    <r>
      <t>Keywords:</t>
    </r>
    <r>
      <rPr>
        <sz val="11"/>
        <rFont val="Calibri"/>
        <family val="2"/>
        <scheme val="minor"/>
      </rPr>
      <t xml:space="preserve"> product forecast, marketing, demand, simulation, time-series forecasting, NPV, market share, net profit, business forecasting, valuation</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</si>
  <si>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</si>
  <si>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Discount Rate</t>
  </si>
  <si>
    <t>Discounted Cash Flow</t>
  </si>
  <si>
    <t>Management has requested from you a forecast model for ITV from its introduction in 2015 through to 2020. They want to better understand the sales and marketing potential of this new technology before making a hefty investment. Does ITV have enough potential to merit bringing it to market? What is the Net Present Value (NPV) over six years? What are the key success factors driving the bottom-line performance of the new product?</t>
  </si>
  <si>
    <t>You have made the assumption that while the demand for satellite TV will grow at a slow, steady rate, ITV will draw its growing share of viewers from households with either cable or broadcast TV. You expect operating costs for ITV to grow each year, and that while uncertain, the initial investment in 2015 for ITV will average $100 million. You also expect to see an annual revenue increase of $5 per household. Finally, the model calculates the ITV revenues, expenses, net profit, and Net Present Value (NPV). Your original, or base case, NPV estimate for ITV is slightly more than $56 million (with a 10% discount rate).</t>
  </si>
  <si>
    <t xml:space="preserve">Crystal Ball enhances your Excel model by letting you create probability distributions that describe the uncertainty surrounding specific input variables. This model includes 13 probability distributions, referred to in Crystal Ball as "assumptions." Six assumptions describe the uncertainty around the market share of ITV, and six others describe the uncertainty around the annual operating expenses for ITV. The final assumption describes the uncertainty for the Initial Investment in 2015. </t>
  </si>
  <si>
    <t>㜸〱敤㕣㕢㙣ㅣ㔷ㄹ摥ㄹ敦慥㜷㙣㙦扣㡤搳㑢㝡㜵㉦改〵㐷摢戸㙤㘸㑢ㄵ㔲㕦㤲㌴㙤㉥㙥散愴㔴愵㙣挷扢㘷散㘹㜶㘶摤㤹㔹㈷㉥愵〴㔱㕡㄰愰搲昲㐲ㄱ㤷㉡㐲ㄵ扣㔴㠲〷搴㐲㐱㐲㐲〲愱㠲㜸〰㈴㈴㤰㑡㠵攰㠱㡢㈲㈱愱㍥㔴㉡摦㜷捥捣敥散慥㜷散㙥㕢㜰㤱㑦戲㈷㘷捥㙤捥昹敦攷晦捦㈴愵愵㔲愹户㤰昸㉦㔳㥡㠵㑢㘷㔷晣㐰㌸挵愹㕡戵㉡捡㠱㕤㜳晤攲㠴攷㤹㉢㠷㙣㍦攸㐳㠷㙣挹㐶扢㥦㈹昹昶愳㈲㔷㕡ㄶ㥥㡦㑥㤹㔴㉡㤷㌳㜴戴㜳ㄲ晥ち搱㠳挱㔱㐳㘹㘴㜳㔳㤳㐷攷ㅦ挶慣戳㐱捤ㄳ㍢㐷㑦愸戱㝢挶挷㡢攳挵㥢㙦扦㜵㜷㜱搷捥搱愹㝡㌵愸㝢㘲㡦㉢敡㠱㘷㔶㜷㡥捥搴攷慢㜶昹ㅥ戱㌲㔷㍢㈹摣㍤㘲㝥搷捤昳收㉤户㡤摦戲㝢户㜵晢敤户つ攱搵愹㈳㔳㤳㌳㥥戰晣㜷㘹捥っ㤷㝣换戴㈸摢摣㥢㄰㥥敤㉥ㄴ愷㈶昱㌷戶㝥㍣摤㕡㥣㕤ㄴ㈲攰慢㠵㈷摣戲昰つっㅣ㜴㈶㝣扦敥㉣ㄱ㜸㠶戳ㅦ㕢㉤㥢㝥㤰㜱愶㐴戵㙡㌸搱慣㌹攷㈸㘰㔷㌵㔷㠶㥣㔹攱晡㜶㘰㉦摢挱㑡搶㤹挳㐴㤵扣㜳摣ㄷ挷㑣㜷㐱ㅣ㌱ㅤ㤱㜱づ搴敤㑡㕡愵㔴摦㜵搱ㄴ昱㠵挹敤ㄷ㈷㝣㘷㙡搱昴攴㡡㝣〲㈶愱敦㝥慦摣摡昷敡敥昳㜲改昲つ㥣㜳㐷昷㝥㘸㌹㘱㝡㡤㥥㘳摤㝢㠶㥢㙦㕤挱㡤摤晢挷㘰搴㍡收㠶敥㘳㈴㈸㕢㝢㙢㠳㈱㝤㑢㠸㘲㌳㐶㤶㔹㍦戳ㅣ㌳㈲搰ㄸ㘰㌶挸㙣〸㤹㤶晥ㄷ戸㈴㍥㤰㑤㝡挹搴㑢昳㝡愹慣㤷㉡㝡㐹攸㈵㑢㉦㉤攸愵㐵扤㘴敢愵㠷昵搲㐹昴㠹㔲慥扦㕦て搳捥㑢㝥晢攴㍦昶㥥戸昳挷㝦愸晦晢㔷捦㥤㝤㜱㘸ぢ㍡摤ㅢ㉥㙡摡㌳㑦㠱搴㥡㔴㝣㔳㜱ㄷ晦慣捤ㄵ㘰ち㙢户㜵慢㌵㍥㕥搹扤换扣搹捣㜰㕢〹挸㙦㈱㤴〲晡づ㔹昷搹㙥愵㜶㑡攲敥搲㐹搳ㄷ㑤挰㡤㠵㙤㤳戵扡㕢昱㉦㔹扤㜱㌶㌰〳㜱㜱㝢㕢㜳㤲㡥㘱戳㘰㉢攱换昷㕤摥㍥散㠴㔹慤㡢㠹搳戶㙡扥慣慤搹㤹昱㙡昳摤㕢昷㝢攲㤱㐶㙢挷㡡㈶㈰搴㤶攵摣ㅤ扢㔴㑤㙡㕤愳㔳㡢㌵㕦戸㜲㜹㘳捥㡣㕤㍥㈹扣㔹㐱㤱㈸㉡㜲慢攷戳㈹攴晡戱愳㉥㌶ち㙥慤㕣ㄵ慦戵昶㥤づ挰捣愲㠲昵㉥〹㉦㔸㤹㌳攷慢攲㠲㤶㉥敡㥤㘸搸摥㔲扤扦㔶慥晢㔳㌵㌷昰㙡搵搶㤶㠹捡戲〹㐹㔳㌹㕣慢㠸㜴㍡㈵㠵〲〴㙥㕦㥦愶愵㍥搰㥤ㄷ㈴㈲㘲㈸㈶㈳㕦搴㑡㜶挵㘳搸ㅤ㜶㔱ㄵ愴㐹晤㥡㌵㈶攳㝡愵㡣㐹攰挰搸㥥愸㍦昸搲敢搷㤸戶㠱戹昷戶戳慥㡦㠴扢摦户㉣摣攰㉥搳慤㔴㠵㤷愸晤㌴慥挸ㄸ㐶㤶㌹〷㠱搰ㄵ㝡㔴㜵摡㘹㙤㈵㜳捡慥〴㡢搹㐵㘱㉦㉣〶愸㠳㠶捣攵〸摡㡥㘴㥣㠷㉡㘳㉢戳ㄱ㘴〳〳愹散㌶㜶捡づ㈰愵㌲㤴㑥〹扣摣㈲挸㌹慥㠵㤷㠷慣晤㜶㌵㄰㑡㈸て㕢挰㠸搲㙡ㄲ㝤㜹㤲愸㘷㤶㤵挲搸㘶㑤㠱㑡㑤摢つ㔶㥡㝣摢挱㈵㡡㠸㌶㘵挱㠶㤳〵ㄴ〵慤昲㈰㠱搷㐰㌴㙤搲㈰戹㜳㡣㠸挸〶〹㥡ㅤ㌳户ㄲㄹ晢㈷挸〸昴㡦ㄳ㈱㝢敦敡㉥㈳㐸散㥤㐴捡㐱㕤昹㜱㔳㥡慤㘶换㉢㘹㜶㍥〰㘷㕣挰散㐲㘶ㄷ㌱摢㡥㑣晢ぢ㈴ㅣ愵ㅣ捡慤挹戸〴捦挶愵捣㉥㐳〶昹㘴㔰收㠴愲㡡㌶搴㝡散㐸昶换挳㑥㤶㐶戱ㄲ㐵戴㡣ㅢ㜶㘶摥㤱㠸づ慤捥㡤愱㙢搳㔲挷㕥摢㥤㌶攳摢㈱㐵㈶㜴㡤敦㜵㡤慥㜱㐰戰㙢㡦㝡敢ちっ㌵㐶㤹㕤㠹㑣㈹ㄶㅡ扢敢戳收㘹㑥扥㉦㑣㈲㘵〸昵愸摣㐳㈲愶昹㥦㈰攰㍡㡥㉥㥢昶㌳㑤挱㌱敢㝤㙦㍦敦散捥摢㈱搲摢㜴收愶捥愱慦攸㙤㕡搰㔷㠱扤戴㍦㜶搵㉦搷愰搹搸挱散㕡㘴㙤晡㠵㈷敦户敢㈵㤰㈶戱ㄳ挳摣㔶㝡㕣愴㠵㍢户戲㈴愴昶ㄹ戲收㑣㙦㐱〴昰㕥ㅣ㥣㠶ㅤ㕣昳㍣㔱挵㠱戶㈲㉢㜸㜶戹戰戵搲摦敦搵ㅣ搶㙦摡挷晥晢㐲㌱愴搳㝡㕦慡捤㍥㑥戰㌳㘳晥愶ㄸ攵㔰晦摥摣㕤㐸挴〶戵㤲ㄷ挷㈵㥦㉤㌷㈵㐹て㤲攴㝡㠰搵戸〱ㄹ愴㠴昶扢慥ㄲ㘵㡣摤㜶捡㙥慤搶㉡扤㝢〹㈷㤳㌶晦㘱㠷ㅣㄹ㔴捥摡㐹昸づ晣扣㌳㙢㍢つ㘱㌱攸捣〸慦っ扦㠲㕤ㄵ〳捡㈵㑢㔱戳㈹㉢摥㈷戲愲慦慦攳㉣㥤攰㕢㤳㜴搲㈶㈵ㄲ戹㍤戱㌱攱ㅣ摥㈴㉡扡㈰㈹㔴ㄲ摣㐲つ〹㐴捡㘳摦㑤ㄱ搳㠳㠸㈹〲㜰挶㡤捣㜶㌱ㅢ㐷㤶昹ㄵ㈴捤㝡〱捦㔰㔸晦㌲摤搹愵㔲㉡㐷㌴㐸昷攰㉦扢ち慢㕢昸㥡摤捣㍥㠸慣捤晣愱昳㌱㠱㄰㈵捡㘳㠴㐸㙢挹戰㑥搸攲ㄴ㘹㘰㡢㠵愰搲㔴摤て㙡づ愳㑡㜹㙢扡㜶愴ㄶ㑣摢晥ㄲ愲㔰㈳㔶㔸戸㙦㔱戸愰㉥て戶㑦㕢㕤㙤㘹㐹㔴っ㙢戶㔶㠷㘸㍢㌸扤ㄱづ攵搸ㅦ㙣㐹㜹㉥搷㌵愴摥捥挶㤸㐲㤳㈷㘲昸㕡改㠹㕤㤷攷㥢㠷扥攱㈶㐴攷散愰㉡〶㉤挵㜴㉣攷㉣㐰ㄱ㔱㠳㑡扦㌵户攸〹㌱㥤户づ㜸㜶愵㙡扢㠲挸㠰㡤挹㐰摤㈱戱㠰〸挱㑣㡤昱扦㥡㥢户收㍣搳昵㤷㑣〶ㄳ㔷戶戶㍣挹㤰㐸挶㥡戴㕤ㅦ慦㤱㔸㘴㜹搸㥡㕤慣㥤㐲戴戶敥戸〷捣㈵㝦㐳㘰㠵㐴慦㤲㐴㡤愶㙢扡慥攵昴㕣慦昸攱㠱㍣㤵扡〹扦㌴㌳㠹慢㔴㠶晥昲〴敤㑤扢㍥㡣捦搰㑥攷㥡㠶㄰㌹㙡㔴昶㈵㑡㘱㜲慡㜱ㅢ挷摣㡥散敥〳挷て㌶愳㜲敦㈸㕥㥤愱㠷㍦㐱挶㑢戲㘸〴㐱攸㥦摢愲㐸㠵㜵愴ㅣ㜰㈰㌰捥愷㜶昲ㅢ戰㘴ㅦ㔲摦㤶㘶㜱㍦愲㐸㐳搶㈱㜳㕥㔴ㄱ㡢㜶捣㘰㡢㝡愰ㄹ敢㤸㔵㍦㙣㥢慡㌹㡥㐹搲㈲㔹捥㤶㑤㔲昰㐴㍤愸ㅤ戶㕤挳㐲㈶改㉦慣㌲㑦愳捡㍣㉤慢㠶慣㘳っぢ捡㌲攷慡㉤㤸㥥ㅤ㉣㍡㜶㌹挷〷㠶敥㌶〴㑤㠲挹㈹㜹愳ㄴ挹㡣搱㌶㙢晥㌸㑣㌶扦〸㜴ㄷ㈱㐷〹㍡愲ㅦ㤴慢㙢㔹晣搱㝡㜴㉣㐱挰㐸㉦愹㜱〷㘶换挸㥢ㄱ㄰㌹㌲㥤㡢敥㕦㥣晢㈴㙡㤴㕦㡥㔸㑦㈰ㄱ㜸〴㘳㐲㥥敥敤慣㜵摣戵〳㘰㡦ㄸ摢㙦〷搳㍥㔰㡥っ㐵㜹扣扤㔸㘲㌵㌶㘸慣愱ㄵ慥攸㙣㙡㔱ㄳ㤷㜷戶挷昵挶㌵慢㌴㉢㡤ㄲ㔳㈴㙢㜵㤲㥡㘵㤵㌵㙥㈴㔵愳㐹挵ㅤ㘹ㅢ㉤挹㙤摡㠴㍢愵挸㍢㔰㑣㤲㘶㔲挶ㅥ㐹㈸〸昲㤲㍡愰愳攸慦㑦㈶㡦㔸戴㠶㌶挰〰昵㤴慡换㠷攱挰㠳戸㜲㔲ㄱ〳攱ㄳ昸㝢㑢㔸㍣㕡て㕡㕡捣搳㈳㘱换㐴戵㝡搴㠵㤵㔰㌶扤捡〶㘱㘹散㑤㘹ㄸ挹㥤扤㙡㝦〵摥ㄸ㈳㠶㙣挸㤰㐸㠲ㅦㄸ㙣〸收㡡㐵㔳㘹㥤攵〹敡㐶㜵㡥㑦㠷㠵改㑡っ捣〶㤵㘹戱㉣捤戰愶㈵㍦㈲〷㌴㑥㡢㔲㡥ㅡ搶挴扣て㤵ㅥ㔰㡥㠷㈵挹攰㠶㜵㡣㙥㈹㕣㘰㠰搸つ㑢㌳攵〰㘱摤挶〴㍣ㄹ㙣ㅣ散〰㈲㉡㙣㐲敢㡣ㄲ㌴㥢㐰戸慤㥢㈰敦昴㠸㔱〸㔲㑢愶㝦敥搵扥晡ㅣ搳㜷昶愶愲㐲挸㐴っ㜵㈵㔸て㐰㙥㍣㉡㐹㉥ㅡ㠹㠲攵㑡戲㐹愱㌵ㄴ搵搱挴挸搳攴昳〲摣攰㘱ㅣ㙢㤸㙣㔳挵ㅤ户挰㠶㌶慤慥㙣戱づ扡攵㙡扤㈲愴㉡㡥㘴戵搴挸ㅢ〲㕦昲晡㥦攲愶〴戸㠴㐰㌹㠸愳ㄴ户㑣㈴昵㙥㜷ㅢㅦ挶㜰㈹攴㌰㠷㤲㙤っ㍥㈶戸攵㘴㌰慣攳㡥〲敤挳慤捤换ぢ昲攲ㅣ㐴㕡㐷ㄵ㘵搹㈱摣挵㙢㐴㤰㈵户挵扡ㅤ慡ㅤ慡搱㘶㡦㔵摤㘵慢慡つ㠱㈳散㔳〹扣㙣ㄶ挶㐸㡦摣挱㐹㔲攷挲挸敥戹㑦捡挷搴戹扤愱昱愱㌱扥换㔳㔰ち㔰〵㈳搱攰搶㥢㔶户挶挸㉦㉤㙦攳㑥㘴ㅡ㐳挰㌴㘸搱㔳ㄹ㌸㤳㈸慦㙤攰㌰ㄸ㤹㄰ㅤ㡤〷㔲ㄹ愳ㅣ㠱挳ㅥ㐸〳㌷昱㈰㍤㔷㠳ㄲち戶挹㑢㘱搱扤挴㌱〷㐷愰㥡㜷㐱㕢攵㡣ㄹ攰敡㡢扢扤慤㝡愲㔲愱戹ぢ晦摣㠶挰㉡慥㙤㈸㜳㜴㕢摢㠵㉣戹㈷摡㜷㔷户㌵㠴ㄷ〵㙦㥡㉥摥㘵〶攵挵搹㘰㐵㕤摡敡㤵㈴㌲㍦㠲㍦㘲搵户搳㘶㑥扢扣㠴扡㑣搸て㥣㜴㙢愷㕣戹慥㡣捦ㅢ㝦戴㘲㡤晥㝥㉥㜲㈰昵ㄶ晥挸愴愷㌲慦㘰挶昵㉣㥢ㄳ㌴ㅤ㈴㥣㐷㈶㈵つ㐶㔱㑥愰ㄳ搸敥㡤ㅢ〳愴㤳㙤㙤㜴㈲〵挱㈶愱戸ぢ敦ㅡ愱㘸㍦〴㕡㐹㉣敡㐸づ㤸扦〰搶搷㝥㠰ㅡ㈲㕣㥥戰ㄴ敡慥㑣㐶㥤ㄴ攴攱昵づ㕥〶昹晦挱㔲挴捤慢戲搳㝦㠱㤹戵㤷摢㔱㜴㌹㔱昴㔲㠸㈲挰㍡㤴昴ㄹ〶㘲摦㔶挸㥢慢摦㍣㙡扥攷搷㝡晦㠷㐷捤扢㐹ㅤ㐸搲ㅡ㐳㔰敤ㅡ㤴ㅢ挶㠰摥㘱っ散㐰戳㌴〶敥攱ㄸ挶敢㤵㌱㄰㝡㍢づ愳㘲㙤㘳㠰㔱扣〴㤳㉦ㄶ㔴㡤㌹㌰㜸搶扡挰愱㈷散㉥㕣慦ㄵ㍥㈲昷㔰㑦晥ㄴ㝣㑦ㄷ㜶㔶捦㤸㥥改㙣㤷昵〷㍣〱戵攵捤攱扥戶ㅣ挲ㄱㄷ慦摡㈲〷慤攲㤵㠸晣改㥢㥥㤳昵摤㔲〷愶㔴㔲㡥㝡㉤愷㘵摦㠱㑦㐴攳〹㈱昵昱㙤㉦ㅥ昸搳愳㑦散攵扤戴㤰㔶㌳っ〴昷ㄲ㥣愷攵㠰昰㙤散㑡挸昹晣晣收㌰㍥㐴戲㤷慡㘲搲昴愴扤攳ㅢ㑥㔴㔴㠴ㄷ㈳㑣㐵㝣ㅢ挱㤸挴つ〷㘵㑣ㄶ摢ㅣ㥢昲昳㈵改っ㉣挶ㄶ㉥扤㜷㔱㠰㔰敢慡戲㝡戴㉢㌳摦㠳搲㜹㥢ぢ㘹戵〷㜹扥㘴搲戴敦戶㙢戵摤搴㙡搲搶搰挶搰㈳㤲㔲㝡愷㤴㘲攸㕦㑡愹ㄹㄴ㌲㐵㘴〹㌱戴昶㘰㉥㑦晥㥢㐲㐰㌴慥昷昵昸愹ち愰〸㉣㐶㕥昷㕥捦慥戴㍡㈳搵挴愰慣㍣㝤摣㡢㠲㍣愶戰㠲㔱㕡㔹㝢っ㠵㈸㘵挶㔱㕡户攳㠹㉦挹㍢㉡挴愶ㄸ㍢攳搰慢㌶攰散㜳敢戸攳〱㍤㤳㤵ち挳摤捡㙡ㅣ㍤㘵㌴㑥㜵ㅤ㔰㔵捣㠷㔵戱㌱㘸㌰㙣㠲捥㜲户攳晣㠹㌰ㅦ扦〷㘲晢㔸㜳敡昳摢㕢愸攳摣㝥㙣㤰㍦搸㕦㤷㈷㌰㌶摥㑡㡥㠱㠴㕤㔷慦㥣扡〴㍥㡢㈱搲㥥搷㡣㘶㤱敦搲㌴㐶愳㈳捥敡敢攴㉣挶愹㈵㘷捤戱㌷〳搶㉤晡晦〴㉡搶搴晦ㅡ愳㙣ㄲ㘵昷㠵〵㍥㘴ㄸ㈹㔹㌳㌸㐳㠸挰㠷㡤㌰㡤㍣〲ㅢ戲挸攰戶㉡捤攲ㄳ㔵搵㉣㈵㌸㍣㕣改昶㑢㄰㡤戱戴㙤〷扢ち㐰㐶㠱㌲摦㠶〸敡㍡㥥㡢敥㍣挷㘶敦㐷昵戶挳㜶搹慢昹㌵㉢ㄸ㥤㐵㜸㜷㤴㕦㤸㔹戰㜹㈶戴ㄷ摡㠵摡搵㠰挴搰〳ㄸ㜳攴㈸〴昶ㄱㄱ扣㕢㔱㐷挶㄰搶ㄷ戳攰搷㐶㠵㔸㈰㠹摡挱㍦捦扡户㙥㔶昱㠱敡㔱㜸㌵〳㔶㙤〸㘵愷㝣换敤㜷㌱〸㍡摣挶扡〷㥥ㅦ㔱㉤㈲っ㈶户昰挰㠳㠴㙢㍢っ㕡晢㠶㝢昳搹戳㌷敦摡㐰收㕢挰改晡摥搲㑡㌲㝣㈷扦㍢ㅥ㌰ㅥ㘴㡥㌸て扤愳敢㜷挵㜲戶ㄱ搰㜹昸搹㌶㕤㕥㘳㔵㌸捡搶ㄱ攷晥ㄸ㠶㙡㜷㌲挳捦㈸㠵〵㍥㘸昴攷摤挱挲昳搸ㄶㄹ〰攵㔴搶㐴搶㥤慡扦戱ㅡ㔵㙢㍣㕡㤰ち〷戴慦愳㥤㔰㔲扢慤戰づ㐷つ㜹㠴㐰搹㄰挸愲愴昱〸㈱摦晦㔵っ㘸扣㝦〱戵摤摦晦㤵㔵摦㑦攵㉦昷㘷㐷㤳攳摦㐲愴㍣㡣㠷昱㘴㥣㘴㔶㘵收戰㌱搲㈱挳ㄴ㡢㤴㌵㔹ㄵ㐴㜸㜹㉦捡㐸扦づ晦㝤㙤敦㉦㕦㘵晡晢㕥㑤ち㐲㌴ㄹ慥散愱㌲㡤㠲㔰敥攲㤹昸㉥㤶㔰摢㝤ㄷ㑦慦戶㡢〲㘵㘴〱㍦挳㐳㤶ㅦ搶㐸㉢㜲㔷㝥㔸㤰㔸㤳〸㘵慦〰㔹㤴ち㐴慣ㅣ㕢㐷〱㘳〹㜹㌹㜶㌹㉣昰愱㐰昰戳㔷扥㔰㈰愴㔴㌱㐳昰㈴㝣搸㈳慤㈶㕥㠴愴㉦㈷慢㥣戱㔹愵㉢㜳㑥攸㠵摤㄰ㄲ㈳昴㥦㜷ㄵ昴搹ㅥ㈳晣摡攷摡搱戵〳戰㙤㤰㡢戲㔳㐹㕥〴愴昶搹昶捥㡦㐸㐴愰㠹㌴愵㍡㤳っ㘵攷愷摡㍢㥦㙤㜴㝥㉤敡㑣㜲㤵㥤㥦㙣敦晣〰㍡㐷搴愹㘶㉥㤰㌴㐳戴㤲㡡ㄲ㡣㘱㜹㍣㠸㝤愸捤㔳㜷挶愲㠲ㅤ戴㔴㌵㐵慢㡣㈲㔷愵㡡ㅤ挲扤㄰て㥦㑡ㅦ挲㌵㈷摣〶㠱ㄴ㔶晦㘳挲㐱㕣㝦㥡㌶〳ㄳ㕦㐲㉦㈳敥散ㄹ昲㠹㠳戳搶㔱てㄵ晤搶㐱ㅦ㠷慥捡㠶愲ㄶ搸ぢ㘹㕥搶〸㠹㐶敦㑡㌵〹戶㘵ㄳㅥ㔱扣㑣攷㜵㤲摥戴㡢㡣戱愴戵㈷ㅡ㐸㍥搳昴戸ㅢ㥦挰㍡㈱㐷攵㝡愱㐵ㅥ㐷㐱挵㘴戶戱慡㐰〱㐱ㄹ㘶㥣㐱㤶敦㉢㔰㌴㈸㉡搰㈸て㐸〹搹㑦㈱ㅢ㡥晥挷㡡搱㘵改㔲搱戵挷愳搷晤敤愶敤㔲晥㈳㈲㤴㌲㍥捤〱㑦㈰敢㠳㉦㔷㔳㘰挲㙢㍦㠳㥡昸㙢㈹㕢攴㙢㥦㐲㈱摦㤷攱㉡搷つ㉥㙥愶㐷㥤昶㔹っ搵〸〳捥㘱㝣㉥㉣昰㈱㜳〶搹ㅤ摤慤㘸ㅥ㤲愳て晢ㄱ敥㙣昹㠲㝦ㅦ扥挸㕦攱㕥晢昰ㅦ㤲㘴愴挹㥦搶㍦搴摢㕣愴㝥㕡敢昲户っㄸ扦㠳㜹戸慦愶昵挹ㄹ愹㥡㡣捦㈳搳㠸㈸㐲摤昸〲㥦㠸ㅦ〹㤲㉦㠶〵㍥㘸㐴捥ㄹㄶ㍣慣㠳㙢㤱挳㥦㘶㡤〴㈴ち挶㤷㤰㐵愹㐰㠰㑡戴㍥㠳㐲扥㙦㤸㙦愲㙥搲㑦㙢攵㠷㉡て㍤昴挶㜰㝡昴攲昴㐷敥ㅣ㝡敥戵㕦扣晥散㙦㍥扡攷慦㙦㝥敤㙢扦昹昳戳慦扥昹捡晣㥥㥦㥤㍤晢搳扢扦昹敡敢㕢慤攷昵敦扦㜱攸昹挷挶㑦㍥昶㠸㜵晣〳〷ㅥ扢晦攱㝢挷㘷捥ㅢ敢敢敢敦扦㙥攴攷ㄷ㕤㕦㌸昳挸㑢摡㑦㝥㝦愱慢挹挵攳〵挶戳挸愲㔴攰㈶攴㌲扥㡣〲㤶挱ㄵ扦㤷换㈸㄰〸㈱搷㜰攷㘷昰搳慡㈱捣㈶昱㤰搳㔲〵慥㌰散挳㘵㥤挱㑦㍢搹摡㘷昰㍦㡢㌸㡤ㄸ</t>
  </si>
  <si>
    <t>After you run a simulation, you will see the NPV forecast chart, which you can use to analyze the potential success of ITV. What is the mean NPV? What is your certainty of making $56 million (your original, deterministic prediction)? What is the certainty that you may lose money on this product? You can view the statistics and percentiles of the forecast, too. Are the mean and median values close? If not, can you tell why, and is it important to your forecast?</t>
  </si>
  <si>
    <t>㜸〱敤㕣㕢㙣ㅣ搷㜹摥ㄹ敥㉥㜷㐸慥㐸㡢昴㐵㡥敤㌰昱㈵㑥㈸慣㐵摢慡敤ㄸ㡡捣㡢㈹换㤶㐴㕡愴攴ㅡ慥戳ㅥ敥㥥㈱挷㥡ぢ㍤㌳㑢㠹慥㥢㈸愸㔳㈷扤㈰戱昳搲ㄸ㙥㙢ㄸ㐵摡昴愱㐰晢㔰㌸户㠷〰〱ㄲ〴㑥搱〷愳㠰ㅦち㌸㐶㤰㍣愴㈸〴攴㈵〱〲愴摦㜷捥捣敥散㉥㜷㐸慦敤㤶づ㜸愴㍤㍡㜳㙥㜳捥㝦㍦晦㝦㐶㌹㉤㤷换晤づ㠹晦㌲攵㔹戸㘱㜹㉢㡣㠴㕢㤹昳ㅤ㐷搴㈲摢昷挲捡㑣㄰㤸㕢愷散㌰ㅡ㐰㠷㘲搵㐶㝢㔸愸㠶昶戳愲㔴摤ㄴ㐱㠸㑥㠵㕣慥㔴㌲㜴戴㜳ㄲ晥挶㤲〷㠳愳㐶昲挸㔶收㘶ㄷ㔷㥦挶慣换㤱ㅦ㠸挳㤳攷搵搸㘳搳搳㤵改捡㕤昷摤㜳戴㜲攴昰攴㕣挳㠹ㅡ㠱㌸收㠹㐶ㄴ㤸捥攱挹愵挶慡㘳搷ㅥㄱ㕢㉢晥〵攱ㅤㄳ慢㐷敥㕡㌵敦扥㜷晡敥愳㐷慤晢敥扢㜷〴慦捥㥤㤹㥢㕤ち㠴ㄵ扥㑦㜳ㄶ戸攴扢攷㐵捤收摥㠴〸㙣㙦慤㌲㌷㡢扦愹昵攳改㥥捡昲扡㄰ㄱ㕦㉤〲攱搵㐴㘸㘰攰戰㍢ㄳ㠶つ㜷㠳挰㌳摣〵㙣戵㘶㠶㔱挱㥤ㄳ㡥㘳戸挹慣㈵㜷ㄱ戰㜳捣慤ㄱ㜷㔹㜸愱ㅤ搹㥢㜶戴㔵㜴㔷㌰㔱扤散㥥ぢ挵㔹搳㕢ㄳ㘷㑣㔷ㄴ摣ㄳつ扢㥥㔷㈹㌷昰㠹㘴㡡昴挲攴昶㉢㌳愱㍢户㙥〶㜲㐵㈱〱㤳搱㜷㈱愸戵昷扤戹昷扣㕣扡㝣〳攷扣戵㜷㍦戴㥣㌷㠳㘶捦愹摥㍤攳捤户慦攰㡥摥晤㔳㌰㙡ㅦ昳挹摥㘳㈴㈸摢㝢㙢挳㌱㝤㑢㠸㘲㌳㐶㤱搹㈰戳ㄲ㌳㈲搰ㄸ㘲㌶捣㙣〴㤹㤶晦ㄵ戸㈴㍤㤰㑤㝡搵搴慢慢㝡戵愶㔷敢㝡㔵攸㔵㑢慦慥改搵㜵扤㙡敢搵愷昵敡〵昴㐹㔲㘹㜰㔰㡦搳㜳扦昹㠷㍦晦收㍤㙦㉤晣搳晤㕦㕣㝣挱昱㈷㐶づ愰搳愳昱愲收〳昳㈲㐸慤㐵挵㜷㔶㡥昰捦捥㕣〱愶戰㡥㕡昷㔸搳搳昵愳㐷捣扢捣〲户㤵㠱晣㌶㐲ㄹ㐳摦ㄱ敢㌱摢慢晢ㄷ㈵敥㙥㤸㌵㐳搱〲摣㔴摣㌶敢㌷扣㝡昸㤱敤ㅢ㤷㈳㌳ㄲ搷㜷戶戵㈶改ㅡ戶っ戶ㄲ愱㝣摦㑤㥤挳捥㥢㑥㐳捣㕣戲㔵昳㡤ㅤ捤敥㔲攰慦昶㙥㕤〸挴㌳捤搶慥ㄵ捤㐰愸㙤捡戹扢㜶愹㥡搴扡㈶攷搶晤㔰㜸㜲㜹㔳敥㤲㕤扢㈰㠲㘵㐱㤱㈸敡㜲慢㔷戳㈹收晡愹㐵てㅢ〵户搶㍦㥥慥戵ㅥ扣ㄴ㠱㤹㐵ㅤ敢摤㄰㐱戴戵㘲慥㍡攲㥡戶㉥敡㥤㘸㌸搴㔶扤攰搷ㅡ攱㥣敦㐵㠱敦戴户捣搴㌷㑤㐸㥡晡㘹扦㉥昲昹㥣ㄴち㄰戸〳〳㥡㤶晢㔴㙦㕥㤰㠸㐸愱㤸㡣㝣㕤㍢搹㔵捥㘲㜷搸㠵㈳㐸㤳晡㉤㍢㑣挶昵㑡ㄹ㤳挱㠱愹㍤㔱㝦昰愵户敦㌰㙤ㄳ㜳ㅦ㙣㘷㕤ㅦ㡦㜷晦攰愶昰愲㠷㑣慦敥㠸㈰㔳晢㘹㕣㤱㌱㡡慣㜰〵〲愱㈷昴愸敡戴㑢摡㔶攱愲㕤㡦搶㡢敢挲㕥㕢㡦㔰〷つ㔹㉡ㄱ戴㕤挹戸ち㔵挶㐱㘶攳挸㠶㠶㜲挵〹㜶㉡づ㈱攵ち㤴㑥ㄹ扣摣㈶挸㌹慥㡤㤷㐷慣〵摢㠹㠴ㄲ捡愳ㄶ㌰愲戴㥡㐴㕦㤹㈴ㅡ㤸㌵愵㌰㈶慣㌹㔰愹㘹㝢搱㔶㡢㙦扢戸㐴ㄱ搱扥㉣搸㜳戲㠰愲愰㕤ㅥ㘴昰ㅡ㠸愶㐳ㅡ㘴㜷㑥ㄱㄱ搹㈰㐳戳㘳收㜶㈲㘳晦っㄹ㠱晥㘹㈲㘴敦㈳扤㘵〴㠹扤㥢㐸㌹愸㈷㍦敥㑢戳敤㙣㜹㈵捤慥〶攰㡣㙢㤸㕤换散㍡㘶㠷㤰㘹㍦㠷㠴愳㤴㐳戹㍤ㄹㅦ挱戳㜱〳戳ㅢ㤱㐱㍥ㄹ㤴㌹戱愸愲つ戵ㅢ㍢㤲晤捡戰㤳愵㔱慣㐴ㄱ㉤攳愶㥤㔹㜶㈵愲㘳慢㜳㙦攸摡扣搴戱户昵愶捤昴㜶㐸㤱ㄹ㕤搳㝢摤愱㙢ㅡ㄰散摡愷摥晡㈸㠶ㅡ㤳捣㍥㠶㑣㈹ㄶㅡ扢扢戳收㘹㑥㝥㈸㑣㈲㘵〸昵愹摣㘳㈲愶昹㥦㈱攰扡㡥㉥晢昶㌳㑤挱㈹敢㐳㙦㍦ㅦ敥捤摢㌱搲㍢㜴收扥捥愱慦攸㕤㕡搰ㅦ〷㝢㘹晦搵㔳扦摣㠲㘶攳㔶㘶户㈱敢搰㉦㍣㜹扦㕢㉦㠱㌴㠹摤ㄴ收づ搲攳㈲㉤摣㤵慤つ㈱戵捦㠸戵㘲〶㙢㈲㠲昷攲攴㍣散㘰㍦〸㠴㠳〳㙤㕤㔶昰散㜲㙤㝢㘵戸㄰昸㉥敢昷敤攳昰㐳愱ㄸ昲㜹㝤㈰搷㘱ㅦ㘷搸㤹㈹㝦㔳㡡㜲愸㝦敦敡㉤㈴㔲㠳摡挹㡢攳戲捦㤶晢㤲愴て㐹㜲㍢挰㙡㝣ㄲㄹ愴㠴昶㥦㍤㈵捡ㄴ扢ㅤ㤶摤摡慤㔵㝡昷㌲㑥㈶ㅤ晥挳㉥㌹㌲慣㥣戵戳昰ㅤ㠴㘵㜷搹㜶㥢挲㘲搸㕤ㄲ㐱つ㝥〵摢ㄱ㐳捡㈵㑢㔱戳㉦㉢㍥㈴戲㘲㘰愰敢㉣㥤攱㕢㤳㜴搲㈱㈵㌲戹㍤戳㌱攳ㅣ摥㈲㉡扡㈰㈹㔴㌲摣㐲㑤〹㐴捡㘳摦㝤ㄱ搳㠷㠸愹〰㜰挶ㅤ捣㡥㌰㥢㐶㔶昸㜷㐸㥡摤〲㥥愱戰挱㑤扡戳慢搵㕣㠹㘸㤰敥挱㥦昴ㄴ㔶㜷昳㌵㐷㤹晤〱戲づ昳㠷捥挷っ㐲㤴㈸㑦ㄱ㈲慤㈵挳㍡㙦㡢㡢愴㠱〳ㄶ㠲㑡㜳㡤㌰昲㕤㐶㤵捡搶扣㝦挶㡦收敤㜰〳㔱愸㜱㉢㉥㍣戶㉥㍣㔰㔷〰摢愷愳捥摦搸㄰㜵挳㕡昶ㅢ㄰㙤㈷攷昷挲愱ㅣ晢㠳㉤㈹捦攵扡㠶搴摦搹ㄸ㔳㘸昲㐴っ㕦㉢㍤戱扢昲㝣昳搰㌷摡㠲攸㡡ㅤ㌹㘲搸㔲㑣挷㜲挹〲ㄴㄱ㌵愸て㕡㉢敢㠱㄰昳㘵敢㐴㘰搷ㅤ摢ㄳ㐴〶㙣㑣〶敡㑥㠹㌵㐴〸㤶㝣挶晦㝣慦㙣慤〴愶ㄷ㙥㤸っ㈶㙥ㅤ㙣㝢㤲㈱㤱㠲㌵㙢㝢㈱㕥㈳戱挸昲愸戵扣敥㕦㐴戴戶攱㝡㈷捣㡤㜰㑦㘰㠵㐴慦㤲㐴㡤愶㙢扡慥㤵昴㔲扦昸攱㠱㍣㤷扢ㄳ扦㍣㌳㠹慢㕣㠱晥昲っ敤㑤扢㍥㡥捦搰㑥攷㥡㐶㄰㌹㙡㔶づ㘴㑡㘱㜲慡㜱㉦挷摣㠷散攱ㄳ攷㑥戶愲㜲敦㈹㕥㕤愰㠷㍦㐳挶㑢戲㘸〶㐱攸㥦㍢愰㐸㠵㜵愴ㅣ㜰㈰㌰捥愷㑥昲ㅢ戲㘴ㅦ㔲摦㠱㔶㜱〱㔱愴ㄱ敢㤴戹㉡ㅣ挴愲㕤㌳㍡愰ㅥ㘸挶扡愶ㄳ挶㙤㜳扥敢㥡㈴㉤㤲攵㜲捤㈴〵捦㌴㈲晦戴敤ㄹㄶ㌲㐹㝦㜱㤵㜹〹㔵收㈵㔹㌵㘲㥤㘵㔸㔰㤶㌹㤷扦㘶〶㜶戴敥摡戵ㄲㅦㄸ扡摢ㄳ㌴〹㈶愷攴㑤㔲㈲㌳㈶㍢慣昹㜳㌰搹挲ち搰㕤㠱ㅣ㈵攸㠸㝥㔰慥慥ㄵ昱㐷敢搳戱〴〱㈳扤愴挶晤㤸慤㈰㙦㐶㐰攴挸㜴㈵戹㝦㜱攵昳愸㔱㝥㌹㘲㍤㠳㐴攰ㄱ㑣〹㜹扡户㡢搶㌹捦㡥㠰㍤㘲㙣挱㡥收㐳愰ㅣㄹ㡡昲㜸㝢扤挴㙡㙡搰㔴㔳㉢㝣戴扢愹㑤㑤摣搴摤㥥搶ㅢ户㙣搳慣㌴㑡㑡㤱散搴㐹㙡㤶㙤搶戸㤷㔴㡤㈶ㄵ㜷愲㙤戴㉣户㘹ぢ敥㤴㈲敦㐱㌱㐹㥡挹ㄹ挷㈴愱㈰挸㑢敡㠰㡥愲扦㍥㥢㍣㔲搱ㅡ摡〰㐳搴㔳慡慥ㅣ㠷〳㑦攲捡㐹㕤っ挵㑦攰敦〳㜱㜱戱ㄱ戵戵㤸㤷挶攳㤶ㄹ挷㔹昴㘰㈵搴捣愰扥㐷㔸ㅡ㝢㔳ㅡ㐶㜲㘷扦摡㕦㠱㌷挵㠸㌱ㅢ㌲㈴㤲攱〷〶ㅢ㠲戹㔲搱㔴㕡㘷㘵㠲扡㔹㕤攲搳㘹㘱㝡ㄲ〳换㔱㝤㕥㙣㑡㌳慣㘵挹㡦换〱捤搳愲㤴愳㠶㌵戳ㅡ㐲愵㐷㤴攳㜱㐹㌲戸㘱㥤愵㕢ちㄷㄸ㈰㜶攳搲㔲㉤㐲㔸户㌹〱㑦〶㝢〷㍢㠰㠸ち㥢搰㍡愳〴㉤㘶㄰㙥晢㈶挸㍢㝤㘲ㄴ㠲搴㤲改㝦㡥㙢㉦㝦㥤改㥢挷㜳㐹㈱㘶㈲㠶扡㌲慣〷㈰㌷ㅤ㤵㈴ㄷ㡤㈷挱㜲㈵搹愴搰ㅡ㐹敡㘸㘲㤴㘹昲〵ㄱ㙥昰㌰㡥㌵㑡戶㜱㜰挷㉤戲愱㑤㥤慤〳搶㐹慦收㌴敡㐲慡攲㐴㔶㑢㡤扣㈷昰㈵慦晦㈹㙥捡㠰㑢っ㤴㤳㌸㑡㜱换㐴㔲晦㜶户昱ㄹっ㤷㐲づ㜳㈸搹挶攰㘳㠶㕢㑥〶挳扡敥㈸搰㍥㍣搸扡扣㈰㉦捥㐱愴㜵㔵㔱㤶㥤挲㕤扣㘶〴㔹㜲㕢慡摢㈹晦㤴㑦㥢㍤㔵昵㤰慤慡昶〴㡥戰㑦㈵昰㡡㐵ㄸ㈳㝤㜲〷㈷挹㕤㠹㈳扢㔷㍥㉦ㅦ㜳㔷㡥挷挶㠷挶昸㉥㑦㐱㌹㐰ㄵ㡣㐴㠳㕢㙦㔹摤ㅡ㈳扦戴扣㡤〷㤰㘹っ〱搳愰㐵㑦㘵攰捣愲扣戳㠱挳㘰㘴㐶㜴㌴ㅤ㐸㘵㡣㜲ㅣづ㝢㈰つ摣挴㠳昴㡡て㈵ㄴ㑤挸㑢㘱挹扤挴㈹ㄷ㐷㈰㍦戸愶愳㜲挹㡣㜰昵挵㍢搴㔱㍤㔳慦搳摣㠵㝦㙥㑦㘰ㄵ搷㌶㤴㌹㍡搱㜱㈱㑢敥㠹昶摤捤ㅤつ昱㐵挱㍢攷㉢て㤹㔱㙤㝤㌹摡㔲㤷戶晡㈵㠹挲昷攰㡦搸昶敤戴㤹昳ㅥ㉦愱㙥ㄲ昶㐳ㄷ㍣晦愲㈷搷㔵〸㜹攳㡦㔶慣㌱㌸挸㐵づ攵㝥㠷㍦㌲改戹挲㜷㌱攳㙥㤶捤〹㕡づㄲ捥㈳㤳㤲〶㤳㈸㘷搰〹㙣昷收㡤〱搲挹㐴〷㥤㐸㐱戰㑦㈸摥摡晢㐶㈸摡㜷㠰㔶ㄲ㡢㍡㤲〳收摦〰敢㙢摦㐶つㄱ㉥㑦㔸ち㜵ㅦ换㐶㥤ㄴ攴昱昵づ㕥〶昹晤挱㔲挲捤摢戲搳晦〱㌳㙢摦敡㐴搱㑤㐴搱敢㌱㡡〰敢㔸搲ㄷㄸ㠸㝤㔷㈱㙦慥㝥晦愸昹㠱㕦敢晤㝦㍣㙡㍥㑣敡㐰㤲搶ㄸ㠲㙡户愰摣㌴〶昴㉥㘳攰㔶㌴㑢㘳攰ㄱ㡥㘱扣㕥ㄹ〳戱户攳㌴㉡㜶㌶〶ㄸ挵换㌰昹㔲㐱搵㤴〳㠳㘷慤㙢㕣㝡挲ㅥ挲昵㕡ㄱ㈲㜲て昵ㄴ捥挱昷㜴㙤㜷昵㤲ㄹ㤸敥㈱㔹㝦㈲㄰㔰㕢挱ち敥㙢换㈱ㅣ㜱晤戶㉤㜲搰㌶㕥㠹挴㥦扥敦㌹搹摤㉤㜵㘰㑡㈵攵愸搷㑡㕡昱㍤昸㐴㌴㥥㄰㜲㝦㍣昱捦㈷㝥晡散昳挷㜹㉦㉤愶搵〲〳挱晤〴攷㘹㌹㈰㝣㥢扡ㄲ㜲㌵㍦扦㌹㡤て㤱散つ㐷捣㥡㠱戴㜷㐲挳㑤㡡㡡昰㔲㠴愹㠸㙦㉦ㄸ㤳戸攱愰㡣挹㑡㠷㘳㔳㝥扥㈴㥤㠱㤵搴挲愵昷㉥〹㄰㙡㍤㔵㔶㥦㜶㘵攱㕦愱㜴摥攵㐲摡敤㐱㥥㉦㤹㌴敤㕦㍡戵摡㔱㙡㌵㘹㙢㘸㔳攸㤱㐸㈹扤㕢㑡㌱昴㉦愵搴ㄲち㠵ち戲㡣ㄸ㕡㘷㌰㤷㈷晦㝤㈱㈰㥡搷晢晡晣㔴〵㔰〴ㄶㄳ慦㝢扦㘷㔷㕡㥤㠹㙡㘲㔰㔶㥥㍥ㅥ㐵㐱ㅥ㔳㔸挱㈸慤慣㍤㡢㐲㤲ち搳㈸敤摡昱挴㤷㤴㕤ㄵ㘲㔳㡣㕤㜰改㔵ㅢ㜲ㅦ昴ㅡ戸攳〱㍤㔳㤴ち挳㍢挸㙡ㅣ㍤㘵㌴㑥㜵ㅤ㔲㔵捣㐷㔵戱㌹㘸㌸㙥㠲捥昲づ攱晣㠹㌰ㅦ扦〷㘲晢㔴㙢敡慢㍢㕢愸攳扣㐱㙣㤰㍦搸㕦㌷㘵㌰㌶摥㑡㡥㠱㠴摤㔵慦㤲扡〴扥㡣㈱搲㥥搷㡣㔶㤱敦搲㌴㐶愳ㄳ捥ㅡ攸收㉣挶愹㈵㘷慤戰㌷〳搶㙤晡晦㍣㉡㜶搴晦ㅡ愳㙣ㄲ㘵㡦挵〵㍥ㄴㄸ㈹搹㌱㌸㐳㠸挰㠷㡤㌰㡤㍣〲ㅢ戲挸攰戶㉡㉤攳ㄳ㔵搵㉣㈵㌸㍣㕣昹捥㑢㄰捤戱戴㙤㠷㝢ち㐰㐶㠱ち晦〸ㄱ搴㜳㍣ㄷ摤㝤㡥㉤㍥㡥敡㠹搳㜶㉤昰㐳摦㡡㈶㤷ㄱ摥㥤攴ㄷ㘶ㄶ㙣㥥ㄹ敤ㅢ㥤㐲敤㘶㐰㘲攴〹㡣㌹戳〸㠱㝤㐶㐴敦㔷搴㤱㌱㠴摤挵㉣昸戵搱㔸㉡㤰㐴敤㄰㕥㘵㍤摡㌰ㅤ㝣愰扡〸慦㘶挴慡㍤愱散㤴㙦戹昳㉥〶㐱㠷摢㔸㡦挰昳㈳㥣ち挲㘰㜲ぢ㑦㍣㐹戸㜶挲愰扤㙦扣户㤰㍤晢昳慥つㄵ晥ㅥ㌸摤摤㕢摡㐹㠶敦攴㜷挷㐳挶㤳捣ㄱ攷愱㜷㜴昷慥㔸捥㌶づ㍡㡦㍦摢愶换㙢捡㠱愳㙣ㄷ㜱敥捦㘲愸昶〰㌳晣㡣㙡㕣攰㠳㐶㝦摥晤㉣扣㡡㙤㤱〱㔰捥ㄵ㑤㘴扤愹晡㙦户愳㙡㡤㐷ぢ㔲攱㤰昶㌷㘸㈷㤴搴㙥敢慣挳㔱㐳ㅥ㈱㔰㌶〴戲㈴㘹㍣㐲挸昷扦㡣〱捤昷慦愱戶昷晢晦㝡摢昷㔳昹换晤搹挹攴昸㜷㉣㔱ㅥ挶搳㜸㌲㉥㌰㜳㤸戹㙣㑣㜴挸㈸挵㈲㘵㑤㔱〵ㄱ扥㜵ㅣ㘵愴晦㠸晦㝤晢昸㑦摥㘰晡敦攳㥡ㄴ㠴㘸㌲㍣搹㐳㘵ㅡ〵愱摣挵㡢改㕤㙣愰戶昷㉥扥戲摤㉥挶㈸㈳挷昰㌳〲㘴攵㔱㡤戴㈲㜷ㄵ挶〵㠹㌵㠹㔰昶㡡㤰㈵㘹㡣㠸㤵㘳ㅢ㈸㘰㉣㈱㉦挷㙥挶〵㍥㡣ㄱ晣散㔵ㅥㅢ㈳愴㔴戱㐰昰㘴㝣搸㈳慤㈶㕥㠴愴㉦愷愸㥣戱㐵愵㉢㑢㙥散㠵摤ㄳㄲ㈳昶㥦昷ㄴ昴挵㍥㈳晣摡㤷㍢搱㜵㉢㘰摢㈴ㄷ㘵愷㤲扣〸㐸敤㑢㥤㥤㥦㤱㠸㐰ㄳ㘹㑡㜵㈶ㄹ捡捥㉦㜴㜶㝥慤搹昹敤愴㌳挹㔵㜶晥戳捥捥㑦愰㜳㐲㥤㙡收㌱㤲㘶㡣㔶㔲㔱㠶㌱㉣㡦〷愹て戵㜹敡㉥㔸㔴戰挳㤶慡愶㘸㤵㔱㘴㐷慡搸ㄱ摣ぢ〹昰愹昴㈹㕣㜳挲㙤㄰㐸㘱昵㍦㈶㥣挴昵愷㜹㌳㌲昱㈵昴㈶攲捥㠱㈱㥦㌸戸㘸㉤〶愸ㄸ戴㑥㠶㌸㜴搵昷ㄴ戵挰㕥挸昳戲㐶㑣㌴㝡㑦慡挹戰㉤㕢昰㐸攲㘵㍡慦㤳昴愷㕤㘴㡣㈵慦㍤摦㐴昲攵㤶挷摤昸ㄳ慣ㄳ㜲㔴慥ㄷ㕡攴㜳㈸愸㤸捣〴慢挶㈸㈰㈸挳㡣换挸捡〳㘳㠹㘸搰㈸つ㐸〷挵㉦㈰ㅢ㑤晥扦㡡挹㑤改㔰搱戵捦㈵㉦晢攵㥤㠷愴昴㐷㍣㈸㘷晣㈹〷㍣㡦㙣〰㥥㕣㑤〱〹㉦晤㈲㙡搲㉦愵㘴㤱㉦㝤〱㠵昲㐰㠱㙢摣㌵戰戸㤵㍥㌵摡㤷㌰㔴㈳〴㌸㠷昱攵戸挰㠷挲㘵㘴昷昷戶愱㜹㐴㑥㍥敢㐷戰戳敤晢晤〷昱㍤晥ㄶ昷㍡㠰晦㡥愴㈰つ晥扣晥改晥收㈲敤搳㔶㤷扦㑤挰昸㍤捣挳㝤戵㙣㑦捥㐸挵㘴晣〵㌲㡤㠸㈲搴㡤扦攴ㄳ昱㈳㐱昲㔷㜱㠱てㅡ㤱㜳㤹㠵〰敢攰㕡攴昰慦戰㐶〲ㄲ〵攳慢挸㤲㌴㐶㠰㑡戴扥㠸㐲㜹㘰㤴㙦愲㘶搲㉦㘹戵愷敡㑦㍤昵敢搱晣攴昵昹㍦㝣㘰攴敢㙦晦昸㥤㤷摥晣愳㘳扦昸敤㉢慦扣昹戳㤷摥昸敤㜷㔷㡦晤昰戵搷㝥昰昰摦扤昱捥㐱敢㔵晤摦㝥㝤敡搵攷愶㉦㍣昷㡣㜵敥㔳㈷㥥㝢晣改㐷愷㤷慥㥡ㅡㄸㄸㅣ晣挴昸㡦慥扢㝤散昲㌳慦㙢摦㝦敢㕡㑦㤳㡢挷ぢ摡㤷挱㑤挸㘵㝣つ〵㉣㠳㉢晥㈰㤷㌱㤶〰㐱攳扥㉦攳愷㌹㌱挴㘶昱㔰㠲㐳㠲㉢㤱つㄷ摡ㅢ㠶晦ㄷ敡㤵㡡愱</t>
  </si>
  <si>
    <t>㜸〱敤㝤㜹㥣ㅣ㔵戹㜶㥦㤹改㥡愹捥㑣愶㤳㄰㐸㈲换〰〹〹㑣ㄸ㘶敢㔹㠰摣㘴㌲㐳㤲㠱㙣㘴戲戰〴㈶扤㔴㤳㑥扡愷㐳㜷㑦ㄶ〴㤲㉢㔱㔹㐴ㄱ㔰㠸㠲㠰㝥㠰㕥ㄷ攴ㄳ㐴〴っ㡢愸〸〸愸ㄸ㠱慢㈰㠸捡㐵㜶扤㉥㘱昹㥥攷慤慡敥敡敡敡㤹㈴㜲㝦㕦晥戸㤵敥㜷捥㌹敦㜲捥㜹捥㕢愷㑥扤愷扡攲㔳㍥㥦敦〳ㅣ晣换愳㡡㠹㠳〷戶㘴㜳㐶慡愹㌷㥤㑣ㅡ搱㕣㈲㍤㤴㙤敡挹㘴挲㕢ㄶ㈶戲戹㑡〸㘸㠳〹昰戳晥挱㙣攲㍣愳㘶㜰愳㤱挹㐲挸敦昳搵搴攸ㄵ攰㡦戵扥㐱㍢愳㔳㑢慦㈲㠱㤴㑦搷㐸慡㐹㙡㐸㜴㤲〰挹ㄸ㤲㕡㤲㍡ㄲㅡ搲敢㐹㠲㈰戵攳㐰㤶昷捥㕤ㄲ㔹㠷㘶つ攴搲ㄹ㘳㘶挳㑡戳昲㔹㉤㉤㑤㉤㑤㙤摤㥤愱愶收㤹つ扤挳挹摣㜰挶㤸㌵㘴っ攷㌲攱攴捣㠶愵挳㤱㘴㈲㝡㡡戱㘵㜹㝡扤㌱㌴换㠸㌴户㐵挲敤㕤㉤敤愱㔰扣扢扢慢㜶㍣㉣㉦敥㥤扢㌴㘳挴戳ㅦ㤶捤〹戴戹愴㜷㙥搳㘲㈳昷㘱搹㍣〰㌶㘱戲㉦㥤ち㈷㠶㍥㈴愳㝥づ㑥愸捦㠸㈶㌸㡡㠶㤱㐹っ㥤搳㠴㘶ㄷ〱㡤㕣㘷㔳㑦㌶㍢㥣摡㐰㠷攸㌵㤲挹㘵㐶㕣㐶㉦搵㤷捤㉤つ㘷㔲搹摡ㄴ昱㌳㌲挶㔰搴挸㡥㑤㥤戴㌹㙡㈴㉤挱㙣㑤㙡㘵㌸戳㌸㥣㌲慡㤸愸㑦㤹㘳搸ㅦ㌳㠶㜲㠹摣㤶扡搴㡡慣戱㉣㍣㜴㡥㐱ㄱ㝦㙡晥㜰㈲愶慡慡昰昱㔵㑥昷㙡㤹っㄴ摡㤳敡㕤ㅢ捥攴㈴挷㈱㙣昱㤲㜵戸㡢昴愲愸㕤㜴愹〶㤷ㄶ挷㙣㈰㤱㍡挵挸っㄹ㐹㔶挲㤱㙣㜴〹〹㐰收㌸攴㤱戲扢挳㔱㔲㘳慣戳㠸㝤㘱㉤摡㐴㤰㈳ㄷ愷㌳㈹㌸攴㈲㈳㍣㌴慢戵扤㔹㡥㤹〳戹㔸㥦戱㜱㔶㡢㤹搵て㠴愰㝥㄰㔵㈶㠱搴捥㍡㘲挹搲㤳㑥㙢㌸攲愸昹㔳摢昴挹攴㑤〱㔱㔵㉦攳扣㜵㔶挲㜳愷㘲㌰㕣㌱ㄸ愹ㄸ㡣㔶っ挶㉡〶㡤㡡挱㜸挵攰㌹ㄵ㠳㙢㉢〶ㄳㄵ㠳敢㉡〶搷㐳挶㍥㙡慡慢㉢慣攳摢㡤㔷㥣㝦㘰攳㘹昳㍦㝤晡换戵㕦慣㥥扢㐸昱㔴㤵㌳晤㘰㈴㡡ㅢ摤收摤攸㐳㈰愸ㅦち愲ㅤ〶㔲㘸昴㍣㌴扡㠱扣挳㐱㤴晡㉤ㅡ捤㠶㜷㡥㝢敥㤸敦㉥ㅢ散晦搲㝦ㅤ㕦晢晢昰㍦㌷㉡捥ぢ㔲攳㤱㐸㌴㉥捦㈴攰つ挳挹㜰㘶收愲挴搰慣收愶㤶搶㤹ぢㄳ敢㡤㘴挲挸收㤰㙤つ捤㕣ㄴ摥㡣㐴㕢㐸㥦㑡敢搳㐰戴愳㐰敡㘶㑤㥤摢搲㝣搴ㄱ挰㙢〱慡㥥㑥收っ㄰愵㜶㔹㔵㑦慦㥥ㄳ扥㌱昹戱㈵㤷晥㘳挱搲户㥦摡昵㌳挵搹㐸慡㍥〶㠹㘳㑡慡㙥づㄵ㔵摤㘲㔷摤慡㌷搲昸㑣㄰敤㔸㄰㐷捤散㜴ㄳ㤹挷㠱㈸昵愴㔵昳㕦㥦㕥昱捡㈵挷晡ㄷ摦㜵收ㅦ㑥戸户昳㤳慦㈹㑥㠱㔲㜳ぢㄲ搳㥣扥㘱昹㐲㜳戳换㌹㥡昵㔶摡㙤〳搱摡㐱挶昷て㈵㜲㠹㜰戲愱㝦㘸㈳愰㐹攱㝣搲㐳㤴攸〰㔱敡ㄱ慢收搷㝦晥㤳愵㙦晤㐵㉤扡昳㠲搷づ扦㘱攷㡣㡦㈹㥥戹㔲㜳ㄷㄲ挵〳摣敡㍤挰摤戴㝡㍣㠸㜶〲㐸㘱㠰㑦㐲㕦㑦㈴㙦ㄶ㠸㔲て㕡㌵㍥扡㔲ㅤ㜴挸㜱㍦散晢捣愷㕦晣挷昶㡢㉦扢㐹㜱㤲㤷ㅡ㘷㈳㔱㕣愳㔹愱扢慢晡ㅣ〸敡㍤㈰摡㕣㤰㐲㡤扤愸戱㤷扣㍥㄰愵敥戱㙡㝣攳扡慡㈷㘶晥摢戳㍤㜷ㅣ㜶㑢晦搰㠱扢㜵挵㉢㡡搴㌸て㠹攲ㅡ㉤㜸㕤攰敡昳㘹㜵〱㠸搶て㔲愸戱て㌵㥥㑣摥㈹㈰㑡摤㘱搵愸㠷㙦晥昸㤶愱愷收㝤攷昰㘷ㅦ㥡昹攸㠵〷慢㌱㘰㑢㡤㡢㤰㌸扡搴㤳扡㡡㍣愹搵昶㘱㝤㌱㙤㉦〱搱㤶㠲㌸ㅣ㠹愷晣愹㘴㉥〳㔱敡㥢㔶挵挷ㅣ扦扢改挵敤搱昹㥦㥡㝥挷ㅢて㕣昷㔴㑡昱㤲㈹ㄵ㉦㐷挲挳㠵㡢捦㥥收㑥慢收ㄶ㝤〵㡤慦〴搱㔶㠱㌸㙡㘶㤷㑦㈳昳㜴㄰愵㙥戱㙡晥㘲散㤲捡〵㡢㝥搴㜳昱扦㥤晡挴㉤㤱㍦㑦㔴扣㑥㑢捤㘷㈲攱㔱㜳㕢㔱㤷㕢散㡡㐳晡㙡ㅡ㍦ぢ㐴㍢ㅢ挴㔱㌳ㅤ㙡㤰捣㌵㈰㑡摤㘰搵㝣挴ㄹ扦㍤敤愱㥡敤㍤㔷慢挹摦㍦晢挰〹敤㝥㉥づ摡扣㘶㘵昷㠴㍦てぢ㠵㘸㌸㥢戳慥㐵㍣改㍥摣㑢搵攸㔷慡㜹㤹攸晦晣㤵ち㤵㝣㈸㔷㉡㍤〲㠴昴㈸㠸ㄶ〳㤹搴戰㜸改捡㠶ㄹ㉤捤搳ㅡ㘲㠹㙣㌴㍤㍣㤴㙢挸㠴㜳挶搱扡㐱戹㌸㠸㔲㍢慣㔱敡摣昸㠳昱㐷㔵晥㝡搱挷㕡捥搸㜹摦㘷㘶慥㔳㕣扤㠹㝦慣㐵愲昸㈴っ㜹㑦㌴〹㕡㕤〷愲慤〷㈹㥣㠴㥣捥㤳攴愵㐰㤴扡搲慡㜱挷扦扤㌶敤捣㡤挶晣㙢㉥散扢晦攰㝦㥦㜴㠶攲㔲㔱㙡㑣㈳㌱挳㝤ㄲㄶ戹㘳戳㝤ち㌶户改ㅢ㘸晡㕣㄰㉤〳攲昰㐷㑥㌷㔹㌲㜳㈰㑡㕤㘶搵晢挶㤳て㥦㜶搷㘵つ昳㙦㐸㑦㝢散㠹收捦摤㕣扢ㄱ散㔳慤㡢㝥㕦㈶扣〹换愸挲ち慤戵愹㤹晦㐶㕦㥡㘲㘵ㅡて挵㍢攳㉤㉤戱㔰㜳戸㉤散攷㙡㘰㑦搷㐰戲㑡㡥慦㑡っ挵搲㥢㘴㔱㜴昰摣㜰搶㈸㜸㕥愳挵㥢㡢㐱㡣㘵㍦攲捤ㅣ挸㘱㜰愷戸㜹〵㈳㈵㙡〳㔸㌲ㅡ㔹愹敦㔰户摡捡㜰㜲搸攸搹㥣㌰搹㠷戸搸㔸㌰愶㈳攵戹昳㌲挶戹㜹㙥㐹㡢㝡㜰㙢戲㔱㙣㤷昴搲㘴㤹敤㙡攸㕤㥢捥ㅡ㐳搲扣挶搴搲㐴㜴扤㤱ㄹ㌰㜸㘳㘳挴愴慢ㄳ挹戲㔶慤㡤㑢㠶搰㔱慣㐳㘳㐷㌸㑢攳㈷㙤捥ㄹ㐳㌱㈳㠶昶㙥㌰㌲戹㉤换挳㤱愴㜱㘰㤱㠸㔹㈷ㄸ㤳㡢㡡攷愵愳挳搹摥昴㔰㉥㤳㑥ㄶ㜳㝡㘲ㅢ挳㔸㈹挷ㄶ愵㘳〶ㄶ扡㔵㍣㝣捡㔷㔹愹㤴敦ㄸ慦㜹㡤㜶戳㑤㌲㄰㡥㈱收扡㜷㔲戱摢㌵㉤㐳敦搰㡢愴㐱㥦慣㤸㍡㡡㌱戱㑢㌳㐷㤷ㄷ㜴昴㠹㜷㠱㤴㥥㔱㕥㕡摡㤸ㅦ戹晦㔹攱㡡㡡〹㔶敦㑦摡㠸搵捦㠲昰㔰㉣㘹㘴㐶扣㠷㔵㙣㤱扥〹挴㝦㌱捥收戲攸㜱ㄵ慣㌶慢㉤晥㑤㠹㔸㙥慤戶搶㐸㥣戳㤶㤳〰敥㜳㙢㙡〸㙤挹愱㙦㐱㤱㝥ㅥ挹㐷㐱〲〱㥦㜶㍥㠵戴㠰㝥㠱㤹昷㜳㘱扦昷昷㈹扣㤳搶攵扥〸㌷戱㔹㝦ち搷戴㙣㘵愵㔷㉦ㄷ㠴戳㙢㜳㜴捦ㄱ㤹扣㈳搱㉦㈴搹ち攲攷㙤挵愸户㐱㥣捡慢㜸户㔷㤷敡㌳攲㘱摣㘳换搹慤挲晥㤴㜹摢搶㘷㘴愳㍡敦敦晡㜱慥㙣搶㤰挲挹㕦㥢愲昷ㅢ㥢㜳㝤攱㕣戸㍡㠵㍢㐵慥㔱㈱搴㈸㕡㘶㡡㥡㜵㔲㘶㙢〷慣ㅣ㉣〴㈵改戰㌲㐶ち㑣㑢㌸㜱㜰扥昸㉡㉤㍡㜲㈷搰㜶㕥㈱㌵户愳ㄷ摦昱攱㐶㌴㌶摦ㄸ㕡扥㘵㠳㤱愵㜸㡤㌶㈲㤴敥搳㡢挶㤶㐴㈳㉢㜲㠹㘴戶〹㉤㥤㥦㐹て㙦昸㌰敤搰㤶扥つ挴㍥晣㕢攱挵㝢摥㈷挶㜸慡㌷㜲㙣〶〷㝤㌵戴挶ㄲ㥤㌷㥢㍡扤ㄵ挶㍥挰ㅦ㌹昴敤昸ㄳㄸ㠹攷攷摤攸摥摣ㅤ昳㑥慦㌶〵㠴㤶㘷っ戹摦慦㤱っ搰慥㑢慤㑡㘷搶㐷搲改昵昴愷戱㤲换慥㌵㡣ㅣ敦愱挷㔸㌱〳㠹つ㈸㔵㔹㔹㜴敦敢戸搹㍥〰昶戵㡢㐱敡㝡㤲挹〶摢㘲㔶扢〴㐵㤵戸㥢搷㉥㐵攲㄰捣攴戱攱㘸慥挱㕥ㅣ攲㙡摤戰戱㌹搳摡戴㌹㤹摤慣㠶〱〱㙦㔳㤷摥扡㙢攱愷慦て昷摣昰挱攳㌷㐵㑦晣昱㈹㉡㘷㌱㑡敥㤸㜹晦换㑢戵㝥㌹㠸捡㐰㡣㔳ぢ搲挵㠷晥ㄹ攴昵㉢㐸㍥ぢ㠲〹㐲㈰挷晣㜰㤵㤹㔵扣㠷收ㅣ愱㕦㑤昲㌹㄰搵〰挲㌳㔴晦㍣㠸㝤愸〴散㙦挵㔷〶敦㌰ㄴ㤷づ摥ㄷ㔰ㅡ搰㐷攰愹挳㈱挱〱搴〹㤸㑥㠸㜴挲愳〶㘱搸ㄳ㠰戳㉤㐶挹つ晣㔴愸〹〰㕦愱晥㙡㠸㜹〳㜰㌳敢戸㠵攴㔶㄰〷〰㕦㌳戳㡡户昲〲挰㝦㔰攸敢㈰㙡㍡㠸〰昰つ㈴散㐳つ愰㡥慤昸ち〰㐷愱戸ㄴ㠰㙦愳㌴愰㡦挰㔳㌳㈰攱〵㐰㍦っ㝢〲戰挰㘲㤴㠴ㄱㅡ㘱㐹〰戸ㅢ〹㌵て㘲摥〰摣〳戶㝥㉦挹㝤㈰づ〰㜶㥡㔹挵㠸㠲〰㜰㍦ㄲ晡〳㈰㡡挱〴〱攰㐱㈴散㐳捤㐲ㅤ㕢昱ㄵ〰㡥㐵㜱㈹〰㍦㐲㘹㐰ㅦ㠱愷㡥㠳㠴ㄷ〰㙤㌰散〹㐰慢挵㈸㠹㘶戴挲㤲〰昰〴ㄲ慡ㄹ㘲摥〰㍣〵戶晥㜳㤲㕦㠰㌸〰㜸摡捣慡㌶晣ㄵ〰㝥㐵愱㕤㈰㡡㌱つ〱攰搷㐸搸㠷㥡㡥㍡戶攲㉢〰戴愳戸ㄴ㠰晦㐴㘹㐰ㅦ㠱愷㍡㈰攱〵挰㈱㌰散〹挰挱ㄶ愳㈴愸搲つ㑢〲挰换㐸愸㈹㄰昳〶攰㡦㘰敢㝦㈲㜹〵挴〱挰慢㘶㔶ㅤ㡦扦〲挰㥦㈹昴ㅡ㠸㍡ㄱ㐴〰㜸ㅤ〹晢㔰攳㔰挷㔶㝣〵〰挶㘵㑡〱㜸ㅢ愵〱㝤〴㥥㥡〵〹㉦〰慡㘱搸ㄳ〰捤㘲㤴挴㜸收挰㤲〰戰ㅢ〹㔵〵㌱㙦〰摥〳㕢㝦㥦㠴㌳愴〳〰㕥捡㤱㔵㍤㈸ㄶ〰㉡㔰愰㔷㠲愸㕥ㄴ〹〰戲㐷㠱って戵晢㝤〷〰っㄳ㤵〲㔰㐳㥢晡〸㍣搵〷㍤㉦〰摥㠲㜱㑦〰摥戴ㄸ㈵㈱愷昹戰㈴〰㡣㘳㤳㕦㠷㤸㌷〰ㄳ搸慤〳㐸㈶戲㜵㠵慢挰㐱㘶㔶㉤㠰㈱〱㘰ㄲ㠵㈶㠳愸㤳㔱㈴〰㑣㐱捥㍥搴换㑥〰晡㔱㕣ち挰愱戴愹㡦挰㔳愷㐰捦ぢ㠰攷捡〱昰慣挵㈸㠹㠰㌱㤲㈵〰㑣㘷㤳㝦㕤ㄶ㠰愳挱搶㡦㈱㘹㘴敢ち〰ㅣ㙢㘶搵ㄲㄸㄲ〰㥡㈸㜴ㅣ㠸㍡ㄵ㐵〲㐰㌳㜲昶愱㥥㜰〲戰ㄴ挵愵〰戴搳愶㍥〲㑦㉤㠳㥥ㄷ〰て㤷〳攰㠷ㄶ愳㈴ㄲ挷㠰㥡〰㌰㡢㑤㝥戰㉣〰戳挱搶攷㤰昴戰㜵〵〰㝡捤慣㕡〹㐳〲㐰ㅦ㠵㑥〲㔱㡣挷〹〰昳㤰戳て㜵户ㄳ㠰㔵㈸㉥〵攰㘴摡搴㐷攰愹搳愱攷〵挰㙤攵〰昸㤶挵㈸〹〸慥㠶㈵〱㘰㠰㑤晥㐶㔹〰㔶㠰慤慦㈴㔹挵搶ㄵ〰㌸摤捣慡戳㘰㐸〰㌸㠳㐲㘷㠲愸㐱ㄴ〹〰慢㤱戳て昵ㄵ㈷〰っ㈶㤶〲戰㠶㌶昵ㄱ㜸㙡つ昴扣〰搸㔱づ㠰㙢㉤㐶㐹㕣㌲〲㑢㈳〴㙣㡡㐲㠱㕣慢搶㍡〳㌶戵昱㜹㠹㘴捥挸挸㍤㜹㝤ㅣ㝦捣㙤㌹挹搷㌱づ㤱〹㐷捤つ慦〳攲扤〸㐵㘰ㅦ㌰户㐵敥户㐵愴㈴ㄴ㘲㐶ち晥㌷攰戳摦〵㝣㈴摣㔳ㄴ昴ㄹ㈱愰〲愷㜱㠵㝣㐶ㄶ㜶㌸搱㜸戸㤸攷敤㤹昸㑢ㄳ㉣ㄷ㍢ㄹ攵摤昷㤲戲搹㤹㤷㜷㍡㈱愵㥢换〷㠲攸散愵㑥㑡愵戲㐱㤷㡤㘰晥㙦挸捡晤搸㠵ㄹ戲㑡㜰㈶㕣㐷戲㥥㈴㐹㤲〲㔱㔷㕡搳散㈲㠰㜷㉤扥っ㠰㑦慣挰㕦㍤㑤㤹つ㈴攷㠲㌸愶搹慣㤹㔵㔱㐸挹㌴㥢愳搰㌰㐸敤㐶㤰挵ぢ㡣㈴㐲㥤ㅦ搶搳㄰㝥〳搵㡣ㅣ㥣㠱慦搰㌱づ㑣つ㙣ㄹ㡡慥捤愴㠷昰㜰〹㘳㐶㍤㔱㍣㑥㤰㔵㘱㉤戵㌰摤㍢㥣搳㔲ぢㄲ昸㔳㥢㕡㘶㙣㌰挲戹㕥敥㐷搴愵ㄶ㘲㝦㐷挲㑤晤戱捤晦㍦挳㔱㍥挶っ戱㑢㔰㠸㐸㈹昷㤹㙡〶㠶㉣㜸㥢晡搲㜸㌴挵㤰挷㙢〸扢愶㈱戴戸ㅦ挶㥢㄰㉥㐵敢㙥㜸敢㍦㑥㤸㜶晤㙤ㅦ㔸㝦户㘲㠱㉦㠷戶ㄹ捣昲晢㐴攷〳ㄲ捡ㄱㅡㅥ晡㜹㄰て攸㔴㉡扤㔴ぢ㑦挵㈱㤶扦ㅣ㙢㕢㈱㔹〹晦㌰㘳ㄳ㕢换㕤㤲㉦戴ㄸ㈵㥢㔰〹㔸㤳㌵挹㐵㌰愴捥户㑥ㄶ㌶愵攸搰㍦捥ㄶ㝤㠲攴㤳㈰㡥㤳攵ㄲ㌳慢搶㐱㕥㑥㤶㑢㈹㜴ㄹ㠸攲㤶㤴慣㐹㍥㠵㥣㝤愸㉣敡搸㡡㉥戳㑣㕦㑦㔲〲挲ㄵ攰〵㐶攲愹ㄴ昴昲㈰㌸㠲㌳㠹㜲〰慣戵ㄸ㈵㝢㘲ㅢ㘰㐹〰搸挱㈶挷换〲昰㐵戰昵敢㐸慥㘷敢ち㡢戲ㅢ捣慣㍡ㄷ㠶〴㠰ㅢ㈹㜴ㄳ㠸捡愲㐸〰昸㌲㜲昶愱捥㜲〲㤰㐱㜱㈹〰户搰愶㍥〲㑦攵愰攷〵挰㐰㌹〰㤶㔹っ昷收㥣㝦ㄳ㉣敤挵愶捡ㄸ㌶㌸扥㌲㘱㙣㘲ㄴ㜸㙣ㅣ㡦㈷昵づ㘷㜳㘹〹㔹搷挵晢搲㡢搳戹扥㐴㜶㐳㌲扣㘵㐲摣㑡慣㕡㙢っ㘱㐳㈹㠳㝤㈵㔷㔹㝡挳〶㈳愶挷〷搲挳㤹愸搱摦户㍦㙣㌸愱㝦ㄸ㍡搹㙢慡㔰㌸昶㙤て〵ㄳ㥤㠲㤷攰昰昹户挰愰㍢ㄴ敥㔸㌷ㄴ㤶愸㐱〸搶ㄷ㄰㕤㥥挸㈵㡤㌱㜱攱㑢扡㈶づㄴ戱㑢ㄷ慢㡥㉦㕦㡢㄰㜱㕦㕤㝣㝥㈶ㄱ㑢㈶㠶っづ〶㤶扤㝣收㙢愱㜱づ㜶攴㤶愶戳㜸晣㈵㍤㔴ㄷ㕦㥥〹て㘵㌷㜰㜳㈱扡㘵㝣㔱㑥㉥ぢ晥昸摣挴㔰ㄶ搵挸㈸㌲㕤ㅦㅦ㔸㥢摥㠴㘷ㅣ㠷㔳㐳昳挳ㅢ戲晢挵愸ㄴ捥㈰ㄹㅡ㔵愱㉡㉡㔴㑤㐵捤扥㡥㡦㜶ㅢ㉣㑥㌰ㅦ㉣㙡㠰㥦收㌲㠹挸㌰〱攳昰晢㕡昱慤㈲㤱㌱昴昹捦㐳㙡㠴愵ㅦㄷ㠰搶㍥㈹昷〰搹搶愲攷㈸㍣户愳昲て㡥㡥㠷戸晥㙤㈸搵摥づ㜲昲晣ㄵ晤㠵摤昱㝦改攱㑤晦㐷㘱搹㝤㤱㜵㝢㕥㝥㌳㜲㈲㠴挷㥡㉥挴㌲㝡ㄴ捥㑣㜸〲㜳㙥户っ挴㐵㠶ㅥ㍡戶㤰㥣㠷晤慣摡昸挲㜰挴㐸㘲昷㈰ㄵ捥㡤㌵㌳㕣〶攳攱扥慣挵敢㑤愷㔲㘱扡ㅣ摤㜵㈰ㅡ㑥ㅡ㌵昱㥥攱㕣ㅡて戴改㜱㄰昱㑢慢㈸扣ㄹ㐵攱捤㔲㔴ㅢ㕦挶敤㜹㐹搳㔶晡㥣㜰㈶㤱㕢㥢㑡㐴㙢㤸攱ㄶ晡㝥攱慢㤸㍦㘴戱〳㐰㜹搸㜳㠹㝢㤱㘷㉥㜷㌰摣㑤戸㠳㈱㜴ㅣ㝥㜸㜴㠵搲昰㑦敤攳敥㉤㘶ㅥ戹愰攸摦㠱㌵㍦㔷扡㥣㡡攴㜸㔳㉥扡㐸扥挹㘵㠳㑣㑥敡〲ち攰慢摦〱捡〴扦㔵ㄷ㠲㡣戸戵㔷つ㠱挰挲㜴㌸㌶て㌷摤改㑣戵昵戰㜱つ㠶㤶㔳㑤㈶挸捤搶㕥散摦㘳㌷㘹㘳㈲㘶㘴㙡㔸㌰㠰㠵㙢ㄵ户㘹㌵㜳っ㠹㡤捦敦ㅦ㔳攳㔵㔷扦㙤㙢慡戵㠵攵㝣敡扡扦挴晥㥦㑦敤㥡捤戶〷〲㜲㠹扡ㄳ㘹晤扢㈰㙡㉢ち搹ㅦ㤷挰㕤ㄴ昸ㅥ㠸㝦ㅢ㤸敥戱㈹摥昷挴敥愸づ愱㉡㜹㑣㤷㍢戲㌵搸扤㤴慤㕣扦㜴㘴㡣㘳ぢ㔶㌳㜷㕦㙢散㘷㝦戵〱㜸戹ㄱぢ㤸昳㉢㤷敤ㅣ㡥㡡㡡㉡っ戵收㡥㠶㤴㔴ぢ㘳愹〱㐳昶㘶搵〴㌴㐱扢ㅢ捡攳㜸戲挰晥愰㍣晥㡡愷ㄲ扢㑡㤶㄰㠱㠰㝥て㈴㝤〱戵ㅤ搴敥㝥ㅤ㑢㑣㝣敥〵㔷扦て㐴㕤㡥㐲㉥〲ㅣ㤷㉣挵扤㌸㕥戶㝣摡て㈰戲愷搳愴扡〲ㅡ㥣㉡昵㥤㌴捣㙤㍣捥㐰㜹㡦㝣〰愵愳㝢攴㔵搴挰㔷㝦㤰㐶慣㡣扡ㅡ〹扢ㅢ㉣戴扡昱㄰搲晡て㈹昸㌹㙦㠱㠷㈹昰㈳ち㝣ㅥ〲摢昰搵㝥㡣㕣〹㠴㥤㕥㄰㍥〲㐹㐰昸〵㔰扢㙥〷㠴㍦愵改㐷㘹㥡ㅢ㝢㙥〸戹㥢㘷㐲昸ㄸ㐴づ㉡㍣㙤㌵敡搵㐶摤〲㔵㠱昱㜱ㅡ扦ㄵ戹㈲ㄸ㥦㐰改攸㌰㝥つ㙡㄰昴改㑦搲㠸㤵㔱摣㌹戴扢挲㐲ぢ挶愷㤰搶㝦㑥挱慦㝢ぢ晣㠲〲扦愴〰㌷ㅡ户攱慢㍤㡤摣㈱戶㈷昶㉦㕦搹〰㐷散㙥㔸ㄴ捥慣㌷㜲つ攲昴㕥㤰敥㠲ㄶ㈰晤㌶愸摤㡥戱㉣㌱扤昲搷慣收ㄹ㔶㜳㌷ち摤㤰摥㠳㌲ㄳ搲㘷㈱戲㔷㤰摥ぢ㔵㠱昴㌹ㅡ扦て戹㈲㐸㝦㠳搲搱㈱摤〹㌵〸晡昴摦搲㠸㤵㔱昷㈳㘱㜷㠵㠵㔶㔷㥥㐷㕡㝦㠱㠲て㜸ぢ晣㡥〲㉦㔲攰㐱〸㙣挳㔷㝢〹㌹㌷愴㥤愳㐲晡㌲戴〰㈹㌷㌴敤㜶㌸扣昴て慣收㡦慣㠶㥢㡦㙥㐸戹攳㘸㐲晡㈷㠸散昱㠹晥㜳愸〹㥣慦搰昰㉦㤰㉢㠲昳㔵㤴㡥づ攷搳㔰㠳愰㑦晦㌳㡤㔸ㄹ昵㉢㈴散㙥㈰㘹挳昹ㅡ〴昴搷㈹戸换㕢攰つち扣㐹〱㙥㠴㙥挳㔷㝢ぢ戹〲㥣㈵㡦㠳ㅦ摦㝡扣㤷㠷扥〳㉤挰昹㥦愰㜶㍢ㅣ㜰晥㠵搵晣㤵搵㜰㉢搳つ攷ㅦ㔱㘶挲昹摦㄰搹㘳㌸戹攳㈹㜰晥㡤㠶㕦㐱慥〸捥㝦愰㜴㜴㌸㕦㠵ㅡ〴㝤晡㍦㘹挴捡㈸敥㤳摡摤㘰愱攵㥤扢㤱搶摦愵攰㙢摥〲敦㔱攰㝤ち㜰㕢㜵ㅢ扥摡〷挸㤵捣㥢ㅤ㕥㄰㉡㉥㍢〲敡㙤㔰扢㙥〷㠴ㄵ攰敡㤵㈰㙡㌷〴摣㄰㜲〷搴㠴戰ち㈲㝢っ攱晢㔰ㄳ〸〹㤴㘲㐰愵〸挲㙡㤴㡥づ㈱慦捣昸攰挷㔷㌴㠲㠴㝣戹搳㙡㜷㠳〵ㄶ㠴晣㐱㤷ㅥ愰㘰愵户挰ㄸち搴㔲㠰ㅢ戳摢愰愹搵㈱㔷〲㘱扢ㄷ㠴昵㤰〴㠴摣愲戵敢㜶㐰挸摦㡦改攳㘸㝡ㅣ〴摣㄰㑥㐰㤹〹攱㜸㠸散㌱㠴〷㐰㑤㈰㥣㐰挳ㄳ㤱㉢㠲㤰㔱搳搱㈱㍣〸㙡昸昸昴〳㘹〴〹昹㑥〲戵扢挱〲ぢ挲㠳㈰愳㑦愲攰㘴㙦㠱挹ㄴ㤸㐲㠱㈹㄰搸〶㑤敤㈳挸㤵㐰ㄸ昲㠲昰㄰㐸〲㐲㙥昲摡㜵㍢㈰㍣㤴愶て愳改改㄰㜰㐳㜸㌴捡㑣〸ㅢ㈰戲㔷㤷㥡㘳愰㉡㌰ㅥ㑥攳㡤挸ㄵ挱㜸㈴㑡㐷㠷㤱㥢扤昸昸昴愹㌴㠲㠴㝣戹攳㙢㜷㠵〵ㄶ㡣搳㈰愳ㅦ㐵挱攳扣〵愶㔳㘰〶〵㥡㈱戰つ㥡摡搱挸ㄵ收㐶昳敡摤㌵敡愵愶ㄱ㕡㠰戴摤㔱㡤〳搲㤹慣收㔸㔶㌳ぢ〲㙥㐸戹㍡㌷㈱㙤㠲挸㕥㐱㍡〷慡〲改㜱㌴摥㠳㕣ㄱ愴㉤㈸ㅤㅤ搲㕥愸攱攳搳㕢㘹〴〹昹㜲て搹〳搲㌶挸攸敤ㄴ攴晥戲㠷㐰㠸〲ㅤㄴ㤸〷㠱㙤㌰愷㜵㈲攷㠶㌴㌴㉡愴摤搰〲愴㈷㍢慡愹㘷㠹戹㈰㍡㥥搵㥣挰㙡〶㈰攰㠶㜴〵捡㑣㐸㑦㠴挸㕥㐱扡ㄲ慡〲改㉣ㅡ㕦㠵㕣ㄱ愴戳㔱㍡㍡愴愷㐳つㅦ㙣搷搳〸ㄲ昲㍤〳搴〳戱ㅥ挸攸㜳㈹㜸愶户㐰㉦〵晡㈸挰㑤散㙤㌰愷㥤㠴㥣ㅢ搲㡥㔱㈱㥤て㉤㐰扡挶㔱㡤挳㑢ㄷ戰㥡㝥㄰㝦〲〲㈳㠴㐷㄰㔶㜷㙣㉤㜲㤵慡挵㔷㘰ㄵ㠱挸〵㤷扤昳ㄲ㌹摣㠳搵挶㐱㤰㤴㍤挰㈹ㄲ搱㜰㈸㌵收㈳愵㠷㤵戲㡡㐲愷㠷㤶昲㥤戱搴愹ㅥ㙣㌳捡敡〸慥㡥㈶㈴搱㔶㡦㌶敥㑦攱㔷攵慢〲搰昰〱㌳捣㌷慤晣づ慡〳㜷㐶搰晥㠵㘰慤㕣㍣昰ㄳ㌶扡㡤挲㍦摣㍣㉦㐴㥡戱摢㜵愳扡㠸㘳㐳㤹㠱㠷〰攳户㘶㔹㥤昵挴㐲晦㔰ㄶㄱ㤰㠰㤵㐳㝣㙢慣㤵㕣㌲㥣㉢攲㠴㌷㑦戰㌸㜸㍥㜷挹㄰愲㤲搱㜰㈶戶㥦㠴戴搰㌷㜳㐸㈴㍡戵慦㔱㜱㔸挱昱愶扤攱㠵㐰㔴㐰㕦㘴㘱扤ㅥ㔸敦捤㝥㍣愷挹㍡挲㥤摦愶慦㘱㡥扦㈰㤶㔱㌰㝦㍣㉣㕢ㄴ㑢つ散㉦攰〷搵㐹㘳㠲㈸攴戳ㄲ扥搱攳㍤㤱㉣挲摤㌹挶㌲慤㤴㥣攸㝡㝣㤹㤱っ昳挷㌴〸㍤㕡愹愵搱ㅣ㥥㍥挹ㅢ攰て㘵昶㥦ㄱ〲㈲㔵搶㈸㈹ㄹ㈷㙤㠴昹慤戸ㄳ㍣㠷昶㝤㔴攳㜲扣㍥㕢㉤晤㕥搲㜸昶㘷扤㍤扥㉦散攰昱戵搹搶㈶〸㜷攴㐷㠸愰㘳慥㜵㍥㍣挱㌳㘹㠲晤㑣㡦㌹挳挹攴㔵㙢㤷㌱捣㕥挷敤㤰㑣づ捦愷昳昷㡢昵㍣㜵㤲㠸㐳收ㄲ㠸㈸㈷户㡣㡤昷て㐵㤳挳㌱㐳挲搱昶㥣㉤㔱改晤㘲扣㜸㑦㘰㥤㔱㈳攰㘲㠱搲㡦户㑡搸扦㉥摡昷㍤㈹㝤㌱捥㌴㤹散㘰〳㡦晤㔹攷ㅤ㥦㤳搸敢㈷㔵〲㘸晤昸挲㜳㔶昲㡡〲㑣㙤㈵㐵㥣搳昸〸㐲晥㘱ㄷ㌹攳ㅣ㘲ぢ搳ぢ搳摣搳㜲ㄴ㉤㐸㤸㐵晢挵㌸愱㥦收㌰㘹ㅡ㠲昲晢㜸㠶搰㐸晥㜸㜳敢㉤敦㐴㕦㠸㙣㝥つ㉢㘲㌳〸㥦挶〸挸㍡㑥㜶晥㜹ㄱ㤲ㅤ愸㡡㔶敡㤸㈲ㅢ㔰㈶敢戵㘵ㄸ㌵㜵㉥㜲收㝡捤ㅣ㑦㝤㌹㑡晤㤴昶ち昶攷㡤㘴愱㠶㡦㑦㕦㐱㈳㤴收㌷〷㙡慦搷㤰㐷㠵㍣晤昴㤵㤰搱㔷㔱㜰搸㕢攰㌴ち㥣づ攲摦〴〱昷㐴㔳昶㘱づ㍣㠰攳昳愷ㄸ〸慦㐹㜱㐳〰愷愹㠶㕦㐲攱㘱ㄵ㙣㉡㘸㘳㙡昸戰㠷㝥〶捣㍥晥搸㘳戳搸ㅥ㜵㥥愳㝥晡㥤搵挰㌳㔹晦㙡㄰㜵ㄱ〴摣㙢㘳㍥戱㘰慥㡤捦㠲挸ㅥ摦〴㝦〲㙡㠲昳搹㌴晣㐹攴㡡搶挵㙢㔰㍡晡扡昸ㄲ愸攱攳搳挳㌴挲㉥昰㝢㈹愸㡤㌳ぢ慣㙥㐴㈰愳㐷㈹㜸㤹户㐰㡣〲〶〵昸㈰挵㌶㘸㙡㜱攴㑡㙥㠲扢扤㙥㠲搷㐲ㄲ㙢攱㉢ㅣ愶ㅤ昱搶〴㑤慦愳改ㅤ㄰㜰㐳昸㐵㤴㤹㄰慥㠷挸㕥摤㕥昰㐹〹㠱㌱㐹攳搷㈳㔷〴攳㄰㑡㐷㠷昱〶愸攱㠳㐷戵㘸〴〹昹摥〸敡〱攳〶挸攸攷㔲昰㈶㙦㠱っ〵戲ㄴ攰攳ㄸ摢㘰㑥换㈱攷扥扤㘸ㅦ昵昶㘲㈳戴〰改㉤㡥㙡ㅣ户ㄷ㥢㔸捤㘶㔶昳㙤〸攰攳搳户㌰㠷㠴㜸晥㜷㤰㜲敦㌶㤵散〴㜲つ㡣〵㈳昶〴〷㜲㕢㤲搸㠷㘵㤲扢㑦㘶㡡愷㡤挹挶㥥㔸㍡㠳㑢㐹㤵晢愹挱扣敥㐶㤸ㅡ㜳㠰敢㘷戰愲㐶捥敤㘸㡤晦ㄳ敦㤵晥搴㌳慦捦㠶ㄷ㝥ㄳ㐷ㅤㅥ摡㐷搱愷〳ㄶ㈵愲㤹㜴㌶ㅤ㐷扣ㅦ捦ㄸ㌴昰㘷挵㜸㍣愹戹挷扦ㅤㄶ㍤敢㘴挷慡㠶昸㉡㥢㡤晣㤹㕤㘰晤㔰㝡搳㤰戴挶㥦攵慦慢㔹㥢㕥㕤捤㙡㜸愶换㜱㈴挰ぢ摥〱づ㤵昵ぢ㔰㜱㕤㘵昰㑥攴㈹慣㕤㠸晣戴摥戹扤换〶㐳戱戶㡥㜸㙢戴㍢ㄶ〹㜵户㐷㈳ㅤ㕤攱昶㡥收敥搶㐸愴戹愵戹戳㍢搲ㅤ㤴敤㐰摡搸ち㥤攰㕤㤶〵㝤ㅢ㜳摣〹愴㍤攱昹敦㐱㜲㑦昷收搸㉡ㄵ㔱㔱ㄵ㔳㐶㔵㜵戵㜲摦戲㤴散改攵㝦㍥愹㘹摣搲昳㕦〸戰昶㑣㠹つ㉣㡣〵㤵改㔲晡㐵攸㠰扥ㅤ㈴㄰攴戶ㅥㅢ愴㝤ㅣ搹㜱扤㜳〷㡢㕦㈷愴㝤〲挵攳㔱㡣㕦晢搹扦晦愳㕢㘹㥦㐴㜹㉤捡攵敡扣っ扦愶搶㉥㐶挹㔸㤴㌸㥥㙤〸摥㘷㔹搷㉦〱㔳ㅥ㌹㤳户昱挸㝢㜹搴㑥㌰搹㐰晤㜲㌰㤹㘰摢搴〳㐸搱攵㔵〶扤愴愳愱㄰㍦〱㠶〸ㅤ㐵㙤㐰〹㥤愵㜸戰戹昳㈷㠳晤㔹挸㘱戰ㅦ愲〱㈸㘸㔷㈲㙦づ㌶摥〲搰ㄹ㡢㜷㐵㌰捥㥤敤昱㡥昶㐸慣㌳㙡㜴ㅡ㐶㌴摡ㅡづ㌵ㅢ㙤挱ㅦ㕡㍡晡㔵搰〹㍥㙣攷慥㘶敥㐷㜶㡥㍣昵〸㜲ㅣ㜰戵づつ攱㘰〸愸搷㠰愵㕦ぢㄲ〸晥ㄴ㑣㘹づ㐱搵〹愱㑥扣㜴㐲ㄴ㝣搴㘶㕥捦愲㑢搹扢㐳㐹づ〱㔱戲㠱挷摣㑤㘰㐲搰晣㜲〳㑦㌰㌹ㅢ㤵㤵㘲戲ㅡ愵愵㤸㍣㘹搷㜳㌳㑣〱㤳愷㤰愷㐵敤ㄶ攴㑤㑣挲捤愱昶敥㜸扣扤换㘸㡦戴㜷攱〴㠸㠵扡愲愱㔰㑢㘷㜷㉣ㄶ敤㙡㡢〷㘵㠷㡦捤戹ㄵ㍡挱㕦㔸ㄶ昴慦㌲昷㑢㍢㐷㥥摡㠵㥣㘰戲搲挲〴㠵昸挹㈱愸晥つ㤰㐰㤰㍢㜵㘵㌱㜹挶㘶摥㑥〵挱㘴ㅡ昵愷㠲愸攷散㡡敥〴ㄳ㘹搳㑦㝥㠳㤴㘰㜲戲㈷㈶ぢ㍣㌱攱㍥㥣㌴攲㙥㤸〲㈶捦㕢愶戵敦㈳㙦㘲ㄲ〹攱戵ㄱ捤攱昶搶ㄸ㥣愴慤慢戳扢㍤搲摣ㄹ㡡戶挱㐹㥡㍢㍢㐲㐶昰〵㑢㐷扦〷㍡挱摦搹戹㝢㤹㤳摤㌹㌶㥣㍣昵㌲㜸㠲挹㕣㈷㈶㍢挱搲敦〷〹〴晦〰㠱戲㤸㜰ぢ㑥㤸て㔳㐱㌰㤹㐹搳㡤挴攴ㄵ扢摡㐷㔸ㄱ㑢昸㝤ㄵ㔴㌰改昰挴愴摤ㄳㄳ㙥愶㐹㍤㡦挳ㄴ㌰攱挶ㄹ㡦㈰㌷捦㈴挱㥤㌲㐹扣㘹㈵搴㍢㐸㐸捦㕡慤㥥挹ㄹ昰〴ㅢ晡㈴㐸㈰昸ㄷ〸㤴敤搹㕦㙤收搳㔴㤰㥥戵挱扥扣㡦㐹晤つ㑣㝣戰慢ぢ㈶ㄳ㌲㉢晣〳㈹改搹㔱㥥㍤㥢敡搹㌳敥㙢㐹㈳㝥〳㔳攸搹㙥攴㘹㔱晢㉤昲收㘸挷扢㕢㍡㕡㥢㐳搱㔸㜷慣慢扤扤愵㍢摣搲摥ㅡ㡥㜷㜴戶戵戵㜴㜷㠴㍡㍢㠲戲攵挵收㍣て㥤攰㝢㤶〵晤〵收㘴户换收攱昹ㅢぢ㤳㐳㥤㤸扣㠴㔲晤昷㈰㠱㈰户戱捡㘲㔲㘹㌳㕦愱㠲㘰㜲㍣㑤㜷㠳㈸㍦捡搸㜰晤㌵㉢挱㡣慡㐶㐶㌰ㄹ敦㠹㐹搰ㄳ㤳ㅡ㈸㐹㈳摥㐲〲㤸攸㤶㐵敤㙤㈴㑣㑣摡㐲敤捤搱㡥敥㔰㜷愴㈳摡㙥㜴㠵扢㍡㍡攲㤸ㄶ㈲昱㘸㈴摥搵ㄲ敤〸捡ㅥㄶ㥢昳づ㜴㠲㘳㉣ぢ晡㕦㤸慢戵㜳攴㈹㙥㑡㠹㥦〴㥣㤸晣つ愵晡摦㐱〲㐱敥㑢㤵挵㘴㥣捤㝣㡦ち㠲㐹て慢㥤挳摥㑦㐰㤹㘰愲攰㈰㑣㠸㥦㑣㐴愹㘰昲晥扢㕥㌳攵扢㈸㉤㥤㈹戹昳㈴㡤攰晢晢㠰挹㐱㤶㘹㑤㐳摥㥡㈹㐳㕤ㅤ㥤慤㙤摤摤ㄱ愳戵㥤㤷㤱㤰搱ㅥ㙦〶㍡㕤攱搶㡥㜰㌸ㄶ㥣㘴㌷愷ㅡ㍡挱挹㜶慥㠶㌹搹㡦㘲挳挹㔳㠷㠰㈷㤸晣㌷ㅡ㤳扦㝡㡣〱㑢慦〵〹〴戹搱㔴ㄶ㤳挳㙣收㌸㉡〸㈶晣㠱愳扣㙦㑢ㅤ㙥㔷㍢㤱ㄵ搹㤸ㅣ㠹㔲挱攴扦㍣㌱昹㤳㈷㈶㔳敤㝡㈶挳ㄴ㌰㤹㘶㤹搶愶㈰㙦㘲搲ㅥ敥っㅢ摤捤捤㉤昱㔸㐷㝢慣戵㌵ㅣ㙢㡦挷㍡㐳昱㘸㑢戸㉤ㄲ敦㙣〹ㅥ㘵㌷攷㈳搰〹㑥户㜳〷㌳㌷挳捥㤱愷ㅡ㤱ㄳ㑣㕥戴㌰㐱ㅥ㥢㙤㘰改つ㈰㠱攰㑣ㄴ㤴挵攴㔸㥢㌹㡤ち㠲挹ㄲ敡㉦〶㔱戲〳挴摣搱慣〸〹晣昱愹ㄶ愸〸㈶扦昲挴攴㤷㥥㤸戴摡昵ㅣぢㅢ挰愴つ㜹㕡搴㥡㤰㌷㌱改ち㜷ㄸ愱搶收㐸戸慢㉤搶摥搶ㄹ敡㡡㜷㠷㕢愳慤㐶㜳㝢㉣ㄲ改〸㌵〷摢㉤ㅤ晤㌸攸〴㐳㜶慥㤹㌹搹ㅤ㘲㔳挹㔳摤攰〹㈶㍦㜳㘲搲〶㤶摥づㄲ〸㜲慢愷㉣㈶㈷搸捣㙥㉡〸㈶㉢㘹㥡㍦慡㔴戳散㙡㘷戱㈲㤴攰㡦㑦捤㐶愹㘰昲愰㈷㈶昷㝢㘲㌲挷慥愷〷㌶㠰㐹㡦㘵㕡㥢㡢扣㠵㐹戳ㄱ㙦挵㈴搲ㅡ㙤㙢㙤敦敥づ㠷攳戱㔰㜷㙢ㄴ㉦つ敤挶敡㉢摣ㄹ㤴㍤ㅥ㌶慥ㄷ㍡挱㕥扢㜱㝤捣昵搹㌹昲搴㝣攴〴㤳敦㍢㌱㤹て㤶扥〰㈴㄰㕣〰㠱戲㤸昴摢捣㐵㔴㄰㑣捥㘲戵慢㐱晣愷㠰改㕥㔴㍢ㅥ㝤㜵㙣ㅥ㈰敡攰ぢ㍡㜶㜴㘴㜹㍥㉥㝥敡㜰㌸㠹ㄷ㜰㉥㐱㔸㌱挷愲晤㈱ㄸ㔵㘵〶㜷㐷扤㌳㤱㉥㥣㜹ㄶ㙦㄰摣ㄸㄴ摦㡤㔸㝤㤳㤷戹散㕢㘸㉢攰扦つ㘳户㘷戵搰㌵㑢㙦㕦〲晡㌲㡥㌵㝥摢扥㄰㘳㐶ㄹ㝤〰〵昶愱ㄶ㜹㤵晡ㄹ捡摣昳戸㈹慤㑥挰㙤愶昵搶㕥㍥㈹摣㤸㐴〸㜹昴〷戳〳㡡㘱搲搲㔶㉤戳㑢㤷愳慤㘴戳挹㙡㌹㑡攵㥣晢扡攳㥣搳㔶㠲㔷昶㕥㔹㝤捤昳㐴㕣〱㑢晣㍤㠰㝥ㅡ㤴敢敡㠳㡣挶昱〸慥戲ㄳ愷搹㠹搳慤㐴㍤㠳㘶〱挸㘸㈲昹㈱㤲攰㤹戰捣づ敡ㅦ㐷挲㜱昳挳攸㥢㤴慦〶㤵ㄷ攳改ㄱ㠸㈹〹㥥㔱㝥㄰攵㜹㜴搶㐰㕡搰戹搱㠱㑥攱㕥昰㑢㥥㐰㠴愱㈴㔳㐰ㄴ愶㌰㈳㌱㕣㐶㡢㕡っ㜹㜳㐶挲散ㅣ挲扣摣ㄲ㠹㠵㘲敤㉤愱捥㐸愴慢㈵㠴昵㝥ㄸㄳ㤵ㄱ㙤敦づ㐶㉤ㅤ摤㠰㑥㌰㘶攷攲捣ㄹ㜶㡥㍣戵ㄶ㌹㤹㤱慥㐵㘳昲㔷昳〴㔸晡㍡㤰㐰㌰〱㠱戲㌳ㄲ㈳㘹挲㑣㔳㐱㘶愴㜵㐴㠱扦戲㔲㐹扢愲㉣㉢㘲〹扦㡣㠴〹㈶㥦昲挴攴㔲㑦㑣ㄸて㤳㝡㌶挱ㄴ㌰㘱散㑢㌰搹㡣扣㠹㐹㈸摣㠱㙢㜶㙢㘷㘷㜷㌸搲摥㐲㙣愲㕤ㅤ愱㔸愴㈵摣ㅣ㌳㕡扢摡㠲攷摡捤搹〲㥤㘰挶捥㥤挷㕣搶捥㤱愷ㄸ敦ㄲ㑣戶㕢㤸㈰㡦㌸っ㔸晡㠵㈰㠱攰㈶ㄴ㤴挵㘴戳捤扣㠸ち㠲〹㝦㉡㈵㙦ㄵっ㙥〱㔳扣晣㤳㘰搶搵晢㉦㐰晥㠴昲㕢扥㡥㔸㐴㈳㜶㐶㡡㕥㍣㜷ㄲ㕥㈴㐷㜳扥㑡㍣㘰㙥㍥㤶㕤㔵㜱晣扥搹攲晣挹晤㌰㝥晤㥢搱敢㝦挱づ挷愵㌰改搱攲㘱昸敡㤷愰挳晥慤㘸慦攷捥㡢晢㐵㥤捥㌷㌳昳散㥥㤸敡捦㈲㑡㠳㕦愱㉥㑦昷攴㕦て㍤捥㡥摥㌴摡敦㐳㥢㔶㈸戱㌷㌶㙤戵㈵㤹扣ㅥ摥㉦㠶㔸ㅣㄸ㡤㝣㝢摡挴㐲捥昱㔸晢㐷ち愵搸捦挶㉥㥢ㄱ戳㉤㘶戱改㔰㔵㔱愹㍣㝦㐵㘶扤〸ㅡ昱㈶摢挰㐹㐳挳㈹晥扡晦㈳ㅥ㡦昵捦㑤攴攴㘷㌱攳挰㔷㍡㐳㝢摡㘵昴㡣晣㥢㥥愷攲扤慦晥ㅣ㐶㘴㉦㉡㉢ㅥ〱㔶捤㈳愰㕦づ换㙡ㅢ敡愰㍤ㄶ搵㕦㠴っ㜷㔱㕣ㄳ攸㥢戳挹挵㌱㐷愸慦挶晡ㅢ㥣㔳扦摤搶㌸㑢ㅤ㝥㘵㡦晦㠵慤敥ㅦ㠲㔲㘳捤㑢ㅢ㝢昸㜷摢昶愶ㅥ㜵〹㌴愶㈰攳㝥慦㔴ㅡ㡤昰㝣愵捡㤰挵㜰扦㔸㉢㜸㌹㉣挹挹㜳㤵㥣㍣敡戳挸昳〴㔲㐹㘸搰㙢挵搱㍥挷㕥㕥㠵㘲㍡㥢搲慦〴搵慥㈹挶ㄴ㉦㘵㔶㙢㈱㙦攳㄰搰㜷㔰㠹愱㌲扢愸晥ㅡ㘴昶づ㥡㙢㙤㡤㤱愰㌹昱㡤攱〲㌴搷㐳挳ぢ㥡愸㠵㐰挹㍢挷㈲ㄶ挳晤捡慤攰㑤戰㈴㌳搲つ散㘹愵扡ㄹ㜹㠱㘶つ㌴昲搰摣挴㕥㌲摣㘵㐲挳㐰㥡昶ㄵ㤴搵攳㑤搹㔳慤㔷㘵㑦挵换㔵搵敡㈲㜰㙥愶摡㔷㈱㥣〷㠷㜱㌱晡捣ㅥ晢つ扤〱㙢㠲㌹昵摦戰㌵换㠱昴扤㐳㍦晥敡愹摦晢㠱攵㠱㑦捥㌶㌷摡㝦㌵㕢摤づ㑤㉦戰㔶㤵〳㙢愵挵㜰扦㥥㉢㜸㈷㉣㠹ㅦ㝤㥤㘰搵慢扢㤱ㄷ戰㤶㍢挱晡㈶㝢捤㌸㤸〹ㄶ㈳㙣摡㙤㙥戰攸㐹㑢㡢挰扡㥤㙡っ愶攵挱摡㐹㑤昴㝥敦挱扡摦搶㉣〷㤶晤捣㐱㥢ㅣて捤㌶昳㡦捣㔶て㐳搳ぢ慣㔳捡㠱㜵戲挵㜰扦捡㉢昸〸㉣㠹㘷摤㐵戰㉡搵攳挸ぢ㔸ぢ㥣㘰摤㑤㘰ㄸ㍦摢扢㔳㠶挱㌶搱㈸搷㐱㝡捤昶㕤搷挸㈹昳攴昸㘸㡦㝡ㅡㅡ㕥ㅤ敢㉤搷戱戹ㄶ挳晤㡡慥攰㌳戰㈴㕥戰㤳ㅤ慢㔷扦㐱㕥㍡㌶挷搹戱〷㌸㥣捦㠳㘵㝡〱㈳㙦摡㐳㔴㈸捣搰㜸㑢戵㍡ㄱ㍡昶㠰〷昴㠷愹昴〲㐴敤愲晡㤷㤰搹㍢㘸㝥㙦㙢㡣〴捤愴摤戹挲㙣昲ち㌴扣愰改㉣〷㑤㠷挵㜰扦扣㉢昸ㅡ㉣挹㤸㍦捡㥥㔶慡户㤰ㄷ㘸摡㥤搰㍣捥㕥扥〳㤶〹捤摢㐸㘹㑦ㄴ㐳㠳ㄷ㈶慢收㈲㘸㥥愲ㄲ㈳㙤㜹㘸晥㠶捣摥㐱昳㜷㕢㘳㈴㘸㥥ㅣ㥦㉤㐰昳ㅥ㌴扣愰㘹㉣〷捤㌱ㄶ挳晤㕡慦㈰愳㜵攲㌵扢搸搳㝡攵挷ㅦ㠱㘶㠶ㄳ㥡㘷搸㑢㐶换㑣㘸ㄸ㠷搳㥥〳㜱㜸つ摥慡慥愶ㄶ㐱昳ㅢ㉡㌱攰㤶㠷㠶㐱戵扤㠳㠶ㄱ戸㔱㑦愸扦㘸づ慦㘱ㅣ捥ぢ㥡挳捡㐱㜳愸挵㜰扦昰㉢挸愰㥤㐰昳ㄲㄲ㠰㘶㌲晥〸㌴〷㍢愱㜹ㄹ愵㡡㐱㌳ㄳㅡ㠶攳戴㍦㠲ㄴ㕤㠳戰攸㔱㤳㡡挰㜹㠵㙡㡣扣攵挱㘱㜴㙤摦愶搵〶㕢戳㥣晦㝣昴㠰㙦捤晦摤㜹㜷攴愷㔳㜳㝡晤挵㙣㌵つ㥡㕥㘰㑤㈸〷搶㜸㡢攱㝥㌹㔸㤰搱㍣〱敢つ㈴〰搶戱昸㈳㘰〵㥤㘰扤㠵㔲㜵ㅣ㠸〹ㄶ攳㜴摡㍢㈰㐵㘰搱㤳㙡㡢挰晡㉢搵ㄸ㤲换㠳搵㐶捤㝤扡〶㌱㔶㈷㥡㈳㠳㜵昵散㍦㥦捡㑢昷敤ㄶ㘸㜷捦㔶摤搰昴〲慢扡ㅣ㔸㥡挵㜰扦㐸㉣挸㌰㥦㠰戵ㅢ〹㠰挵㔸㥤㠰㔵攵〴敢㍤㤴慡㕥㄰ㄳ㉣〶昰戴て㐰㡡挰攲㘴敤㉢〲㡢㍦㕤㔶㡣搵攵挱㘲㍣㙥摦挰㘲㄰㙦㐴戰捣搵捤㤷昲㈰搹ㄷ㙥戵〸㥡㕥㘰敤摥㕤㘶㤵晣㑦㡢攱㝥改㤸㘲㜰㐹㘱愸昵㙡㜶っ〹㝥㠳〳㈸攵ㄱ㘴昸㐶戰慣〱ㅢ㔸㌲摣㈲㔸晥つ〶昳㉢挵〰㜵ㄹ攳㈸戴㘹㉢散挸敤慣㝡扢㕣㥢摥戲ㄸ敥户慥〴〷敤㑡㠳㘶愵㔱扢搲㌷㥣㤵㡥㘷愵〶㔸收〰㌲摥愱ㅤ㐰㠵挲戵㤶㡢搳㔷愱㘳㡦㔵㐰㍦㤰㑡っ㙣搸㐵昵っ㕥散摤慣挹㐸挷愸戳收昶㕤㥢㝡㠸愰摣搴愴愱㔱㠰收ㄲㄴ㥢搰晣愱ㅣ㌴㉦㕢っ昷晢㔸㠲㔹㔸㤲昱㌸搸㠴㠶ㄱづㄹ㡦㤷㥣搰ㅣ捡㕥㙥〱换㠴㠶㘱て慤〱㘵㐵扥捤慢敤昳㐵攰ㅣ㐱㌵㐶㌸昲攰㌰㡡戱㙦扥捤搰挷㠸扥㑤㜰㜸㤸戳攷搵戳㙤㕦㔷ㄷ㐱搳ぢ慣㘷换㠱昵㡣挵㈸㜹㜷ぢ愳㈶㥥㌷挲昲㙢〴昳㠵昸㡥晦㠳㠰て㑣晢攳㝣摥㘳㑣摣㉣㘶愰㐳ㅥ㑣㑦捡㌳㌸戵㜸搵〲㝥扥㥢㔹㠸㌷㡡攰〵ぢ昸慦㥥慣挷㐷昰愶ㄱ㍥戰㘷晦㤸㕦㤷ㅣ㤵戵昸㤲っ㝥摤㕦ㅤ敦捦攲搱敢㔸つ摥㘲㥥挳㑢晡㠶昶㠷㘸㌹㥥㡡慡挲㐲〷㠷昹〶〶捦〷㤲昸愴㤱晢搱㐵挷㍥㐱〱て晢昱摢ち扥愱㘱摦㘲攵摡っ昸㥦晤㈴㘲捣昱捥㤱㉡戵ぢ㐳㙣敥㘴㙥昳㐹㉣〲㍦㘸挰㙢㐰㈱慦㌵㠲㔴㈲㝥㈲ㄳㄷ㐸㐰㥦㠹ㄲ㜹搶捦晣攱㠲㥦戱㈴㜷攷昸㠸搸㍣昶摥昵㡡晥㌱㘳散㐷戸〸㑣搵攵㔰ㅤ㈹㄰〳戶慦㍡㌵ㄸ收㝦㜲㔷㤳ㅡ㑣ㅡ㐳攷攴搶收晦㘳㍢㙣㥤攰愵㕣㝡ㄳ摡挳慡㘴㜶扤ち㉡昴㑢敤㌸㤴㝡㜷昶㐹捦捥戶戰㔷散㙣愱愳㙤㉣攲敢愱捣㡥㉡挶㌲搸㔹晢㔰㍢㤰㘱ㄷ昴㄰㈴昳㑤戸〱㈵搲㠴づ㤴㍡ㅦ㕢㉣挶晣ㄱ捦㘶㜴戱㑥捥㘰㠵㘶ㅣ敦㙡〶攳〶㐵捤戸搹㙥挶㠹㤰挴挷㙣ち㙦愷愵ㄹ戳㔰㔴扥ㄹて㝡㌶㘳㌶敢㉣㙥㐶て㡢ㅣ㘸㝣搳摤っ摥㙢ぢㅡ扤㤰挴挷㙣〶㙦㔴愵ㄹ㝤㈸昲ㅥ㤰㝢㍣㥢㌰㡦昵ㄵ㌷㘱〱㡢ㅣ㑤戸摢摤㠴㥤㜶㘵㈷㤷慤散㑥捦捡ㄶ搲㜲昱攸㉦㜶㔵挶㝢捦㈲搸ㅦ㐶㠱昴㜷㈹㈴昳愳捦㥢㌴改敦愹㘵㥢昰㉤捦㈶っ㤴㌶㘱㠵慢〹㡦扢㥢挰晢㌷㘹挲㉡㘷ㄳ㜸㌳㈴㑤㌸慤㙣ㄳ㙥昵㙣挲ㄹ愵㑤㔸敤㙡挲㌳敥㈶昰㍥㐹㥡㜰戶戳〹扣改㤰㈶っ愲戴扣昳摤攸搹㡣㌰敢㉣ㅥ昹愸慢ㄹ㉦扢㥢昱㡡摤っ〳㤲昸㤸〳挲攵扣㌴㈳㡥愲昲捤搸攱搹㡣戵慣戳戸ㄹ敢㔸攴㜰㐰摥ㄱㄴ昹〴搷晡㠲㐶ㄲ㤲昸㤸捤攰㐲㔹㥡㤱㐲㔱昹㘶㕣改搹㡣㌴敢㉣㙥挶戹㉣㜲㌴㠳㙢敤愲㘶㜰ㄵ㉤捤挸㈲㠱㡦㌴㈳挸㈵㈸㌳㝡づㄴ㠱〴慥㌹愵㔹挳㐸搴摢晦攱㐲挳㐶㠶攳戳ㄵ敡㔲扢㌹慦戶㑥㉥㕣ㄴ㌶㐱㔶攷敡㔳搱攵攵㠲戰㠵㐵㡥收㜰戹捡收㉣摦昱晤㌹敦戵㥤搵愳戸捥㤴㡡㍥㡡㠴昷ㅣ戰摤慥捣攷扣〲㕤〰㜹搷㘹戹㤵㐵㡥捡戸㑣㉤敡㍢㤷愰搲昷㝦㐷㈲㝦㕡㜲㍤㈷㑤昸ㄸㄲ攵㠷攰〲捦㘶㙣㠷㡥㙢〸㍥挱㈲㐷㌳戸㈴㉣㙡〶ㄷ㝢搲㡣㡢㤱挰㐷㥡攲攷㈵㜵㡦慦昷扣愰敤摢戶戱㝥〹敡㔱扣㔰搳㠶㝥㈹ㄲ㐴㠲摦㝡㕥㉥㔹捡摦昶攳搱ㄵ攴搸㈸晤㌲ㄶ昳㡡㈷ㅡ㥦㐲㈲慦挱慢㕢㐱㠳㔷㈸搱戸㥣挵扣㌸㠹挶愷㤱挸㙢昰㐲㈴ㅡ㕣愲㉡㕥㑣㐴攳㌳㉣收㜵㐴㌴慥㐰㈲慦挱㙢㐶㐱㠳㜳扦㘸㝣㤶挵㥣昶㐵攳㑡㉢挱㡣攲㤴㉤㌲㔷戱㤴戳戵挸㕣㡤㐴摥㉡㘷㘶戱㉡ㅡ㥣㘱㐵攳㜳㉣收攴㉡ㅡ㥦㐷㈲慦挱㠹戴愰挱〹㔱㌴慥㘱㌱攷㐲搱戸ㄶ㠹扣〶攷扤㠲〶攷㉥搱搸挱㘲㑥㕢愲昱〵㈴昲ㅡ㥣愲㐴㐳搰攱㌴㈳ㅡ㕦㘴昱㍡㡢愷㕦㠷㐴㕥㠳戳㐹㐱㠳㌳㠲㘸㕣捦㘲㑥〶㔲挷㤷㤰挸㙢昰挴㉦㘸昰㠴㤷摢㤸㌰晣㥢户㤵っ攸敢㌷㔲㠶攷戳ㄸ扢㠹㌹㥥捡㘲散换㐸搸挶ㄴ㑦㐳㤱昹ち搹㍣〳㐵收晦㌸㘴敡㜹戶㐹㠵㈴㡡㘷㡣㘸摣捣㘲㥥㉣愲㜱ぢㄲ戶搵㝡㥥ㄸ愲㈱㌰㠸挷戲㔵户愲搸㍥㠲㤷㈲挳扣晥㔵㔰晤㙢㈰㜵ㄵ㑡㕣㤵㠵㐵愲㜴㔹ㄱ晤㍡㐵扦㘱㡡㡡㡦㔲搴扥攳愶攵㈰㝤㔵㐴扦㐵搱摢㑣㔱㜱捥ㄲ慢㜴㔲ㄱ扤㥤愲晦搷ㄴㄵ慦㉣戱㑡敦ㄴ搱㍢㈸㔵愹挴㉦㑢っ搲㍦㐵敡扢愰晡㕤ㄴ慤㔰攲㤰㈵〶改㤸㈲㝡㌷㐵扦㙦㡡㡡㈷㤶㔸愵㐷㡡攸扤ㄴ扤捦ㄴㄵㄷ㉣ㄱ愵㉢㡡攸㑥㡡摥㙦㡡㡡敦㤵㠸搲〷㐵昴㐱㡡㍥㘴㡡㡡搳㤵㠸搲昹㐴昴㘱㡡晥㐸㐴敢㙦挴㥦㔵㄰慤搸慣愲㙢㘲㙢搶晣扤扥慡㘱㑡搵㘹㜳㙡㜷扣昰搳ㄷ慦晣攵敡㔹㝦㝣昷扡敢㝥昹晢㉢ㅦ㝢昷摥挸慣ㅦ㝦昹换㍦㍣昹㠶挷㕥ㅣㅦ扦戱攲扢㝦㕦㜸攳昹㉤敢捦㍦㌷扥攲㤸昹攷㥦扥敥搴㤶愵攳ㅡ㉢㉢慢慢愷㑦昸挹愴ㄹ挱㙤攷㝥㑦㍤昰捣㐱㐳㑡㝣㤶㙤昹㌱㙡愲㉦㌱㙥㄰愴敦攲攳搳㝦〲慡㍦〲〲㠸挵㜵㔹㔸攴㌴㜴㘱ㄱ㝤㤴愲㡦㤹愲攲戳㈵愲昴㕤ㄱ晤ㄹ㐵㥦㄰搱愰㙤㑣搱㍦攵っ㙢戶捥戰戹㌰㠰㈹㔶搱㘷㠵㜱㥣挵㤰昰挲捦㔱慡攸愸挲㍡搶愵㐳攷ㄵ挶㑣愷捥搳搴愱挷ち敢ㄸ㤷づ扤㔸ㄸ㐷㍢㜵㝥㑤ㅤ扡慥戰愶扢㜴攸捥挲㌸捡愹昳ㅣ㜵攸挳挲㥡敡搲愱摢ち攳㐸ㄷ㠳慥㉣㡣㈳㥣挶㥥愷㌱晡慦戰ㅡ㕣㍡昴㘹㘱ㅣ收搴㜹㤱㍡㜴㘴㘱ㅤ攲搲愱㜳ぢ攳㘰愷捥换搴愱㐷ぢ㙢㡡㑢攷㝥㥢㌱搹愹昳㈷敡搰戵㐵攷㈰㤷づ摤㕤ㄸ〷㍡㜵㕥愵づ㝤㕣㔸〷戸㜴攸昷挲㤸攰搴㜹ㅤ愵㐱㝡愸っ晤ㅢ㐸㈰搲㐷摦ㄴ搱愰换〶晤㔵ㄸ昵㑥ㅢ㙦愳㔴搱㐹㠵㔵攷搲愱攳ち愳搶愹昳㔷敡搰㕢㠵ㄵ㜰改搰㠳㠵愱㍢㜵晥㑥ㅤ㝡愷捣摥晦㘰㡥㝥㈷戹㝦㌲㐷㡦㤲摣㙥收攸㉢㤲㝢㤷㌹づ戶攴摥㘳㡥挳㈸戹昷㤹攳〰㐹敥〳收〸扤攴㜸挶㉡㠲㉡㌹晥㙦搳㡡㜰㐹慥〲㌹㍦攱ㅡ攱昵戵㠵〸㐹つ捦搸ㄴ㝦㄰捦㔸㐹㈰挵〷㍤攴愱て㉤挵搷㠸づ㡤戳㝥捣摣㤸㤷ㄹ㥦㉦挹换㡥捤ㄷ㠹捥㘴昳㈵㤰晣㕦晢㈸搲㔸㌰㍡搱捤ㄱ㜹戴ㄵㅦ㥦敦㠸昲て晥搸つ攴愳㌸㌵㙡㡦〵㙢捣ㄷ捤㔷㜲㠲挳愱昴㝣㑡戲㡡晥㈱愰㔵ㄱ㐲㡥扣攴晣捣㜱㑣㈵愷㌱㈷㘳ち愵愲㑢愲㤲戱㉤㈹㤵㌱㉥㈹㤵戱㉥㈹㤵㌱㉦㈹㤵戱㉦㈹ㄵㅦ㈸㈹ㄵ㕦㈸㈹ㄵ㥦㈸㈹愵㙦挸㤲挲㜹㘱昷ㄳ㤴㍤㠰㤴㡡晢戸戰慥㘱扤㠲㜱㐹㤳〴敢㤲㔲挱扣愴㔴捣戸㑢挷晣㍦搲㝤挴攸</t>
  </si>
  <si>
    <t>㜸〱捤㔸㑤㙣ㅢ㐵ㄴ昶慥扤敢㕤摢㘹㐳㥢ㄶ晡㡢㐱㙤㈹㑡搸挶つ愱㍦㔰戵戱摤晣㠸㌴㜱戱㐹〵ㄲ㕡搶扢戳昱㌶晢㘳㘶搶㑥㕣㌸㈱㉡づ㐸㜰敥愱㐲㕣㐰㜰㐰攲㡡〴摣㐰ㅣ昸㤷㠰〳ㅣ攰㠶挴㤹ㅢ㠲昷㘶敤搴㜶ㅣ㘸㐳㤰㍡㠹挷㌳昳㘶摥扣㜹昳摥昷摥㌸㈶挴㘲戱扦愰攰㌷㤶〴㌶づ㤶㕢㉣㈴㥥㔶〸㕣㤷㤸愱ㄳ昸㑣㥢愲搴㘸捤㍢㉣㡣挳〴㔹㜷㠰捥㈴㥤㌹搷㠸愲㌷〹㘵㌰㐹㡡挵ㄴ㐵ㄵ㠱㡥㑣昰㌳摣改愸戸㉡㤳㠰慡㔲挸㉦㔶慦〲搷㜲ㄸ㔰㌲㤶㕤㡡搶㥥换攵戴㥣㌶㜱收搴愴㌶㍥㤶㉤㌴摣戰㐱挹㌹㥦㌴㐲㙡戸㘳搹㔲愳敡㍡收㤳愴㔵〹㔶㠸㝦㡥㔴挷㈷慡挶愳愷㜳㡦㑥㑥摡㘷捥㥣捥挰搶戱㔲㈱㍦㑢摣㍡昰摢㉥慥㌲㜰㕤㈸攴㑢㤴搸摢挵㔳㐲㐵攴㡡挴㜴㔰㘳㠴㔰挷㕦搶ち㜹昸敦搲ち昴㑥㘹㡢攵㌲昱㤹ㄳ㍡㑤㈷㙣攱昹㔴㙦搱慣㉥ㄹ㙥㠳挸ㅥㄷ㐹昱㤶っ扡㘰㜸㘴挸㝢㥡㤱愷っ㝦㤹㘰㑦昲㘶ㅡ㡥㤵㠰㥢㡣㍦㍣㘸愳戶㤲戴挵㐲扥㔰㌳㘸挸㔹攲〶㈷〶捤收㍢㘹㕤愲昰㌵㝣ㄴ搵㈳愴摢戶挲昷㐴㈹㤳㔸㈹㔰挹㉡㔴扢扢㔶㘶昹搲㙣㑥㐸晣〱ㄶ搷扤㌰つ㌳㐵摤㄰昵慡愸㥢愲㙥㠹㍡ㄱ㜵㕢搴㤷㐵扤㈶敡㡥愸㕦ㄵ昵ㄵ㤸搳㈹㑡㌲㈹戶换户㙦㕦慦扥㜴昳昳昹敢㥦摥晣攰㐴改敢敦㌳挸㙢〱捥愶㉤㤰㜰㥢っ㐱挲㌳摤扥㉥㌳㌰㕢昲愲慢㈸ㄲ㘶慡㜸㑦㜳扥㐵搶㘴㘸挱晤㘵扣㐲攰㠷㘴㉤㉣ㅡ愱㤱昴㑡〶㈵㝥愸挲愴㔱扥㉡㙡攱捡㈱㍥搶㔹㥤㙡昷㠰挳㌰㙦㜶㜱㐹昳㠱㠸㤳〰慥ㄷ㑦㐴戵㈲て㜲收㔹㠳搵㐲愳敡㤲㈳㝤㔷㡥㝡〳㉢㝢㍡㜴㕣愶〱换ㄹㅡ㌴敡愸搱敤攲挳つㄹつ㐳ㅥ㠲㡡㐳て㝥挳〶ㄷ搴ㅤ昰㤵㔲㤱愸㈲ㄱ㘱〹扥愰㜴㘸㤹㕤搰〱ㄱ㡢㠱㘷㌸晥㌶㕤㙥㘶㌷㌰扤摣戶攲㈲㌵㔶挱㈳㙦戱㍥愹㡤攳摦扦㐳ㄲ㈰㤲㍤㘹㥦戲㜳㌹㙢㜲摣㤸㌰㈴㜴㠱㍢昵愸ㄱ㔸㤳昱慥㌸扥ㄵ慣㜲ㄷ摢攵㠱晦㜰户愹戴敡㠴て㘵散㡡㐱㤷〹戸㉤㥤㉢㡥搸㠵㠰㔲攲ㅡ㈱戱昸〰㈲昴扤扤㠳㙣㥡〶ㅥ㡥ㅦ捣ㅢ㡣摣㜲摦㔱㍢摡㈸ㅦ㌴㝣㡢ㅤㄸ㑣㉣㠷挰㝡㝦㍦敤ㄶ㤳つ换捡〰㘹㠴㜱㐹て昷㉦攳挶㍦戵收㐴攴㐳㝤㘴〰戵愰扡㌹㜵㥡㤲ㄷ搶愹ㅢ㈴㥡㠲㌰搵㈴㐸摦㜰捡㠸ㄴ挹〵㄰ㄴ㌰攲㜳昱㐶扤㤲㘳慥㄰㕡㈶ㄸ攴㠸挵㡦扡〷㐹〴晣搱㈴㙣㜴ㄱ㔵て愸㙡㍤搸㍤㙡㕦㕣ぢ〹㜸戳〵昲㐲戴〹㕢ㄵ昴愴扤㍤㔳愲㍤㠱戰慦㘷㜸㍡㌰ㅢっ扤㤶〶㙥㉦㘵捡㙡ㅡ戰愷㜵㈹戰㐸㈲㈱挶㘳㠹㔸〲ぢ㠴搱㜸ㅣ㕣㜹扣捦㔱㜹挸㐰摥慣ㅢ㥢扢㉣〷挱㜹攲戶ㄶ昵㥡ㄷ慥ㅢ〴ㄹ敢昱㕦戸慦搷㔷戴愷㐰㝢愰㈵㤷愰㈳㠹晤㠸搲㈵攸㉤慢挱㑤〶攲㘹㜴愲㉥㥤愱摤攲散攳㥢ㅦ㠵戳㕤户㡣晦㜷戲㈸敥㙥㥦晥㘲ㄳ㌰㝢搶昰㉤㤷搰㝦搶ㄷ㑡愴愲㘷慢㝢戰摡ぢ㔵㉡㈶晤〶攸戶愹㈶㌱㔱ㄲ搶㠴㤶戴敡㔸㘱㑤慥ㄱ㘷戹ㄶ挲ㄸ攴㔷㡡㠲㙡㝥〶㈰㕥㠵捦㍤㤰㘰扤㠶㐹㤶㝡ㅦ㔶晢愰㑡愵㔲ㄱ㝥捡㈹昵〰敦挷ㄲ㠸慣㠳㠴㕣㡦〳ㄸ攰㔲昳㠱㘱㑤ㅢ㈶攴㘵挹㜶㔶愶ㄴ〲慦づ搱㠹づ攳捣〲搸㈶搸㝣搳戱〸㔵㜰愰っ搹㕦〲㤲㌲㈶㜳捦㘶㄰㜶攲㌱㐹㑡㉢㠳昶㥡敢昰㍡搲搶㘰㜷㜶㌹户㠱晦敦㤷㑦㥦挷㠳愵㔲㤸㌱愹〷戱㍡〴㤵㠴㥡扣㘳㙦搸〹㡢昶㝡攵㕡戰㍡ぢ慡㈴㉣㑡㝡㔸㠱㍡攱扤ㅢ㠷㈱㡣ㅡ摥㍥㍥㍥㐳〹〰㈰慤〰づ昰㌳攲㡡晤〳㈹㝣搱㝥㙥㡣㕤㙥㌸㙡㉦㌹㘴ㄵ挱晢晥㡤㈴挸摡ちつㄶ〶㍣敡ㅦ摥㐸㉦〶ぢ㐱㔸㜴㔸摤㌵㕡㐷〶㤰㈳捡㤵ㅡ昱〱扢㈸㐰搸扦㑤ち敡㜵㘲つ㤰戱ㅣ㌴愸㐹收㡡㜷〳晡挱㑤㐵㐵攰挰㈷㈸㠲㉣ち㔰戶收㜸〲扡㐴散挵㤱昷㘷㝥戹昶捡㜹ㄹ攰㔴〰〷〱ㄷ㤱搰ㄹ户〲㤰㤸㥦っ昵㠴攵㍤㤸㝥㕦㠲㈷㡢㔳㜷㐹摥愰㘰搸〱㘵慡搷㘹㐶㠶搷㤵〸㐷摥㜲㌷㈸ㅢ愲㑣ㄴ㕦戴捤昱戵㑢㜰㙥㠳㘸捣㠸㘹挲㐸㕦㈰攰攷㐶㜴摡攲㕤㐹扦〲㈶摥愱㈰昸捡㑣㌶㌱愹搶㜵㐸㔲愱㠷㐵㤰㝥〱㔶〳攵㐳㘸㑤昸昸㑣攲慢㔲㉢㝥戰敡㜳挹㈵㠶戹づ㌲㔴㤳㐹㍣㐶ち㍥扣㑣㜶捣㈶㈶㈱㝡㡦づ搲㔵㤴㤳慥扦攳收㉣〸て敤㠷㕢〶ㅦ㙥ㄵ㑡昸敢㑣攱ㅤ㔰攱㤰㜷㈵愰㉢搵㈰㔸挱㤷挲づ摥㘳㌵㐲㐲㝣㐹愵扤攸㌹㠸㙤戰晤㜸扣攷戵搴搶㍢ㄲ㌱㈳收搹戲晣〰戴攲搳搴攴㍤攱㘷㌸㍦扥戲㑡敦晣㌰晦晡㑤㘳敡捤扦扥㜸换㝣攲戳㈷㠵㥦摡㠴㔳捤㡦㜷ㅤ㡢晦㜸改攵摣戳㥦㝣昴挶搸㔵〹〳挸㙤〵敦㘱㤸戸搳㕥挷慥㡡ㄳ扡㈴㙤㐷愶㠱㙤挵〶㌴㠲挴捡㑡摡㤵ㅡ㥣扡㌸㘴捦㔰挷㜲ㅤ㥦愰改㐰捡㡡慦捥㜹戲っ㐹㔴㈹挰ㄷ㙥攰て搹ㄵ㙡昸っ㘳㡤㙦戶㜶昵昴戸户㐸㜶摥昱ㄹ㙣挳昱ㄲ摢㍢㙤㠴㜳戸戹㠶攷捦ㄸ㜵㜶㌷戸ㄳ晦搱〳搴〳㈵〲㉦㔱㄰㐵㐱ㄱ㤵㉤㝡㐴㑣㍥ち慣㡥㜶㜹攰搹㙣㜶愱戴㤴㍤㥥ㅢ㍦㥡戵ㅣ㘶㐲敥ㅥ㘶㈹搸敤挳㤰㝢㠹ㅣ敤挴㤳戸㝦〴㜲㠸㝥户㥦㘸愱敤㘷昸㙦ぢ敤っ㌸㍥㈸㤰慦㘷㠲㍣戱㌹〶㙢〴捣㌳戸攳㍣搴㙥㘰㘷ㄸ㘳㌶㠶㜰昹㌸㔴㍢ち㜹扤㉢慦㤳㐱摥搸㍤㌰ㄶ搹㜹挷㕤㠶㌱挴昳㝣〶㥦㑦敡㈸㔴〲摦〱㝢㘳㔰㜵捡㌰敥㠴扥慣㍥〲搵㔰㕣挰愹攸㥣戲㠶晤㈹搷捤㜶摣㡢愹㌸㈴㥦㠰敡㄰愴㉦㔶挳っ戳搳昰摢㤳㘹戰㄰摥㝡搹收㌸㍤愹慤戹㙣㑤昸扡敤ㅢ㕦摤㜸晥搵敦㥥昹愶昰敥㘳ㄵ㑤㝥昳愱昷㠴慦摡㠴晥ㅦㅢ㠶㍢㈲㐹㈸挵攳㠳㜰㘱㐳㐶㍢摡晦㝣戸〸捦㠱ㄶ㥥㌹づ愹㤴挴慤㍤㈱㥥摤ㅡ慦づ㌶攳搵㐸㕦㠲搴晦㠱て摥㘱㉦戴摥て㈳敡〴戲挶慡ㅦ㕥㌱ㅢ㥣挶㜳昴㘵慤改㌴㠲㘹攵挶㠷ㄷ晥㥣㜸㙥㉡晤㌷㡡戹㝣ぢ</t>
  </si>
  <si>
    <t>To run Predictor, select any cell within the data series you plan to forecast (to the right of the model) and open the program from the ribbon. The first four steps help you to define, organize, and view the data. An autocorrelation feature determines if any seasonality (shown as lags) is present in the data. In this annual data, there is no seasonality, just an increase in number of households.</t>
  </si>
  <si>
    <t>CB_Block_11.1.1000.0:2</t>
  </si>
  <si>
    <t>Decisioneering:11.1.1000.0</t>
  </si>
  <si>
    <t>The Method Gallery allows you to select any or all of the eleven available time-series forecasting methods for comparison to your data. They are divided into Nonseasonal, Seasonal, and ARIMA, and you can learn more about each by double-clicking on its gallery image. Through the gallery you can also override the default error statistics or parameters for any methodology.</t>
  </si>
  <si>
    <t>Because you are forecasting a single, independent data series, you do not need to apply multiple linear regression. You select a forecast of six periods (years) and a desired confidence interval of 5% and 95% around the value. You want to paste the six forecasts as normal Crystal Ball assumptions at the end of the historical data (cell L24). Predictor will let you preview your forecast at any time throughout the setup procedure. Following the preview, click on the Run button.</t>
  </si>
  <si>
    <t xml:space="preserve">The model has been designed so that these new forecasts have replaced the estimated  households with TV values (Row 4). If you click on the Single Step button, you will see that the household values change because they are linked to the assumptions at the end of the historical data on the right. </t>
  </si>
  <si>
    <t>㜸〱戵ㄸ㑢㙣ㅢ挷㜵㤷㍦敤㔲㤴㐴㕢晥挶㐲㈳戴㜲㔲㐷ㄶ㐱㡡愴㈸㍡㜰㕣㝥㘴㠹戶愸ㅦ攵ㄸ㌹㈴愳㈱㜷㈸㔲㕥敥㉡扢㑢㔵㙡〲搴㘸㉦敤愵〸摡㑢摢ㄴ㑥㤱㘳㠱〲㜵攴ㄶ㐹て㙤て㐵㔰ㄷ㌶摣〰㉥搰戸昹ㅤち㈴㐱ぢ㌴㐰扦㐰て改㝢㐳㉥挹㤵ㄸ〲㙡搲㤵㜶㜶收捤晢捦㥢㌷㙦㈸㠸㠲㈰㝣って㝥昱昱㘰㘷愴戰㘳㕡慣ㄶ捡攸慡捡㑡㔶㔵搷捣㔰捡㌰攸捥㝣搵戴摣㠰攰㈳㔵㤸㌷扤挴慣㝥㠵㐹㘴㡢ㄹ㈶㈰㜹〵㐱㤲㘴ㄷ捣㈳ㄳ㝣㠳昶㐰㐶慡㠰〷㥡搵㑣㝡戱戸〱㕣ぢ㤶㙥戰戳愳㑦㌶㘸捦㐷㈲愱㐸㈸㥡㑣挴㐳攱戳愳㤹扡㙡搵つ㜶㕥㘳㜵换愰敡搹搱愵㝡㔱慤㤶㉥戳㥤㔵晤ㅡ搳捥戳㘲㌸㕡愴戱改㐸㉣ㅥ㉦㈷㤳搳〱㄰㉤㉣㘴搲㑢〶㉢㥢㥦ㄱ㑦㉦慡ㅣ捦戲㔲ㄵ㙤㘳捣愸㙡敢愱㑣ㅡ晥㍢昴て㠱㐴愵㕡〲㔳㐲㡢〵散ㄷ㉡㡣㔹晤㐰搹㑦㜸㤷㙢㌴㐸㘶戶㑢㑣捤㌰㔵㕤〱〵てㄳ㜰㙣扤愶㉤ㅡ㔵愶㔹ㄴ晤㉢㤳ち㌵戳搴㘲㘶㍦昶收ㄸ㔵挰㉦挳㠴㍢㐹㘹愰ㄷ㐰〵㘶〶㥢戰ㄵ晤换つ㠰ㄳ㘹㘶ぢ㔸㜶㈲㌵〰〳戵㉢㈶㕢愱摡㍡㕢愰㌵收慤捤搶慢㡡〷㤷挳敤㜲戹〴昷㐴㌷㌳戹敡㙤〳摢收愰戳㈳摤㈸㍡ㅤ㤳㐹㈷㐲づ慢㔱㥡㈸㡡摤㘲㙢㡥㥡ㄵ㡢ㄶ㔵㈶昶㌷㈳㡦敢〷〴戲て㥢㍥㑥㉡挸ㄲ㝣晤㝥扦攸昹ㄷ㐴㙣㈷㉡㍡摣㐵愸㡢ㄴ㕤愴攴㈲㡡㡢㌰ㄷ㈹扢挸扡㡢㔴㕣愴敡㈲ㅢ㉥㜲つ㜰散㐷敡敢〳扢昹戳晢捤㈷㤶攲㜳㉦愶㕦㝥㝦攵㔷㑦㘷〷摦っ昸〱㘹㈹㤳㥥㘳敡㈶㉣挱㘷ㄵ㑣㘸挷挱扣ㅣ〲㡡挳㘴㠵慤ㅢ捣挴〸捣㌳慢愲㉢㄰ㅦ㑢㄰〷扡戲扡戳挹〲愴挰愸愹㙢㔴慤㕡㍢㠳愴㠱㔱挸愷㔲㜵㑢㍦搴ㅥ㌶〸㑣ㅢ㈱敢㐴㠰攱ㅥ㠴挲㑣〱㌹っ搹ㅣ㘰愸㙥㔶㘸㡢摥㌹㥤摤㍦㥤㘶ㄶつ㌶愹戳慢ぢ〵搲愹㔰〳㠰っㅤ㈸㐸㘳㑢攴㈸㑢㤵敡㠰慤〱户挸㤶㕦㐸㌹搴㈹愴㘶㘹慤搶搲㙥敥㉡㐷戶㔹攱戰㔳㜹ㄸ㜷㑡㠲㈱愷㙥㐹捡愳慡㉤㐹㜹〷㙤㈱扦㐷ㄲ㐷㙥㑢㜲㘲捦㕤捤㍢㈵㌵愸㙤昴散㙡㡡扢愵敤〴ㄸ愳愶㥤〸㑥㐷愶㠸㐳㍥㜲〰㈷戵昱昳㝢ㄸ挲搸挹㌰㑦㥣っ昳㝢ㄹ收ㅢっ搱〷㌵挸㑢愵搴㑡㉥㥦㍡㡡㠹㠰ㄹ㑣㉢㌱㜳㝣㔱换㔴㌰㡤㈸㥦敦㠴㤶㘷戶㉤愶㈹㑣㔹㌲㜴搸㌵搶捥㉡敥收㘳づ㤴ㄴㅣ㈴㕢っ㈶㑥㍡挰ㄷ昵㔲摤捣攸㥡㘵攸慡㜳㈶愵㙣㔱㤰愹攴㜵㠵〹㍣㔹搹摢户挷搷敤ㄶ㐵㐱㝣慣㕢㜶㙡敥攸㔰㝢晦捣㘸昵ㅡ㙥昷昱㕥攸ㅤ㕢っ昷ㅣ攲㡢ㄲ晣昹㐴ㅦ晥敦晦㌴挰㍥㜱戸㤹换㜸〶㥥愳㥡愲㌲愳㕢昶㙢㥤慣㈲㈶㔶挱晢て㐸㙥〷㌰〰捦搹扥㉤慡搶ㄹ㈱㠲㠴敡挹挸攵敦挰攵㈰㜶敤㘷〳㕣㈰㘱㘳挳㑦昱敦㝦て㥦搷㉥㠸㜶挷晥敥〳㝣攲挴晦〳搳ㄶ㘶㝦㍦㔱㐶ぢ挱㉦て㠰㔱㝥扦攰挵㜳攵攰〷ㄹ㝡㐳收㈷㈸搴㈳愶户㜶㔱㌷㑣户扢摢捡戶捥戵㥥㤳㜸㌰捡㠳搸っ㐱攳挱㐳慥㈷㍥㙡敤㥦搷愹㜲㤱㘲攱搱搷慣愰愴㡣㕥摢愴〶㌳㠲㈸㌶〳㥢〶㌶攳㔶ㄵ敡〸〹〱〵愸搴㍣愸戰敦㐹㡣ㄵㄳ㡥㝥户攰昵昶㑢摤㘴攵㙣㕥㘳㕤㉡挱摣㍥晥㝦㔹㥥扥㠰㕥昱晢戱㘶㤲㠳搸ㅣ㠲㐶㐴㐷㘳〴挹㠷㥢ㅤㅥ㑥㘸㉢㕡㠹㘴〸㘸㤲つ㐳㔷㍥〲㡤㠸㝥攸㠲㜰ㄴㄱ㡥㐱ㄳ㐴〹㈸㔰㤲㤰㕥㐲㕣㈱㠸ㄲ昹摡ㅣ㠷㡥㝣〲㐱㈸㤶扢昷㈴㜴〶摣㐱ㄴ㠱ㄴ扥㠷愰㌹㥤㐹㘷㔶〸㑤㑥㐶愷㈲㠹㜲慣捣捡㌱ㅡ㥤㥡づ㌳㈵㤶㘰㉣㤱っ㐷换挹㘸㌹挸㌵〲㜴昹ㄴ㌴㐱搴〱㌹挸㈳㌸㐲㘵昸〸攷扣㈸昷㤱摥愹〴㉢戸ㅣ㤴捥挸㘶㠸捣㕥挹㘵攱㠴㉦改㔰㐰㌳挵换挷㔰㕡㐳㈲摤昶ㄲつち戵㍥愲改㔰ㄵ搲〰〷㙥㘲㡡搵㉣㠹戰敤㤲㕡㔷㤸㠷愸㜴㝤㤰㈸晡㠲㙥㐱㄰戲ㄲ㌵㉤㐷㐹搰㑦㜲愶㥤扥㠶㕡戵㐲㈳晦つ㤲㜹㐰㕦㘲昴㕡づ攵ㅤ㙦㑤攷愹㔶愷敡㈲愸㘴㐰昰ㅣ㈲㈹㘵愳㡥㠸㐶〹㘴㔷㔵㌶散㠴昰㘸㍡搲㠴搹㕡㜰㘰愰〹㕣搱敢㥡㘲昳攱〳㍥㝤搸㥥㘶愶㘵㐰〹㥤慦㙡晢㐰㜴ㅢ摣㡢づ㙥㉣㈳慥㈵㉦㈳㈵㈸㈴㈵昱㈰改慤㤱戶㈵㌱摣㙢㝤昶㥡㙡攷㝢㥦慦愷愸〶ㄹ户捣愶㤰㝣㍥㤴㈸昸㍥〷捤攸㔴㍣慥搰㜰㥣㈶㡢ㄱㄶ㥢㘴㘵攸㈸㤱昲㌴㔵㈲㔳㠹㌸㔳ㄸて挹㠷〱㔳㙡㤴昴愳㤱愶搱㠲昸ㅥ愴㜱㑣攵挸㡣㍦搰晦㔸昰扥ぢ敤㠱㑤㐱㌱捥㤳愲挹ㄳ㍥敦㕤戰晢摥㜷㠰昷㐱散敤挵ㄶ㤹㝥搴㔴晥愳慦㡡戸㈹㜱㤷〸扥㉦㐰㌳㍡ㅤ㐹挴挳攱挹愹㘸㌱愲挴㤸㌲㌵㕤㡥挶㑡㠹㐴戹ㄸ㥤ち㠳㘳捡ㅣ㜳っ㕢㝥づ攱昷㡦愰㥣挳ㅦ㌸㉢㠸て〰晣㉥扣㝣挴㥢戶㐱攲㥢㌰㠱㐶戵㈷戱搷㔶换㡢搹攱昱㙥㠱㠱㤵㡡㠹㔷愰㔶晤戳户搰㤹㠱挲㘵〷戳㡥ㅢ㜲慢㤷〷戶挷㜵敥㝦攳㠵挱㠳㈵〰㝦晦〰ち㝦ち㍥捥㐵㐱㡥㌹㜸攵㌳挸ㅥ㤳㔵搷攰改㜵㝦挳ぢ捣搱㕡捥㕣㐱㕦㤸慢㝡慡㜵㥢㍣挴慤〶昸戸㝤㈸㥥㙥㐳㔲㐵ㄳ敥扡ㄶ戳挹ㄶ㡤ㄶ摤㐰ㅢぢ昲挶搱昶〸慢㐱戶㙤㘱攲㍢搵㠶收㌴ㄳ㉡㑢愶搸ㅣ㑤〸ち㡦换㉤㍥搱捤搹㥤㤶挰昲敤扦愲㡦摢㤷㜱捣㈷愷扡㥣㜲改慡挵ぢ㌳㥥㙦㘴㍣㉦㝣攳搰昴㥦ㅦ扢㍣ㄶ㍢㌷㌶㍦㌶ㄹ昵摥㠷㌵晡㤴攲㥤敢㠴挲昰昱换ㄳ搰㡡㜸挶愰っ〴つ攱搲㝤〸慦㙢㕢㉣慤㈹㙢㙢晦ㅥ昲㡣㍥攴搹晥敥昵散昵摤敦捣㙥㉣愴㌶㤶㙦㝥㉢㝤攲㠵㍢㜷敥敤挶㘳昷愳昷愳㍦㡢㈵㝥ㅦ晤摤昲㘶攸敥㤹㌳ㄳ㤷㝥㝡昷昲挴挴㤹㑢㜷摥㔸㤶扥㤸晦敤敤昹㝦㉥晣㌸㜰晢摥挲摤摤㝣㝥㌲扣㜰㈹㜶㌳ㅣ㡢挴昳扢户㙥慤㠹㈷㝦㜹㍤昲敡㉢慦㡥挵慦摥㑢㕥㜸昴搱昸㙢㥥捡挶捤ㅢ捦㙤㍣戳戱㕣㝥攵挶㘲昹搹摣搷愸㜵敢昲㠶昱挸㙦㝥戱晡挳捡㌳㍦扦戱㍢ㅣ㑣扤晤昲晢て㡦晣昵挴㥦㍥晣昳〷㉦扥昴㙤晦慤攱㔰敡昴散敢慦㑦扡㥦扥㝤散㈵搹㉡㐵慥㍤晦㙣昹捡㘳戳捦㥦晣昵㝦捥〶〲て戲㡦㑦㥣㍢㜶攴ㅢ㈳㈳㍦ㄸ晤摢㤷㠴散敥搷㤳㍦㔹㉢扦㌱昶㈰昶挲㔳㙦〹㍦晡攰戹攳ㅥ㜴㐲慦戵挱㙡愳慦㐶㈸晥㌴㈵搵㠸捡戴㜵慢搲晡㌹ち敡㈴〹㝥㡦挲㝢戴敤搷㈱ㅣ愰换㜹挵搰晦㕦昱㌰改ㄹ</t>
  </si>
  <si>
    <t>Notice also, that as a result of the more accurate time-series forecasts, the base case NPV has improved to about $62 million. With these new assumptions in place, you should re-run Crystal Ball and compare the results to your earlier simulation results.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</si>
</sst>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44" formatCode="_(&quot;$&quot;* #,##0.00_);_(&quot;$&quot;* \(#,##0.00\);_(&quot;$&quot;* &quot;-&quot;??_);_(@_)"/>
    <numFmt numFmtId="164" formatCode="0.0%"/>
    <numFmt numFmtId="165" formatCode="_(&quot;$&quot;* #,##0_);_(&quot;$&quot;* \(#,##0\);_(&quot;$&quot;* &quot;-&quot;??_);_(@_)"/>
    <numFmt numFmtId="166" formatCode="d\-mmm\-yyyy"/>
    <numFmt numFmtId="167" formatCode="yyyy"/>
  </numFmts>
  <fonts count="21" x14ac:knownFonts="1">
    <font>
      <sz val="10"/>
      <name val="Arial"/>
    </font>
    <font>
      <sz val="11"/>
      <color theme="1"/>
      <name val="Calibri"/>
      <family val="2"/>
      <scheme val="minor"/>
    </font>
    <font>
      <sz val="10"/>
      <name val="Arial"/>
      <family val="2"/>
    </font>
    <font>
      <b/>
      <sz val="10"/>
      <name val="Arial"/>
      <family val="2"/>
    </font>
    <font>
      <sz val="10"/>
      <name val="MS Sans Serif"/>
      <family val="2"/>
    </font>
    <font>
      <sz val="8"/>
      <color indexed="81"/>
      <name val="Tahoma"/>
      <family val="2"/>
    </font>
    <font>
      <sz val="11"/>
      <name val="Calibri"/>
      <family val="2"/>
      <scheme val="minor"/>
    </font>
    <font>
      <b/>
      <sz val="11"/>
      <name val="Calibri"/>
      <family val="2"/>
      <scheme val="minor"/>
    </font>
    <font>
      <sz val="11"/>
      <color indexed="12"/>
      <name val="Calibri"/>
      <family val="2"/>
      <scheme val="minor"/>
    </font>
    <font>
      <b/>
      <sz val="11"/>
      <color indexed="16"/>
      <name val="Calibri"/>
      <family val="2"/>
      <scheme val="minor"/>
    </font>
    <font>
      <sz val="11"/>
      <color indexed="10"/>
      <name val="Calibri"/>
      <family val="2"/>
      <scheme val="minor"/>
    </font>
    <font>
      <b/>
      <sz val="11"/>
      <color indexed="12"/>
      <name val="Calibri"/>
      <family val="2"/>
      <scheme val="minor"/>
    </font>
    <font>
      <sz val="18"/>
      <color rgb="FF1F497D"/>
      <name val="Cambria"/>
      <family val="1"/>
      <scheme val="major"/>
    </font>
    <font>
      <b/>
      <sz val="18"/>
      <color rgb="FF1F497D"/>
      <name val="Cambria"/>
      <family val="1"/>
      <scheme val="major"/>
    </font>
    <font>
      <u/>
      <sz val="10"/>
      <color theme="10"/>
      <name val="MS Sans Serif"/>
      <family val="2"/>
    </font>
    <font>
      <u/>
      <sz val="10"/>
      <color rgb="FFFF0000"/>
      <name val="Calibri"/>
      <family val="2"/>
      <scheme val="minor"/>
    </font>
    <font>
      <sz val="14"/>
      <color rgb="FF0070C0"/>
      <name val="Calibri"/>
      <family val="2"/>
      <scheme val="minor"/>
    </font>
    <font>
      <i/>
      <sz val="11"/>
      <color theme="1" tint="0.249977111117893"/>
      <name val="Calibri"/>
      <family val="2"/>
      <scheme val="minor"/>
    </font>
    <font>
      <sz val="11"/>
      <color theme="1" tint="0.249977111117893"/>
      <name val="Calibri"/>
      <family val="2"/>
      <scheme val="minor"/>
    </font>
    <font>
      <b/>
      <sz val="11"/>
      <color rgb="FFFA7D00"/>
      <name val="Calibri"/>
      <family val="2"/>
      <scheme val="minor"/>
    </font>
    <font>
      <b/>
      <sz val="11"/>
      <color indexed="63"/>
      <name val="Calibri"/>
      <family val="2"/>
      <scheme val="minor"/>
    </font>
  </fonts>
  <fills count="7">
    <fill>
      <patternFill patternType="none"/>
    </fill>
    <fill>
      <patternFill patternType="gray125"/>
    </fill>
    <fill>
      <patternFill patternType="solid">
        <fgColor indexed="15"/>
        <bgColor indexed="9"/>
      </patternFill>
    </fill>
    <fill>
      <patternFill patternType="solid">
        <fgColor theme="0"/>
        <bgColor indexed="64"/>
      </patternFill>
    </fill>
    <fill>
      <patternFill patternType="solid">
        <fgColor rgb="FF00FF00"/>
        <bgColor indexed="64"/>
      </patternFill>
    </fill>
    <fill>
      <patternFill patternType="solid">
        <fgColor rgb="FFF2F2F2"/>
      </patternFill>
    </fill>
    <fill>
      <patternFill patternType="solid">
        <fgColor theme="4" tint="0.79998168889431442"/>
        <bgColor indexed="65"/>
      </patternFill>
    </fill>
  </fills>
  <borders count="20">
    <border>
      <left/>
      <right/>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hair">
        <color theme="0" tint="-0.24994659260841701"/>
      </right>
      <top style="thin">
        <color theme="0" tint="-0.24994659260841701"/>
      </top>
      <bottom/>
      <diagonal/>
    </border>
    <border>
      <left style="hair">
        <color theme="0" tint="-0.24994659260841701"/>
      </left>
      <right style="thin">
        <color theme="0" tint="-0.24994659260841701"/>
      </right>
      <top style="thin">
        <color theme="0" tint="-0.24994659260841701"/>
      </top>
      <bottom/>
      <diagonal/>
    </border>
    <border>
      <left style="thin">
        <color theme="0" tint="-0.24994659260841701"/>
      </left>
      <right style="hair">
        <color theme="0" tint="-0.24994659260841701"/>
      </right>
      <top/>
      <bottom/>
      <diagonal/>
    </border>
    <border>
      <left style="hair">
        <color theme="0" tint="-0.24994659260841701"/>
      </left>
      <right style="thin">
        <color theme="0" tint="-0.24994659260841701"/>
      </right>
      <top/>
      <bottom/>
      <diagonal/>
    </border>
    <border>
      <left style="thin">
        <color theme="0" tint="-0.24994659260841701"/>
      </left>
      <right style="hair">
        <color theme="0" tint="-0.24994659260841701"/>
      </right>
      <top/>
      <bottom style="thin">
        <color theme="0" tint="-0.24994659260841701"/>
      </bottom>
      <diagonal/>
    </border>
    <border>
      <left style="hair">
        <color theme="0" tint="-0.24994659260841701"/>
      </left>
      <right style="thin">
        <color theme="0" tint="-0.24994659260841701"/>
      </right>
      <top/>
      <bottom style="thin">
        <color theme="0" tint="-0.24994659260841701"/>
      </bottom>
      <diagonal/>
    </border>
    <border>
      <left style="thin">
        <color rgb="FF7F7F7F"/>
      </left>
      <right style="thin">
        <color rgb="FF7F7F7F"/>
      </right>
      <top style="thin">
        <color rgb="FF7F7F7F"/>
      </top>
      <bottom style="thin">
        <color rgb="FF7F7F7F"/>
      </bottom>
      <diagonal/>
    </border>
    <border>
      <left/>
      <right style="medium">
        <color theme="0" tint="-0.24994659260841701"/>
      </right>
      <top/>
      <bottom/>
      <diagonal/>
    </border>
    <border>
      <left style="medium">
        <color theme="0" tint="-0.24994659260841701"/>
      </left>
      <right style="medium">
        <color theme="0" tint="-0.24994659260841701"/>
      </right>
      <top/>
      <bottom/>
      <diagonal/>
    </border>
    <border>
      <left style="medium">
        <color theme="0" tint="-0.24994659260841701"/>
      </left>
      <right/>
      <top/>
      <bottom/>
      <diagonal/>
    </border>
    <border>
      <left/>
      <right style="medium">
        <color theme="0" tint="-0.24994659260841701"/>
      </right>
      <top/>
      <bottom style="medium">
        <color theme="0" tint="-0.24994659260841701"/>
      </bottom>
      <diagonal/>
    </border>
    <border>
      <left style="medium">
        <color theme="0" tint="-0.24994659260841701"/>
      </left>
      <right style="medium">
        <color theme="0" tint="-0.24994659260841701"/>
      </right>
      <top/>
      <bottom style="medium">
        <color theme="0" tint="-0.24994659260841701"/>
      </bottom>
      <diagonal/>
    </border>
    <border>
      <left style="medium">
        <color theme="0" tint="-0.24994659260841701"/>
      </left>
      <right/>
      <top/>
      <bottom style="medium">
        <color theme="0" tint="-0.24994659260841701"/>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medium">
        <color theme="0" tint="-0.24994659260841701"/>
      </left>
      <right style="medium">
        <color theme="0" tint="-0.24994659260841701"/>
      </right>
      <top style="medium">
        <color theme="0" tint="-0.24994659260841701"/>
      </top>
      <bottom/>
      <diagonal/>
    </border>
    <border>
      <left style="medium">
        <color theme="0" tint="-0.24994659260841701"/>
      </left>
      <right/>
      <top style="medium">
        <color theme="0" tint="-0.24994659260841701"/>
      </top>
      <bottom/>
      <diagonal/>
    </border>
  </borders>
  <cellStyleXfs count="9">
    <xf numFmtId="0" fontId="0" fillId="0" borderId="0"/>
    <xf numFmtId="44" fontId="2" fillId="0" borderId="0" applyFont="0" applyFill="0" applyBorder="0" applyAlignment="0" applyProtection="0"/>
    <xf numFmtId="0" fontId="4" fillId="0" borderId="0"/>
    <xf numFmtId="9" fontId="2" fillId="0" borderId="0" applyFont="0" applyFill="0" applyBorder="0" applyAlignment="0" applyProtection="0"/>
    <xf numFmtId="0" fontId="14" fillId="0" borderId="0" applyNumberFormat="0" applyFill="0" applyBorder="0" applyAlignment="0" applyProtection="0"/>
    <xf numFmtId="0" fontId="19" fillId="5" borderId="9" applyNumberFormat="0" applyAlignment="0" applyProtection="0"/>
    <xf numFmtId="0" fontId="1" fillId="6" borderId="0" applyNumberFormat="0" applyBorder="0" applyAlignment="0" applyProtection="0"/>
    <xf numFmtId="0" fontId="1" fillId="0" borderId="0"/>
    <xf numFmtId="9" fontId="1" fillId="0" borderId="0" applyFont="0" applyFill="0" applyBorder="0" applyAlignment="0" applyProtection="0"/>
  </cellStyleXfs>
  <cellXfs count="116">
    <xf numFmtId="0" fontId="0" fillId="0" borderId="0" xfId="0"/>
    <xf numFmtId="0" fontId="3" fillId="0" borderId="0" xfId="0" applyFont="1"/>
    <xf numFmtId="0" fontId="6" fillId="0" borderId="0" xfId="0" applyFont="1" applyFill="1" applyAlignment="1">
      <alignment horizontal="left"/>
    </xf>
    <xf numFmtId="0" fontId="7" fillId="0" borderId="0" xfId="0" applyFont="1" applyAlignment="1">
      <alignment horizontal="left"/>
    </xf>
    <xf numFmtId="0" fontId="6" fillId="0" borderId="0" xfId="0" applyFont="1"/>
    <xf numFmtId="0" fontId="8" fillId="0" borderId="0" xfId="0" applyFont="1"/>
    <xf numFmtId="0" fontId="6" fillId="0" borderId="0" xfId="0" applyFont="1" applyFill="1"/>
    <xf numFmtId="9" fontId="9" fillId="0" borderId="0" xfId="3" applyFont="1" applyFill="1" applyAlignment="1">
      <alignment horizontal="left"/>
    </xf>
    <xf numFmtId="3" fontId="6" fillId="0" borderId="0" xfId="0" applyNumberFormat="1" applyFont="1"/>
    <xf numFmtId="0" fontId="7" fillId="0" borderId="0" xfId="0" applyFont="1" applyFill="1"/>
    <xf numFmtId="0" fontId="7" fillId="0" borderId="0" xfId="0" applyFont="1" applyFill="1" applyAlignment="1">
      <alignment horizontal="left"/>
    </xf>
    <xf numFmtId="9" fontId="6" fillId="0" borderId="0" xfId="3" applyFont="1" applyFill="1"/>
    <xf numFmtId="9" fontId="6" fillId="0" borderId="0" xfId="3" applyFont="1" applyBorder="1" applyAlignment="1">
      <alignment horizontal="left"/>
    </xf>
    <xf numFmtId="9" fontId="6" fillId="0" borderId="0" xfId="3" applyFont="1" applyFill="1" applyBorder="1" applyAlignment="1">
      <alignment horizontal="left"/>
    </xf>
    <xf numFmtId="9" fontId="6" fillId="0" borderId="0" xfId="3" applyFont="1" applyFill="1" applyAlignment="1">
      <alignment horizontal="left"/>
    </xf>
    <xf numFmtId="0" fontId="10" fillId="0" borderId="0" xfId="0" applyFont="1"/>
    <xf numFmtId="0" fontId="7" fillId="0" borderId="0" xfId="0" applyFont="1" applyBorder="1"/>
    <xf numFmtId="0" fontId="6" fillId="0" borderId="0" xfId="0" applyFont="1" applyBorder="1"/>
    <xf numFmtId="0" fontId="8" fillId="0" borderId="0" xfId="0" applyFont="1" applyFill="1"/>
    <xf numFmtId="0" fontId="7" fillId="0" borderId="0" xfId="0" applyFont="1" applyAlignment="1">
      <alignment horizontal="center"/>
    </xf>
    <xf numFmtId="0" fontId="7" fillId="0" borderId="0" xfId="0" applyFont="1" applyFill="1" applyBorder="1" applyAlignment="1">
      <alignment horizontal="center"/>
    </xf>
    <xf numFmtId="166" fontId="7" fillId="0" borderId="0" xfId="0" applyNumberFormat="1" applyFont="1" applyFill="1" applyBorder="1"/>
    <xf numFmtId="166" fontId="7" fillId="0" borderId="0" xfId="0" applyNumberFormat="1" applyFont="1"/>
    <xf numFmtId="0" fontId="12" fillId="0" borderId="0" xfId="0" applyFont="1" applyFill="1" applyAlignment="1">
      <alignment horizontal="left"/>
    </xf>
    <xf numFmtId="0" fontId="13" fillId="0" borderId="0" xfId="0" applyFont="1" applyAlignment="1">
      <alignment horizontal="left"/>
    </xf>
    <xf numFmtId="0" fontId="7" fillId="3" borderId="0" xfId="0" applyFont="1" applyFill="1"/>
    <xf numFmtId="0" fontId="15" fillId="0" borderId="0" xfId="4" applyFont="1" applyAlignment="1">
      <alignment horizontal="center" vertical="center"/>
    </xf>
    <xf numFmtId="0" fontId="0" fillId="0" borderId="0" xfId="0" quotePrefix="1"/>
    <xf numFmtId="3" fontId="6" fillId="0" borderId="4" xfId="0" applyNumberFormat="1" applyFont="1" applyBorder="1"/>
    <xf numFmtId="3" fontId="6" fillId="0" borderId="6" xfId="0" applyNumberFormat="1" applyFont="1" applyBorder="1"/>
    <xf numFmtId="0" fontId="6" fillId="0" borderId="0" xfId="0" applyFont="1" applyAlignment="1">
      <alignment horizontal="center"/>
    </xf>
    <xf numFmtId="0" fontId="8" fillId="0" borderId="0" xfId="0" applyFont="1" applyAlignment="1">
      <alignment horizontal="center"/>
    </xf>
    <xf numFmtId="0" fontId="7" fillId="0" borderId="0" xfId="2" applyFont="1" applyAlignment="1">
      <alignment wrapText="1"/>
    </xf>
    <xf numFmtId="0" fontId="6" fillId="0" borderId="0" xfId="2" applyFont="1"/>
    <xf numFmtId="0" fontId="6" fillId="0" borderId="0" xfId="2" applyNumberFormat="1" applyFont="1" applyAlignment="1">
      <alignment wrapText="1"/>
    </xf>
    <xf numFmtId="0" fontId="6" fillId="0" borderId="0" xfId="2" applyFont="1" applyAlignment="1">
      <alignment wrapText="1"/>
    </xf>
    <xf numFmtId="0" fontId="13" fillId="0" borderId="0" xfId="2" applyFont="1" applyAlignment="1">
      <alignment wrapText="1"/>
    </xf>
    <xf numFmtId="0" fontId="12" fillId="0" borderId="0" xfId="2" applyFont="1"/>
    <xf numFmtId="0" fontId="16" fillId="3" borderId="0" xfId="0" applyFont="1" applyFill="1" applyBorder="1" applyAlignment="1">
      <alignment horizontal="left"/>
    </xf>
    <xf numFmtId="0" fontId="16" fillId="3" borderId="0" xfId="0" applyFont="1" applyFill="1" applyBorder="1"/>
    <xf numFmtId="167" fontId="18" fillId="0" borderId="3" xfId="0" applyNumberFormat="1" applyFont="1" applyBorder="1" applyAlignment="1">
      <alignment horizontal="center"/>
    </xf>
    <xf numFmtId="167" fontId="18" fillId="0" borderId="5" xfId="0" applyNumberFormat="1" applyFont="1" applyBorder="1" applyAlignment="1">
      <alignment horizontal="center"/>
    </xf>
    <xf numFmtId="0" fontId="17" fillId="0" borderId="0" xfId="0" applyFont="1"/>
    <xf numFmtId="3" fontId="6" fillId="0" borderId="0" xfId="0" applyNumberFormat="1" applyFont="1" applyAlignment="1">
      <alignment horizontal="center"/>
    </xf>
    <xf numFmtId="164" fontId="6" fillId="0" borderId="0" xfId="3" applyNumberFormat="1" applyFont="1" applyFill="1" applyBorder="1" applyAlignment="1">
      <alignment horizontal="center"/>
    </xf>
    <xf numFmtId="9" fontId="6" fillId="0" borderId="0" xfId="0" applyNumberFormat="1" applyFont="1" applyAlignment="1">
      <alignment horizontal="center"/>
    </xf>
    <xf numFmtId="0" fontId="8" fillId="0" borderId="0" xfId="0" applyFont="1" applyFill="1" applyBorder="1" applyAlignment="1">
      <alignment horizontal="center"/>
    </xf>
    <xf numFmtId="166" fontId="7" fillId="0" borderId="0" xfId="0" applyNumberFormat="1" applyFont="1" applyFill="1" applyBorder="1" applyAlignment="1">
      <alignment horizontal="center"/>
    </xf>
    <xf numFmtId="3" fontId="6" fillId="0" borderId="0" xfId="0" applyNumberFormat="1" applyFont="1" applyFill="1" applyBorder="1" applyAlignment="1">
      <alignment horizontal="center"/>
    </xf>
    <xf numFmtId="166" fontId="7" fillId="0" borderId="0" xfId="0" applyNumberFormat="1" applyFont="1" applyAlignment="1">
      <alignment horizontal="center"/>
    </xf>
    <xf numFmtId="166" fontId="11" fillId="0" borderId="0" xfId="0" applyNumberFormat="1" applyFont="1" applyAlignment="1">
      <alignment horizontal="center"/>
    </xf>
    <xf numFmtId="3" fontId="11" fillId="0" borderId="0" xfId="0" applyNumberFormat="1" applyFont="1" applyFill="1" applyAlignment="1">
      <alignment horizontal="center"/>
    </xf>
    <xf numFmtId="0" fontId="0" fillId="0" borderId="0" xfId="0" applyBorder="1" applyAlignment="1">
      <alignment horizontal="center"/>
    </xf>
    <xf numFmtId="9" fontId="6" fillId="0" borderId="0" xfId="3" applyFont="1" applyBorder="1"/>
    <xf numFmtId="3" fontId="6" fillId="0" borderId="10" xfId="0" applyNumberFormat="1" applyFont="1" applyBorder="1" applyAlignment="1">
      <alignment horizontal="center"/>
    </xf>
    <xf numFmtId="3" fontId="6" fillId="0" borderId="11" xfId="0" applyNumberFormat="1" applyFont="1" applyBorder="1" applyAlignment="1">
      <alignment horizontal="center"/>
    </xf>
    <xf numFmtId="3" fontId="6" fillId="0" borderId="12" xfId="0" applyNumberFormat="1" applyFont="1" applyBorder="1" applyAlignment="1">
      <alignment horizontal="center"/>
    </xf>
    <xf numFmtId="0" fontId="7" fillId="0" borderId="10" xfId="0" applyFont="1" applyFill="1" applyBorder="1" applyAlignment="1">
      <alignment horizontal="center"/>
    </xf>
    <xf numFmtId="0" fontId="7" fillId="0" borderId="11" xfId="0" applyFont="1" applyFill="1" applyBorder="1" applyAlignment="1">
      <alignment horizontal="center"/>
    </xf>
    <xf numFmtId="0" fontId="7" fillId="0" borderId="12" xfId="0" applyFont="1" applyFill="1" applyBorder="1" applyAlignment="1">
      <alignment horizontal="center"/>
    </xf>
    <xf numFmtId="0" fontId="6" fillId="0" borderId="10" xfId="0" applyFont="1" applyFill="1" applyBorder="1" applyAlignment="1">
      <alignment horizontal="center"/>
    </xf>
    <xf numFmtId="0" fontId="6" fillId="0" borderId="11" xfId="0" applyFont="1" applyFill="1" applyBorder="1" applyAlignment="1">
      <alignment horizontal="center"/>
    </xf>
    <xf numFmtId="0" fontId="6" fillId="0" borderId="12" xfId="0" applyFont="1" applyFill="1" applyBorder="1" applyAlignment="1">
      <alignment horizontal="center"/>
    </xf>
    <xf numFmtId="164" fontId="6" fillId="0" borderId="10" xfId="3" applyNumberFormat="1" applyFont="1" applyFill="1" applyBorder="1" applyAlignment="1">
      <alignment horizontal="center"/>
    </xf>
    <xf numFmtId="164" fontId="6" fillId="0" borderId="11" xfId="3" applyNumberFormat="1" applyFont="1" applyFill="1" applyBorder="1" applyAlignment="1">
      <alignment horizontal="center"/>
    </xf>
    <xf numFmtId="164" fontId="6" fillId="0" borderId="12" xfId="3" applyNumberFormat="1" applyFont="1" applyFill="1" applyBorder="1" applyAlignment="1">
      <alignment horizontal="center"/>
    </xf>
    <xf numFmtId="164" fontId="6" fillId="4" borderId="10" xfId="3" applyNumberFormat="1" applyFont="1" applyFill="1" applyBorder="1" applyAlignment="1">
      <alignment horizontal="center"/>
    </xf>
    <xf numFmtId="164" fontId="6" fillId="4" borderId="11" xfId="3" applyNumberFormat="1" applyFont="1" applyFill="1" applyBorder="1" applyAlignment="1">
      <alignment horizontal="center"/>
    </xf>
    <xf numFmtId="164" fontId="6" fillId="4" borderId="12" xfId="3" applyNumberFormat="1" applyFont="1" applyFill="1" applyBorder="1" applyAlignment="1">
      <alignment horizontal="center"/>
    </xf>
    <xf numFmtId="164" fontId="6" fillId="0" borderId="10" xfId="0" applyNumberFormat="1" applyFont="1" applyFill="1" applyBorder="1" applyAlignment="1" applyProtection="1">
      <alignment horizontal="center"/>
      <protection locked="0"/>
    </xf>
    <xf numFmtId="164" fontId="6" fillId="0" borderId="11" xfId="0" applyNumberFormat="1" applyFont="1" applyFill="1" applyBorder="1" applyAlignment="1" applyProtection="1">
      <alignment horizontal="center"/>
      <protection locked="0"/>
    </xf>
    <xf numFmtId="164" fontId="6" fillId="0" borderId="12" xfId="0" applyNumberFormat="1" applyFont="1" applyFill="1" applyBorder="1" applyAlignment="1" applyProtection="1">
      <alignment horizontal="center"/>
      <protection locked="0"/>
    </xf>
    <xf numFmtId="165" fontId="6" fillId="0" borderId="10" xfId="1" applyNumberFormat="1" applyFont="1" applyBorder="1" applyAlignment="1">
      <alignment horizontal="center"/>
    </xf>
    <xf numFmtId="165" fontId="6" fillId="0" borderId="11" xfId="1" applyNumberFormat="1" applyFont="1" applyBorder="1" applyAlignment="1">
      <alignment horizontal="center"/>
    </xf>
    <xf numFmtId="165" fontId="6" fillId="0" borderId="12" xfId="1" applyNumberFormat="1"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65" fontId="6" fillId="4" borderId="10" xfId="1" applyNumberFormat="1" applyFont="1" applyFill="1" applyBorder="1" applyAlignment="1">
      <alignment horizontal="center"/>
    </xf>
    <xf numFmtId="165" fontId="6" fillId="4" borderId="11" xfId="1" applyNumberFormat="1" applyFont="1" applyFill="1" applyBorder="1" applyAlignment="1">
      <alignment horizontal="center"/>
    </xf>
    <xf numFmtId="165" fontId="6" fillId="4" borderId="12" xfId="1" applyNumberFormat="1" applyFont="1" applyFill="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3" fontId="7" fillId="0" borderId="10" xfId="0" applyNumberFormat="1" applyFont="1" applyBorder="1" applyAlignment="1">
      <alignment horizontal="center"/>
    </xf>
    <xf numFmtId="3" fontId="7" fillId="0" borderId="11" xfId="0" applyNumberFormat="1" applyFont="1" applyBorder="1" applyAlignment="1">
      <alignment horizontal="center"/>
    </xf>
    <xf numFmtId="3" fontId="7" fillId="0" borderId="12" xfId="0" applyNumberFormat="1" applyFont="1" applyBorder="1" applyAlignment="1">
      <alignment horizontal="center"/>
    </xf>
    <xf numFmtId="9" fontId="7" fillId="0" borderId="16" xfId="3" applyFont="1" applyBorder="1" applyAlignment="1">
      <alignment horizontal="left"/>
    </xf>
    <xf numFmtId="164" fontId="7" fillId="0" borderId="17" xfId="0" applyNumberFormat="1" applyFont="1" applyFill="1" applyBorder="1" applyAlignment="1" applyProtection="1">
      <alignment horizontal="center"/>
    </xf>
    <xf numFmtId="164" fontId="7" fillId="0" borderId="18" xfId="0" applyNumberFormat="1" applyFont="1" applyFill="1" applyBorder="1" applyAlignment="1" applyProtection="1">
      <alignment horizontal="center"/>
    </xf>
    <xf numFmtId="164" fontId="7" fillId="0" borderId="19" xfId="0" applyNumberFormat="1" applyFont="1" applyFill="1" applyBorder="1" applyAlignment="1" applyProtection="1">
      <alignment horizontal="center"/>
    </xf>
    <xf numFmtId="0" fontId="7" fillId="0" borderId="16" xfId="0" applyFont="1" applyBorder="1"/>
    <xf numFmtId="165" fontId="7" fillId="0" borderId="17" xfId="1" applyNumberFormat="1" applyFont="1" applyBorder="1" applyAlignment="1">
      <alignment horizontal="center"/>
    </xf>
    <xf numFmtId="165" fontId="7" fillId="0" borderId="18" xfId="1" applyNumberFormat="1" applyFont="1" applyBorder="1" applyAlignment="1">
      <alignment horizontal="center"/>
    </xf>
    <xf numFmtId="165" fontId="7" fillId="0" borderId="19" xfId="1" applyNumberFormat="1" applyFont="1" applyBorder="1" applyAlignment="1">
      <alignment horizontal="center"/>
    </xf>
    <xf numFmtId="0" fontId="7" fillId="3" borderId="16" xfId="0" applyFont="1" applyFill="1" applyBorder="1"/>
    <xf numFmtId="165" fontId="6" fillId="2" borderId="0" xfId="0" applyNumberFormat="1" applyFont="1" applyFill="1" applyAlignment="1">
      <alignment horizontal="center"/>
    </xf>
    <xf numFmtId="9" fontId="19" fillId="5" borderId="9" xfId="5" applyNumberFormat="1" applyAlignment="1">
      <alignment horizontal="center"/>
    </xf>
    <xf numFmtId="3" fontId="7" fillId="0" borderId="17" xfId="1" applyNumberFormat="1" applyFont="1" applyBorder="1" applyAlignment="1">
      <alignment horizontal="center"/>
    </xf>
    <xf numFmtId="3" fontId="7" fillId="0" borderId="18" xfId="1" applyNumberFormat="1" applyFont="1" applyBorder="1" applyAlignment="1">
      <alignment horizontal="center"/>
    </xf>
    <xf numFmtId="3" fontId="7" fillId="0" borderId="19" xfId="1" applyNumberFormat="1" applyFont="1" applyBorder="1" applyAlignment="1">
      <alignment horizontal="center"/>
    </xf>
    <xf numFmtId="3" fontId="6" fillId="0" borderId="10" xfId="0" applyNumberFormat="1" applyFont="1" applyFill="1" applyBorder="1" applyAlignment="1">
      <alignment horizontal="center"/>
    </xf>
    <xf numFmtId="3" fontId="6" fillId="0" borderId="11" xfId="0" applyNumberFormat="1" applyFont="1" applyFill="1" applyBorder="1" applyAlignment="1">
      <alignment horizontal="center"/>
    </xf>
    <xf numFmtId="3" fontId="6" fillId="0" borderId="12" xfId="0" applyNumberFormat="1" applyFont="1" applyFill="1" applyBorder="1" applyAlignment="1">
      <alignment horizontal="center"/>
    </xf>
    <xf numFmtId="6" fontId="6" fillId="0" borderId="10" xfId="1" applyNumberFormat="1" applyFont="1" applyBorder="1" applyAlignment="1">
      <alignment horizontal="center"/>
    </xf>
    <xf numFmtId="6" fontId="6" fillId="0" borderId="11" xfId="1" applyNumberFormat="1" applyFont="1" applyBorder="1" applyAlignment="1">
      <alignment horizontal="center"/>
    </xf>
    <xf numFmtId="6" fontId="6" fillId="0" borderId="12" xfId="1" applyNumberFormat="1" applyFont="1" applyBorder="1" applyAlignment="1">
      <alignment horizontal="center"/>
    </xf>
    <xf numFmtId="6" fontId="7" fillId="0" borderId="17" xfId="1" applyNumberFormat="1" applyFont="1" applyBorder="1" applyAlignment="1">
      <alignment horizontal="center"/>
    </xf>
    <xf numFmtId="6" fontId="7" fillId="0" borderId="18" xfId="1" applyNumberFormat="1" applyFont="1" applyBorder="1" applyAlignment="1">
      <alignment horizontal="center"/>
    </xf>
    <xf numFmtId="6" fontId="7" fillId="0" borderId="19" xfId="1" applyNumberFormat="1" applyFont="1" applyBorder="1" applyAlignment="1">
      <alignment horizontal="center"/>
    </xf>
    <xf numFmtId="0" fontId="1" fillId="6" borderId="1" xfId="6" applyBorder="1" applyAlignment="1">
      <alignment horizontal="center" vertical="center"/>
    </xf>
    <xf numFmtId="0" fontId="1" fillId="6" borderId="2" xfId="6" applyBorder="1" applyAlignment="1">
      <alignment horizontal="center" vertical="center"/>
    </xf>
    <xf numFmtId="167" fontId="20" fillId="0" borderId="5" xfId="0" applyNumberFormat="1" applyFont="1" applyFill="1" applyBorder="1" applyAlignment="1">
      <alignment horizontal="center"/>
    </xf>
    <xf numFmtId="167" fontId="20" fillId="0" borderId="7" xfId="0" applyNumberFormat="1" applyFont="1" applyFill="1" applyBorder="1" applyAlignment="1">
      <alignment horizontal="center"/>
    </xf>
    <xf numFmtId="3" fontId="7" fillId="0" borderId="6" xfId="0" applyNumberFormat="1" applyFont="1" applyFill="1" applyBorder="1" applyAlignment="1"/>
    <xf numFmtId="3" fontId="7" fillId="0" borderId="8" xfId="0" applyNumberFormat="1" applyFont="1" applyFill="1" applyBorder="1" applyAlignment="1"/>
  </cellXfs>
  <cellStyles count="9">
    <cellStyle name="20% - Accent1" xfId="6" builtinId="30"/>
    <cellStyle name="Calculation" xfId="5" builtinId="22"/>
    <cellStyle name="Currency" xfId="1" builtinId="4"/>
    <cellStyle name="Hyperlink" xfId="4" builtinId="8"/>
    <cellStyle name="Normal" xfId="0" builtinId="0"/>
    <cellStyle name="Normal 2" xfId="7"/>
    <cellStyle name="Normal_Reliability" xfId="2"/>
    <cellStyle name="Percent" xfId="3" builtinId="5"/>
    <cellStyle name="Percent 2" xf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7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C44"/>
  <sheetViews>
    <sheetView showGridLines="0" showRowColHeaders="0" workbookViewId="0"/>
  </sheetViews>
  <sheetFormatPr defaultRowHeight="15" x14ac:dyDescent="0.25"/>
  <cols>
    <col min="1" max="1" width="9.140625" style="33"/>
    <col min="2" max="2" width="103.5703125" style="33" customWidth="1"/>
    <col min="3" max="16384" width="9.140625" style="33"/>
  </cols>
  <sheetData>
    <row r="1" spans="2:3" ht="22.5" x14ac:dyDescent="0.3">
      <c r="B1" s="36" t="s">
        <v>0</v>
      </c>
      <c r="C1" s="37"/>
    </row>
    <row r="2" spans="2:3" ht="22.5" x14ac:dyDescent="0.3">
      <c r="B2" s="36"/>
      <c r="C2" s="37"/>
    </row>
    <row r="3" spans="2:3" ht="30" x14ac:dyDescent="0.25">
      <c r="B3" s="32" t="s">
        <v>45</v>
      </c>
    </row>
    <row r="4" spans="2:3" x14ac:dyDescent="0.25">
      <c r="B4" s="32"/>
    </row>
    <row r="5" spans="2:3" ht="75" x14ac:dyDescent="0.25">
      <c r="B5" s="32" t="s">
        <v>46</v>
      </c>
    </row>
    <row r="6" spans="2:3" x14ac:dyDescent="0.25">
      <c r="B6" s="32"/>
    </row>
    <row r="7" spans="2:3" ht="30" x14ac:dyDescent="0.25">
      <c r="B7" s="32" t="s">
        <v>47</v>
      </c>
    </row>
    <row r="8" spans="2:3" x14ac:dyDescent="0.25">
      <c r="B8" s="32"/>
    </row>
    <row r="9" spans="2:3" x14ac:dyDescent="0.25">
      <c r="B9" s="32" t="s">
        <v>17</v>
      </c>
    </row>
    <row r="10" spans="2:3" ht="60" x14ac:dyDescent="0.25">
      <c r="B10" s="34" t="s">
        <v>19</v>
      </c>
    </row>
    <row r="11" spans="2:3" x14ac:dyDescent="0.25">
      <c r="B11" s="34"/>
    </row>
    <row r="12" spans="2:3" ht="60" x14ac:dyDescent="0.25">
      <c r="B12" s="34" t="s">
        <v>51</v>
      </c>
    </row>
    <row r="13" spans="2:3" x14ac:dyDescent="0.25">
      <c r="B13" s="34"/>
    </row>
    <row r="14" spans="2:3" ht="90" x14ac:dyDescent="0.25">
      <c r="B14" s="34" t="s">
        <v>18</v>
      </c>
    </row>
    <row r="15" spans="2:3" x14ac:dyDescent="0.25">
      <c r="B15" s="34"/>
    </row>
    <row r="16" spans="2:3" ht="90" x14ac:dyDescent="0.25">
      <c r="B16" s="34" t="s">
        <v>52</v>
      </c>
    </row>
    <row r="17" spans="2:2" x14ac:dyDescent="0.25">
      <c r="B17" s="34"/>
    </row>
    <row r="18" spans="2:2" x14ac:dyDescent="0.25">
      <c r="B18" s="32" t="s">
        <v>20</v>
      </c>
    </row>
    <row r="19" spans="2:2" ht="75" x14ac:dyDescent="0.25">
      <c r="B19" s="34" t="s">
        <v>53</v>
      </c>
    </row>
    <row r="20" spans="2:2" x14ac:dyDescent="0.25">
      <c r="B20" s="34"/>
    </row>
    <row r="21" spans="2:2" ht="60" x14ac:dyDescent="0.25">
      <c r="B21" s="34" t="s">
        <v>21</v>
      </c>
    </row>
    <row r="22" spans="2:2" x14ac:dyDescent="0.25">
      <c r="B22" s="34"/>
    </row>
    <row r="23" spans="2:2" ht="75" x14ac:dyDescent="0.25">
      <c r="B23" s="34" t="s">
        <v>22</v>
      </c>
    </row>
    <row r="24" spans="2:2" x14ac:dyDescent="0.25">
      <c r="B24" s="34"/>
    </row>
    <row r="25" spans="2:2" ht="43.5" customHeight="1" x14ac:dyDescent="0.25">
      <c r="B25" s="34" t="s">
        <v>23</v>
      </c>
    </row>
    <row r="26" spans="2:2" x14ac:dyDescent="0.25">
      <c r="B26" s="34"/>
    </row>
    <row r="27" spans="2:2" ht="60" customHeight="1" x14ac:dyDescent="0.25">
      <c r="B27" s="34" t="s">
        <v>55</v>
      </c>
    </row>
    <row r="28" spans="2:2" x14ac:dyDescent="0.25">
      <c r="B28" s="34"/>
    </row>
    <row r="29" spans="2:2" ht="60.75" customHeight="1" x14ac:dyDescent="0.25">
      <c r="B29" s="34" t="s">
        <v>24</v>
      </c>
    </row>
    <row r="30" spans="2:2" x14ac:dyDescent="0.25">
      <c r="B30" s="34"/>
    </row>
    <row r="31" spans="2:2" x14ac:dyDescent="0.25">
      <c r="B31" s="32" t="s">
        <v>25</v>
      </c>
    </row>
    <row r="32" spans="2:2" ht="75" x14ac:dyDescent="0.25">
      <c r="B32" s="34" t="s">
        <v>26</v>
      </c>
    </row>
    <row r="33" spans="2:2" x14ac:dyDescent="0.25">
      <c r="B33" s="34"/>
    </row>
    <row r="34" spans="2:2" ht="60" x14ac:dyDescent="0.25">
      <c r="B34" s="34" t="s">
        <v>59</v>
      </c>
    </row>
    <row r="35" spans="2:2" x14ac:dyDescent="0.25">
      <c r="B35" s="34"/>
    </row>
    <row r="36" spans="2:2" ht="60" x14ac:dyDescent="0.25">
      <c r="B36" s="34" t="s">
        <v>62</v>
      </c>
    </row>
    <row r="37" spans="2:2" x14ac:dyDescent="0.25">
      <c r="B37" s="34"/>
    </row>
    <row r="38" spans="2:2" ht="75" x14ac:dyDescent="0.25">
      <c r="B38" s="34" t="s">
        <v>63</v>
      </c>
    </row>
    <row r="39" spans="2:2" x14ac:dyDescent="0.25">
      <c r="B39" s="34"/>
    </row>
    <row r="40" spans="2:2" ht="45" x14ac:dyDescent="0.25">
      <c r="B40" s="34" t="s">
        <v>64</v>
      </c>
    </row>
    <row r="41" spans="2:2" x14ac:dyDescent="0.25">
      <c r="B41" s="34"/>
    </row>
    <row r="42" spans="2:2" ht="45" x14ac:dyDescent="0.25">
      <c r="B42" s="35" t="s">
        <v>66</v>
      </c>
    </row>
    <row r="43" spans="2:2" x14ac:dyDescent="0.25">
      <c r="B43" s="35"/>
    </row>
    <row r="44" spans="2:2" ht="75" x14ac:dyDescent="0.25">
      <c r="B44" s="32" t="s">
        <v>48</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defaultRowHeight="12.75" x14ac:dyDescent="0.2"/>
  <cols>
    <col min="1" max="2" width="36.7109375" customWidth="1"/>
    <col min="16384" max="16384" width="5" bestFit="1" customWidth="1"/>
  </cols>
  <sheetData>
    <row r="1" spans="1:3" x14ac:dyDescent="0.2">
      <c r="A1" s="1" t="s">
        <v>28</v>
      </c>
    </row>
    <row r="3" spans="1:3" x14ac:dyDescent="0.2">
      <c r="A3" t="s">
        <v>29</v>
      </c>
      <c r="B3" t="s">
        <v>30</v>
      </c>
      <c r="C3">
        <v>0</v>
      </c>
    </row>
    <row r="4" spans="1:3" x14ac:dyDescent="0.2">
      <c r="A4" t="s">
        <v>31</v>
      </c>
    </row>
    <row r="5" spans="1:3" x14ac:dyDescent="0.2">
      <c r="A5" t="s">
        <v>32</v>
      </c>
    </row>
    <row r="7" spans="1:3" x14ac:dyDescent="0.2">
      <c r="A7" s="1" t="s">
        <v>33</v>
      </c>
      <c r="B7" t="s">
        <v>34</v>
      </c>
    </row>
    <row r="8" spans="1:3" x14ac:dyDescent="0.2">
      <c r="B8">
        <v>2</v>
      </c>
    </row>
    <row r="10" spans="1:3" x14ac:dyDescent="0.2">
      <c r="A10" t="s">
        <v>35</v>
      </c>
    </row>
    <row r="11" spans="1:3" x14ac:dyDescent="0.2">
      <c r="A11" t="e">
        <f>CB_DATA_!#REF!</f>
        <v>#REF!</v>
      </c>
      <c r="B11" t="e">
        <f>Model!#REF!</f>
        <v>#REF!</v>
      </c>
    </row>
    <row r="13" spans="1:3" x14ac:dyDescent="0.2">
      <c r="A13" t="s">
        <v>36</v>
      </c>
    </row>
    <row r="14" spans="1:3" x14ac:dyDescent="0.2">
      <c r="A14" t="s">
        <v>40</v>
      </c>
      <c r="B14" t="s">
        <v>43</v>
      </c>
    </row>
    <row r="16" spans="1:3" x14ac:dyDescent="0.2">
      <c r="A16" t="s">
        <v>37</v>
      </c>
    </row>
    <row r="19" spans="1:2" x14ac:dyDescent="0.2">
      <c r="A19" t="s">
        <v>38</v>
      </c>
    </row>
    <row r="20" spans="1:2" x14ac:dyDescent="0.2">
      <c r="A20">
        <v>31</v>
      </c>
      <c r="B20">
        <v>34</v>
      </c>
    </row>
    <row r="25" spans="1:2" x14ac:dyDescent="0.2">
      <c r="A25" s="1" t="s">
        <v>39</v>
      </c>
    </row>
    <row r="26" spans="1:2" x14ac:dyDescent="0.2">
      <c r="A26" s="27" t="s">
        <v>41</v>
      </c>
      <c r="B26" s="27" t="s">
        <v>41</v>
      </c>
    </row>
    <row r="27" spans="1:2" x14ac:dyDescent="0.2">
      <c r="A27" t="s">
        <v>56</v>
      </c>
      <c r="B27" t="s">
        <v>54</v>
      </c>
    </row>
    <row r="28" spans="1:2" x14ac:dyDescent="0.2">
      <c r="A28" s="27" t="s">
        <v>42</v>
      </c>
      <c r="B28" s="27" t="s">
        <v>42</v>
      </c>
    </row>
    <row r="29" spans="1:2" x14ac:dyDescent="0.2">
      <c r="A29" s="27" t="s">
        <v>44</v>
      </c>
      <c r="B29" s="27" t="s">
        <v>44</v>
      </c>
    </row>
    <row r="30" spans="1:2" x14ac:dyDescent="0.2">
      <c r="A30" t="s">
        <v>58</v>
      </c>
      <c r="B30" t="s">
        <v>57</v>
      </c>
    </row>
    <row r="31" spans="1:2" x14ac:dyDescent="0.2">
      <c r="A31" s="27" t="s">
        <v>42</v>
      </c>
      <c r="B31" s="27" t="s">
        <v>42</v>
      </c>
    </row>
    <row r="32" spans="1:2" x14ac:dyDescent="0.2">
      <c r="B32" s="27" t="s">
        <v>60</v>
      </c>
    </row>
    <row r="33" spans="2:2" x14ac:dyDescent="0.2">
      <c r="B33" t="s">
        <v>65</v>
      </c>
    </row>
    <row r="34" spans="2:2" x14ac:dyDescent="0.2">
      <c r="B34" s="27" t="s">
        <v>61</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showGridLines="0" tabSelected="1" workbookViewId="0"/>
  </sheetViews>
  <sheetFormatPr defaultRowHeight="15" x14ac:dyDescent="0.25"/>
  <cols>
    <col min="1" max="1" width="4.140625" style="18" customWidth="1"/>
    <col min="2" max="2" width="24" style="5" customWidth="1"/>
    <col min="3" max="3" width="15.7109375" style="31" customWidth="1"/>
    <col min="4" max="6" width="12.42578125" style="31" customWidth="1"/>
    <col min="7" max="7" width="15.140625" style="31" customWidth="1"/>
    <col min="8" max="8" width="13.5703125" style="31" customWidth="1"/>
    <col min="9" max="9" width="9.140625" style="5"/>
    <col min="10" max="10" width="4.28515625" style="5" customWidth="1"/>
    <col min="11" max="11" width="16.140625" style="31" customWidth="1"/>
    <col min="12" max="12" width="14.140625" style="5" customWidth="1"/>
    <col min="13" max="16384" width="9.140625" style="5"/>
  </cols>
  <sheetData>
    <row r="1" spans="1:14" ht="22.5" x14ac:dyDescent="0.3">
      <c r="A1" s="23"/>
      <c r="B1" s="24" t="s">
        <v>0</v>
      </c>
      <c r="C1" s="19"/>
      <c r="D1" s="19"/>
      <c r="E1" s="30"/>
      <c r="F1" s="30"/>
      <c r="G1" s="30"/>
      <c r="H1" s="30"/>
      <c r="I1" s="4"/>
      <c r="J1" s="4"/>
      <c r="K1" s="30"/>
      <c r="L1" s="26" t="s">
        <v>27</v>
      </c>
    </row>
    <row r="2" spans="1:14" ht="22.5" customHeight="1" x14ac:dyDescent="0.25">
      <c r="A2" s="2"/>
      <c r="B2" s="3"/>
      <c r="C2" s="19"/>
      <c r="D2" s="19"/>
      <c r="E2" s="30"/>
      <c r="F2" s="30"/>
      <c r="G2" s="30"/>
      <c r="H2" s="30"/>
      <c r="I2" s="4"/>
      <c r="J2" s="4"/>
      <c r="K2" s="30"/>
      <c r="L2" s="4"/>
    </row>
    <row r="3" spans="1:14" ht="22.5" customHeight="1" thickBot="1" x14ac:dyDescent="0.3">
      <c r="A3" s="6"/>
      <c r="B3" s="52"/>
      <c r="C3" s="81">
        <v>2015</v>
      </c>
      <c r="D3" s="82">
        <f>+C3+1</f>
        <v>2016</v>
      </c>
      <c r="E3" s="82">
        <f>+D3+1</f>
        <v>2017</v>
      </c>
      <c r="F3" s="82">
        <f>+E3+1</f>
        <v>2018</v>
      </c>
      <c r="G3" s="82">
        <f>+F3+1</f>
        <v>2019</v>
      </c>
      <c r="H3" s="83">
        <f>+G3+1</f>
        <v>2020</v>
      </c>
      <c r="I3" s="4"/>
      <c r="J3" s="4"/>
      <c r="K3" s="110" t="s">
        <v>1</v>
      </c>
      <c r="L3" s="111"/>
    </row>
    <row r="4" spans="1:14" ht="18.75" x14ac:dyDescent="0.3">
      <c r="A4" s="7"/>
      <c r="B4" s="38" t="s">
        <v>2</v>
      </c>
      <c r="C4" s="84">
        <f>IF(L24="",3200000,L24)</f>
        <v>3200000</v>
      </c>
      <c r="D4" s="85">
        <f>IF(L25="",3250000,L25)</f>
        <v>3250000</v>
      </c>
      <c r="E4" s="85">
        <f>IF(L26="",3300000,L26)</f>
        <v>3300000</v>
      </c>
      <c r="F4" s="85">
        <f>IF(L27="",3350000,L27)</f>
        <v>3350000</v>
      </c>
      <c r="G4" s="85">
        <f>IF(L28="",3400000,L28)</f>
        <v>3400000</v>
      </c>
      <c r="H4" s="86">
        <f>IF(L29="",3450000,L29)</f>
        <v>3450000</v>
      </c>
      <c r="I4" s="4"/>
      <c r="J4" s="4"/>
      <c r="K4" s="40">
        <v>34700</v>
      </c>
      <c r="L4" s="28">
        <v>2126743</v>
      </c>
    </row>
    <row r="5" spans="1:14" x14ac:dyDescent="0.25">
      <c r="A5" s="6"/>
      <c r="B5" s="17"/>
      <c r="C5" s="57"/>
      <c r="D5" s="58"/>
      <c r="E5" s="58"/>
      <c r="F5" s="58"/>
      <c r="G5" s="58"/>
      <c r="H5" s="59"/>
      <c r="I5" s="4"/>
      <c r="J5" s="4"/>
      <c r="K5" s="41">
        <v>35065</v>
      </c>
      <c r="L5" s="29">
        <v>2195650</v>
      </c>
    </row>
    <row r="6" spans="1:14" ht="18.75" x14ac:dyDescent="0.3">
      <c r="A6" s="10"/>
      <c r="B6" s="38" t="s">
        <v>3</v>
      </c>
      <c r="C6" s="60"/>
      <c r="D6" s="61"/>
      <c r="E6" s="61"/>
      <c r="F6" s="61"/>
      <c r="G6" s="61"/>
      <c r="H6" s="62"/>
      <c r="I6" s="4"/>
      <c r="J6" s="4"/>
      <c r="K6" s="41">
        <v>35431</v>
      </c>
      <c r="L6" s="29">
        <v>2257047</v>
      </c>
    </row>
    <row r="7" spans="1:14" x14ac:dyDescent="0.25">
      <c r="A7" s="11"/>
      <c r="B7" s="53" t="s">
        <v>4</v>
      </c>
      <c r="C7" s="63">
        <f t="shared" ref="C7:H7" si="0">+C11-SUM(C8:C10)</f>
        <v>0.78</v>
      </c>
      <c r="D7" s="64">
        <f t="shared" si="0"/>
        <v>0.72</v>
      </c>
      <c r="E7" s="64">
        <f t="shared" si="0"/>
        <v>0.67999999999999994</v>
      </c>
      <c r="F7" s="64">
        <f t="shared" si="0"/>
        <v>0.62</v>
      </c>
      <c r="G7" s="64">
        <f t="shared" si="0"/>
        <v>0.55999999999999994</v>
      </c>
      <c r="H7" s="65">
        <f t="shared" si="0"/>
        <v>0.5</v>
      </c>
      <c r="I7" s="4"/>
      <c r="J7" s="4"/>
      <c r="K7" s="41">
        <v>35796</v>
      </c>
      <c r="L7" s="29">
        <v>2309073</v>
      </c>
    </row>
    <row r="8" spans="1:14" x14ac:dyDescent="0.25">
      <c r="A8" s="11"/>
      <c r="B8" s="53" t="s">
        <v>5</v>
      </c>
      <c r="C8" s="63">
        <v>0.12</v>
      </c>
      <c r="D8" s="64">
        <v>0.14000000000000001</v>
      </c>
      <c r="E8" s="64">
        <v>0.16</v>
      </c>
      <c r="F8" s="64">
        <v>0.18</v>
      </c>
      <c r="G8" s="64">
        <v>0.2</v>
      </c>
      <c r="H8" s="65">
        <v>0.22</v>
      </c>
      <c r="I8" s="4"/>
      <c r="J8" s="4"/>
      <c r="K8" s="41">
        <v>36161</v>
      </c>
      <c r="L8" s="29">
        <v>2342909</v>
      </c>
    </row>
    <row r="9" spans="1:14" x14ac:dyDescent="0.25">
      <c r="A9" s="7"/>
      <c r="B9" s="12" t="s">
        <v>6</v>
      </c>
      <c r="C9" s="63">
        <v>0.08</v>
      </c>
      <c r="D9" s="64">
        <v>7.0000000000000007E-2</v>
      </c>
      <c r="E9" s="64">
        <v>0.06</v>
      </c>
      <c r="F9" s="64">
        <v>0.05</v>
      </c>
      <c r="G9" s="64">
        <v>0.04</v>
      </c>
      <c r="H9" s="65">
        <v>0.03</v>
      </c>
      <c r="I9" s="4"/>
      <c r="J9" s="4"/>
      <c r="K9" s="41">
        <v>36526</v>
      </c>
      <c r="L9" s="29">
        <v>2377658</v>
      </c>
    </row>
    <row r="10" spans="1:14" ht="15.75" thickBot="1" x14ac:dyDescent="0.3">
      <c r="A10" s="13"/>
      <c r="B10" s="12" t="s">
        <v>7</v>
      </c>
      <c r="C10" s="66">
        <v>0.02</v>
      </c>
      <c r="D10" s="67">
        <v>7.0000000000000007E-2</v>
      </c>
      <c r="E10" s="67">
        <v>0.1</v>
      </c>
      <c r="F10" s="67">
        <v>0.15</v>
      </c>
      <c r="G10" s="67">
        <v>0.2</v>
      </c>
      <c r="H10" s="68">
        <v>0.25</v>
      </c>
      <c r="I10" s="4"/>
      <c r="J10" s="4"/>
      <c r="K10" s="41">
        <v>36892</v>
      </c>
      <c r="L10" s="29">
        <v>2426756</v>
      </c>
    </row>
    <row r="11" spans="1:14" s="15" customFormat="1" x14ac:dyDescent="0.25">
      <c r="A11" s="14"/>
      <c r="B11" s="87" t="s">
        <v>8</v>
      </c>
      <c r="C11" s="88">
        <v>1</v>
      </c>
      <c r="D11" s="89">
        <v>1</v>
      </c>
      <c r="E11" s="89">
        <v>1</v>
      </c>
      <c r="F11" s="89">
        <v>1</v>
      </c>
      <c r="G11" s="89">
        <v>1</v>
      </c>
      <c r="H11" s="90">
        <v>1</v>
      </c>
      <c r="I11" s="4"/>
      <c r="J11" s="4"/>
      <c r="K11" s="41">
        <v>37257</v>
      </c>
      <c r="L11" s="29">
        <v>2495371</v>
      </c>
      <c r="M11" s="5"/>
      <c r="N11" s="5"/>
    </row>
    <row r="12" spans="1:14" x14ac:dyDescent="0.25">
      <c r="A12" s="6"/>
      <c r="B12" s="17"/>
      <c r="C12" s="60"/>
      <c r="D12" s="61"/>
      <c r="E12" s="61"/>
      <c r="F12" s="61"/>
      <c r="G12" s="61"/>
      <c r="H12" s="62"/>
      <c r="I12" s="4"/>
      <c r="J12" s="4"/>
      <c r="K12" s="41">
        <v>37622</v>
      </c>
      <c r="L12" s="29">
        <v>2545873</v>
      </c>
    </row>
    <row r="13" spans="1:14" ht="18.75" x14ac:dyDescent="0.3">
      <c r="A13" s="10"/>
      <c r="B13" s="38" t="s">
        <v>9</v>
      </c>
      <c r="C13" s="60"/>
      <c r="D13" s="61"/>
      <c r="E13" s="61"/>
      <c r="F13" s="61"/>
      <c r="G13" s="61"/>
      <c r="H13" s="62"/>
      <c r="I13" s="4"/>
      <c r="J13" s="4"/>
      <c r="K13" s="41">
        <v>37987</v>
      </c>
      <c r="L13" s="29">
        <v>2608466</v>
      </c>
    </row>
    <row r="14" spans="1:14" x14ac:dyDescent="0.25">
      <c r="A14" s="11"/>
      <c r="B14" s="53" t="s">
        <v>4</v>
      </c>
      <c r="C14" s="54">
        <f t="shared" ref="C14:H15" si="1">C$4*C7</f>
        <v>2496000</v>
      </c>
      <c r="D14" s="55">
        <f t="shared" si="1"/>
        <v>2340000</v>
      </c>
      <c r="E14" s="55">
        <f t="shared" si="1"/>
        <v>2244000</v>
      </c>
      <c r="F14" s="55">
        <f t="shared" si="1"/>
        <v>2077000</v>
      </c>
      <c r="G14" s="55">
        <f t="shared" si="1"/>
        <v>1903999.9999999998</v>
      </c>
      <c r="H14" s="56">
        <f t="shared" si="1"/>
        <v>1725000</v>
      </c>
      <c r="I14" s="4"/>
      <c r="J14" s="4"/>
      <c r="K14" s="41">
        <v>38353</v>
      </c>
      <c r="L14" s="29">
        <v>2679206</v>
      </c>
    </row>
    <row r="15" spans="1:14" x14ac:dyDescent="0.25">
      <c r="A15" s="11"/>
      <c r="B15" s="53" t="s">
        <v>5</v>
      </c>
      <c r="C15" s="54">
        <f t="shared" si="1"/>
        <v>384000</v>
      </c>
      <c r="D15" s="55">
        <f t="shared" si="1"/>
        <v>455000.00000000006</v>
      </c>
      <c r="E15" s="55">
        <f t="shared" si="1"/>
        <v>528000</v>
      </c>
      <c r="F15" s="55">
        <f t="shared" si="1"/>
        <v>603000</v>
      </c>
      <c r="G15" s="55">
        <f t="shared" si="1"/>
        <v>680000</v>
      </c>
      <c r="H15" s="56">
        <f t="shared" si="1"/>
        <v>759000</v>
      </c>
      <c r="I15" s="4"/>
      <c r="J15" s="4"/>
      <c r="K15" s="41">
        <v>38718</v>
      </c>
      <c r="L15" s="29">
        <v>2748607</v>
      </c>
    </row>
    <row r="16" spans="1:14" x14ac:dyDescent="0.25">
      <c r="A16" s="11"/>
      <c r="B16" s="12" t="s">
        <v>6</v>
      </c>
      <c r="C16" s="54">
        <f t="shared" ref="C16:H17" si="2">C$4*C9</f>
        <v>256000</v>
      </c>
      <c r="D16" s="55">
        <f t="shared" si="2"/>
        <v>227500.00000000003</v>
      </c>
      <c r="E16" s="55">
        <f t="shared" si="2"/>
        <v>198000</v>
      </c>
      <c r="F16" s="55">
        <f t="shared" si="2"/>
        <v>167500</v>
      </c>
      <c r="G16" s="55">
        <f t="shared" si="2"/>
        <v>136000</v>
      </c>
      <c r="H16" s="56">
        <f t="shared" si="2"/>
        <v>103500</v>
      </c>
      <c r="I16" s="4"/>
      <c r="J16" s="4"/>
      <c r="K16" s="41">
        <v>39083</v>
      </c>
      <c r="L16" s="29">
        <v>2843539</v>
      </c>
    </row>
    <row r="17" spans="1:14" ht="15.75" thickBot="1" x14ac:dyDescent="0.3">
      <c r="A17" s="7"/>
      <c r="B17" s="12" t="s">
        <v>7</v>
      </c>
      <c r="C17" s="54">
        <f t="shared" si="2"/>
        <v>64000</v>
      </c>
      <c r="D17" s="55">
        <f t="shared" si="2"/>
        <v>227500.00000000003</v>
      </c>
      <c r="E17" s="55">
        <f t="shared" si="2"/>
        <v>330000</v>
      </c>
      <c r="F17" s="55">
        <f t="shared" si="2"/>
        <v>502500</v>
      </c>
      <c r="G17" s="55">
        <f t="shared" si="2"/>
        <v>680000</v>
      </c>
      <c r="H17" s="56">
        <f t="shared" si="2"/>
        <v>862500</v>
      </c>
      <c r="I17" s="4"/>
      <c r="J17" s="4"/>
      <c r="K17" s="41">
        <v>39448</v>
      </c>
      <c r="L17" s="29">
        <v>2880537</v>
      </c>
    </row>
    <row r="18" spans="1:14" s="15" customFormat="1" x14ac:dyDescent="0.25">
      <c r="A18" s="14"/>
      <c r="B18" s="91" t="s">
        <v>8</v>
      </c>
      <c r="C18" s="98">
        <f t="shared" ref="C18:H18" si="3">SUM(C14:C17)</f>
        <v>3200000</v>
      </c>
      <c r="D18" s="99">
        <f t="shared" si="3"/>
        <v>3250000</v>
      </c>
      <c r="E18" s="99">
        <f t="shared" si="3"/>
        <v>3300000</v>
      </c>
      <c r="F18" s="99">
        <f t="shared" si="3"/>
        <v>3350000</v>
      </c>
      <c r="G18" s="99">
        <f t="shared" si="3"/>
        <v>3400000</v>
      </c>
      <c r="H18" s="100">
        <f t="shared" si="3"/>
        <v>3450000</v>
      </c>
      <c r="I18" s="4"/>
      <c r="J18" s="4"/>
      <c r="K18" s="41">
        <v>39814</v>
      </c>
      <c r="L18" s="29">
        <v>2937302</v>
      </c>
      <c r="M18" s="5"/>
      <c r="N18" s="5"/>
    </row>
    <row r="19" spans="1:14" x14ac:dyDescent="0.25">
      <c r="A19" s="6"/>
      <c r="B19" s="17"/>
      <c r="C19" s="101"/>
      <c r="D19" s="102"/>
      <c r="E19" s="102"/>
      <c r="F19" s="102"/>
      <c r="G19" s="102"/>
      <c r="H19" s="103"/>
      <c r="I19" s="4"/>
      <c r="J19" s="4"/>
      <c r="K19" s="41">
        <v>40179</v>
      </c>
      <c r="L19" s="29">
        <v>2989176</v>
      </c>
    </row>
    <row r="20" spans="1:14" ht="18.75" x14ac:dyDescent="0.3">
      <c r="A20" s="10"/>
      <c r="B20" s="38" t="s">
        <v>10</v>
      </c>
      <c r="C20" s="69"/>
      <c r="D20" s="70"/>
      <c r="E20" s="70"/>
      <c r="F20" s="70"/>
      <c r="G20" s="70"/>
      <c r="H20" s="71"/>
      <c r="I20" s="4"/>
      <c r="J20" s="4"/>
      <c r="K20" s="41">
        <v>40544</v>
      </c>
      <c r="L20" s="29">
        <v>3013492</v>
      </c>
    </row>
    <row r="21" spans="1:14" ht="15.75" thickBot="1" x14ac:dyDescent="0.3">
      <c r="A21" s="6"/>
      <c r="B21" s="17" t="s">
        <v>11</v>
      </c>
      <c r="C21" s="104">
        <v>120</v>
      </c>
      <c r="D21" s="105">
        <v>125</v>
      </c>
      <c r="E21" s="105">
        <v>130</v>
      </c>
      <c r="F21" s="105">
        <v>135</v>
      </c>
      <c r="G21" s="105">
        <v>140</v>
      </c>
      <c r="H21" s="106">
        <v>145</v>
      </c>
      <c r="I21" s="4"/>
      <c r="J21" s="4"/>
      <c r="K21" s="41">
        <v>40909</v>
      </c>
      <c r="L21" s="29">
        <v>3066283</v>
      </c>
    </row>
    <row r="22" spans="1:14" x14ac:dyDescent="0.25">
      <c r="A22" s="6"/>
      <c r="B22" s="91" t="s">
        <v>8</v>
      </c>
      <c r="C22" s="107">
        <f t="shared" ref="C22:H22" si="4">C17*C21</f>
        <v>7680000</v>
      </c>
      <c r="D22" s="108">
        <f t="shared" si="4"/>
        <v>28437500.000000004</v>
      </c>
      <c r="E22" s="108">
        <f t="shared" si="4"/>
        <v>42900000</v>
      </c>
      <c r="F22" s="108">
        <f t="shared" si="4"/>
        <v>67837500</v>
      </c>
      <c r="G22" s="108">
        <f t="shared" si="4"/>
        <v>95200000</v>
      </c>
      <c r="H22" s="109">
        <f t="shared" si="4"/>
        <v>125062500</v>
      </c>
      <c r="I22" s="4"/>
      <c r="J22" s="4"/>
      <c r="K22" s="41">
        <v>41275</v>
      </c>
      <c r="L22" s="29">
        <v>3134886</v>
      </c>
    </row>
    <row r="23" spans="1:14" x14ac:dyDescent="0.25">
      <c r="A23" s="6"/>
      <c r="B23" s="17"/>
      <c r="C23" s="75"/>
      <c r="D23" s="76"/>
      <c r="E23" s="76"/>
      <c r="F23" s="76"/>
      <c r="G23" s="76"/>
      <c r="H23" s="77"/>
      <c r="I23" s="4"/>
      <c r="J23" s="4"/>
      <c r="K23" s="41">
        <v>41640</v>
      </c>
      <c r="L23" s="29">
        <v>3200000</v>
      </c>
    </row>
    <row r="24" spans="1:14" ht="18.75" x14ac:dyDescent="0.3">
      <c r="A24" s="9"/>
      <c r="B24" s="39" t="s">
        <v>12</v>
      </c>
      <c r="C24" s="75"/>
      <c r="D24" s="76"/>
      <c r="E24" s="76"/>
      <c r="F24" s="76"/>
      <c r="G24" s="76"/>
      <c r="H24" s="77"/>
      <c r="I24" s="4"/>
      <c r="J24" s="4"/>
      <c r="K24" s="112">
        <v>42005</v>
      </c>
      <c r="L24" s="114"/>
    </row>
    <row r="25" spans="1:14" ht="15.75" thickBot="1" x14ac:dyDescent="0.3">
      <c r="A25" s="7"/>
      <c r="B25" s="12" t="s">
        <v>14</v>
      </c>
      <c r="C25" s="78">
        <v>20000000</v>
      </c>
      <c r="D25" s="79">
        <v>21000000</v>
      </c>
      <c r="E25" s="79">
        <v>22000000</v>
      </c>
      <c r="F25" s="79">
        <v>23000000</v>
      </c>
      <c r="G25" s="79">
        <v>24000000</v>
      </c>
      <c r="H25" s="80">
        <v>25000000</v>
      </c>
      <c r="I25" s="4"/>
      <c r="J25" s="4"/>
      <c r="K25" s="112">
        <v>42370</v>
      </c>
      <c r="L25" s="114"/>
    </row>
    <row r="26" spans="1:14" x14ac:dyDescent="0.25">
      <c r="A26" s="6"/>
      <c r="B26" s="91" t="s">
        <v>8</v>
      </c>
      <c r="C26" s="92">
        <f>C25</f>
        <v>20000000</v>
      </c>
      <c r="D26" s="93">
        <f>SUM(D25:D25)</f>
        <v>21000000</v>
      </c>
      <c r="E26" s="93">
        <f>SUM(E25:E25)</f>
        <v>22000000</v>
      </c>
      <c r="F26" s="93">
        <f>SUM(F25:F25)</f>
        <v>23000000</v>
      </c>
      <c r="G26" s="93">
        <f>SUM(G25:G25)</f>
        <v>24000000</v>
      </c>
      <c r="H26" s="94">
        <f>SUM(H25:H25)</f>
        <v>25000000</v>
      </c>
      <c r="I26" s="4"/>
      <c r="J26" s="4"/>
      <c r="K26" s="112">
        <v>42736</v>
      </c>
      <c r="L26" s="114"/>
    </row>
    <row r="27" spans="1:14" x14ac:dyDescent="0.25">
      <c r="A27" s="6"/>
      <c r="B27" s="16"/>
      <c r="C27" s="72"/>
      <c r="D27" s="73"/>
      <c r="E27" s="73"/>
      <c r="F27" s="73"/>
      <c r="G27" s="73"/>
      <c r="H27" s="74"/>
      <c r="I27" s="4"/>
      <c r="J27" s="4"/>
      <c r="K27" s="112">
        <v>43101</v>
      </c>
      <c r="L27" s="114"/>
    </row>
    <row r="28" spans="1:14" x14ac:dyDescent="0.25">
      <c r="A28" s="6"/>
      <c r="D28" s="73"/>
      <c r="E28" s="73"/>
      <c r="F28" s="73"/>
      <c r="G28" s="73"/>
      <c r="H28" s="74"/>
      <c r="I28" s="4"/>
      <c r="J28" s="4"/>
      <c r="K28" s="112">
        <v>43466</v>
      </c>
      <c r="L28" s="114"/>
    </row>
    <row r="29" spans="1:14" ht="19.5" thickBot="1" x14ac:dyDescent="0.35">
      <c r="A29" s="6"/>
      <c r="B29" s="39" t="s">
        <v>50</v>
      </c>
      <c r="C29" s="72"/>
      <c r="D29" s="73"/>
      <c r="E29" s="73"/>
      <c r="F29" s="73"/>
      <c r="G29" s="73"/>
      <c r="H29" s="74"/>
      <c r="I29" s="4"/>
      <c r="J29" s="4"/>
      <c r="K29" s="113">
        <v>43831</v>
      </c>
      <c r="L29" s="115"/>
    </row>
    <row r="30" spans="1:14" x14ac:dyDescent="0.25">
      <c r="A30" s="9"/>
      <c r="B30" s="95" t="s">
        <v>15</v>
      </c>
      <c r="C30" s="107">
        <f>C22-C26-C34</f>
        <v>-112320000</v>
      </c>
      <c r="D30" s="108">
        <f>D22-D26</f>
        <v>7437500.0000000037</v>
      </c>
      <c r="E30" s="108">
        <f>E22-E26</f>
        <v>20900000</v>
      </c>
      <c r="F30" s="108">
        <f>F22-F26</f>
        <v>44837500</v>
      </c>
      <c r="G30" s="108">
        <f>G22-G26</f>
        <v>71200000</v>
      </c>
      <c r="H30" s="109">
        <f>H22-H26</f>
        <v>100062500</v>
      </c>
      <c r="I30" s="4"/>
      <c r="J30" s="4"/>
      <c r="K30" s="30"/>
      <c r="L30" s="4"/>
    </row>
    <row r="31" spans="1:14" x14ac:dyDescent="0.25">
      <c r="A31" s="6"/>
      <c r="B31" s="4"/>
      <c r="C31" s="30"/>
      <c r="D31" s="30"/>
      <c r="E31" s="30"/>
      <c r="F31" s="30"/>
      <c r="G31" s="30"/>
      <c r="H31" s="30"/>
      <c r="I31" s="4"/>
      <c r="J31" s="4"/>
      <c r="K31" s="30"/>
      <c r="L31" s="4"/>
    </row>
    <row r="32" spans="1:14" x14ac:dyDescent="0.25">
      <c r="A32" s="9"/>
      <c r="D32" s="45"/>
      <c r="E32" s="30"/>
      <c r="F32" s="30"/>
      <c r="G32" s="30"/>
      <c r="H32" s="30"/>
      <c r="I32" s="4"/>
      <c r="J32" s="4"/>
      <c r="K32" s="30"/>
      <c r="L32" s="4"/>
    </row>
    <row r="33" spans="1:8" x14ac:dyDescent="0.25">
      <c r="B33" s="12" t="s">
        <v>49</v>
      </c>
      <c r="C33" s="97">
        <v>0.1</v>
      </c>
    </row>
    <row r="34" spans="1:8" x14ac:dyDescent="0.25">
      <c r="B34" s="12" t="s">
        <v>13</v>
      </c>
      <c r="C34" s="78">
        <v>100000000</v>
      </c>
    </row>
    <row r="35" spans="1:8" x14ac:dyDescent="0.25">
      <c r="A35" s="19"/>
      <c r="B35" s="25" t="s">
        <v>16</v>
      </c>
      <c r="C35" s="96">
        <f>C30+NPV(C33,D30:H30)</f>
        <v>56162666.20511511</v>
      </c>
      <c r="D35" s="20"/>
      <c r="E35" s="46"/>
      <c r="H35" s="46"/>
    </row>
    <row r="36" spans="1:8" x14ac:dyDescent="0.25">
      <c r="A36" s="8"/>
      <c r="D36" s="44"/>
      <c r="E36" s="44"/>
      <c r="F36" s="44"/>
      <c r="G36" s="44"/>
      <c r="H36" s="44"/>
    </row>
    <row r="37" spans="1:8" x14ac:dyDescent="0.25">
      <c r="A37" s="8"/>
      <c r="D37" s="44"/>
      <c r="E37" s="44"/>
      <c r="F37" s="44"/>
      <c r="G37" s="44"/>
      <c r="H37" s="44"/>
    </row>
    <row r="38" spans="1:8" x14ac:dyDescent="0.25">
      <c r="A38" s="8"/>
      <c r="B38" s="42"/>
      <c r="D38" s="48"/>
      <c r="E38" s="46"/>
      <c r="F38" s="46"/>
      <c r="G38" s="46"/>
      <c r="H38" s="46"/>
    </row>
    <row r="39" spans="1:8" x14ac:dyDescent="0.25">
      <c r="A39" s="8"/>
      <c r="B39" s="21"/>
      <c r="C39" s="47"/>
      <c r="D39" s="48"/>
      <c r="E39" s="46"/>
      <c r="F39" s="46"/>
      <c r="G39" s="46"/>
      <c r="H39" s="46"/>
    </row>
    <row r="40" spans="1:8" x14ac:dyDescent="0.25">
      <c r="A40" s="8"/>
      <c r="B40" s="22"/>
      <c r="C40" s="49"/>
      <c r="D40" s="43"/>
    </row>
    <row r="41" spans="1:8" x14ac:dyDescent="0.25">
      <c r="A41" s="8"/>
      <c r="B41" s="22"/>
      <c r="C41" s="49"/>
      <c r="D41" s="43"/>
    </row>
    <row r="42" spans="1:8" x14ac:dyDescent="0.25">
      <c r="A42" s="8"/>
      <c r="B42" s="22"/>
      <c r="C42" s="49"/>
      <c r="D42" s="43"/>
    </row>
    <row r="43" spans="1:8" x14ac:dyDescent="0.25">
      <c r="A43" s="8"/>
      <c r="B43" s="22"/>
      <c r="C43" s="49"/>
      <c r="D43" s="43"/>
    </row>
    <row r="44" spans="1:8" x14ac:dyDescent="0.25">
      <c r="A44" s="8"/>
      <c r="B44" s="22"/>
      <c r="C44" s="49"/>
      <c r="D44" s="43"/>
    </row>
    <row r="45" spans="1:8" x14ac:dyDescent="0.25">
      <c r="A45" s="8"/>
      <c r="B45" s="22"/>
      <c r="C45" s="49"/>
      <c r="D45" s="43"/>
    </row>
    <row r="46" spans="1:8" x14ac:dyDescent="0.25">
      <c r="A46" s="8"/>
      <c r="B46" s="22"/>
      <c r="C46" s="49"/>
      <c r="D46" s="43"/>
    </row>
    <row r="47" spans="1:8" x14ac:dyDescent="0.25">
      <c r="A47" s="8"/>
      <c r="B47" s="22"/>
      <c r="C47" s="49"/>
      <c r="D47" s="43"/>
    </row>
    <row r="48" spans="1:8" x14ac:dyDescent="0.25">
      <c r="A48" s="8"/>
      <c r="B48" s="22"/>
      <c r="C48" s="49"/>
      <c r="D48" s="43"/>
    </row>
    <row r="49" spans="1:4" x14ac:dyDescent="0.25">
      <c r="A49" s="8"/>
      <c r="B49" s="22"/>
      <c r="C49" s="49"/>
      <c r="D49" s="43"/>
    </row>
    <row r="50" spans="1:4" x14ac:dyDescent="0.25">
      <c r="A50" s="8"/>
      <c r="B50" s="22"/>
      <c r="C50" s="49"/>
      <c r="D50" s="43"/>
    </row>
    <row r="51" spans="1:4" x14ac:dyDescent="0.25">
      <c r="A51" s="8"/>
      <c r="B51" s="22"/>
      <c r="C51" s="49"/>
      <c r="D51" s="43"/>
    </row>
    <row r="52" spans="1:4" x14ac:dyDescent="0.25">
      <c r="A52" s="8"/>
      <c r="B52" s="22"/>
      <c r="C52" s="49"/>
      <c r="D52" s="43"/>
    </row>
    <row r="53" spans="1:4" x14ac:dyDescent="0.25">
      <c r="A53" s="8"/>
      <c r="B53" s="22"/>
      <c r="C53" s="49"/>
      <c r="D53" s="43"/>
    </row>
    <row r="54" spans="1:4" x14ac:dyDescent="0.25">
      <c r="A54" s="8"/>
      <c r="B54" s="22"/>
      <c r="C54" s="49"/>
      <c r="D54" s="43"/>
    </row>
    <row r="55" spans="1:4" x14ac:dyDescent="0.25">
      <c r="A55" s="8"/>
      <c r="B55" s="22"/>
      <c r="C55" s="49"/>
      <c r="D55" s="43"/>
    </row>
    <row r="56" spans="1:4" x14ac:dyDescent="0.25">
      <c r="C56" s="50"/>
      <c r="D56" s="51"/>
    </row>
    <row r="57" spans="1:4" x14ac:dyDescent="0.25">
      <c r="C57" s="50"/>
      <c r="D57" s="51"/>
    </row>
    <row r="58" spans="1:4" x14ac:dyDescent="0.25">
      <c r="C58" s="50"/>
      <c r="D58" s="51"/>
    </row>
    <row r="59" spans="1:4" x14ac:dyDescent="0.25">
      <c r="C59" s="50"/>
      <c r="D59" s="51"/>
    </row>
    <row r="60" spans="1:4" x14ac:dyDescent="0.25">
      <c r="C60" s="50"/>
      <c r="D60" s="51"/>
    </row>
  </sheetData>
  <mergeCells count="1">
    <mergeCell ref="K3:L3"/>
  </mergeCells>
  <phoneticPr fontId="0" type="noConversion"/>
  <hyperlinks>
    <hyperlink ref="L1" location="Description!A1" display="Learn about model"/>
  </hyperlinks>
  <pageMargins left="0.75" right="0.75" top="1" bottom="1" header="0.5" footer="0.5"/>
  <pageSetup orientation="portrait" r:id="rId1"/>
  <headerFooter alignWithMargins="0"/>
  <legacyDrawing r:id="rId2"/>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Model!C30:H30</xm:f>
              <xm:sqref>I30</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Model!C25:H25</xm:f>
              <xm:sqref>I25</xm:sqref>
            </x14:sparkline>
            <x14:sparkline>
              <xm:f>Model!C26:H26</xm:f>
              <xm:sqref>I26</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Model!C21:H21</xm:f>
              <xm:sqref>I21</xm:sqref>
            </x14:sparkline>
            <x14:sparkline>
              <xm:f>Model!C22:H22</xm:f>
              <xm:sqref>I22</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Model!C14:H14</xm:f>
              <xm:sqref>I14</xm:sqref>
            </x14:sparkline>
            <x14:sparkline>
              <xm:f>Model!C15:H15</xm:f>
              <xm:sqref>I15</xm:sqref>
            </x14:sparkline>
            <x14:sparkline>
              <xm:f>Model!C16:H16</xm:f>
              <xm:sqref>I16</xm:sqref>
            </x14:sparkline>
            <x14:sparkline>
              <xm:f>Model!C17:H17</xm:f>
              <xm:sqref>I17</xm:sqref>
            </x14:sparkline>
            <x14:sparkline>
              <xm:f>Model!C18:H18</xm:f>
              <xm:sqref>I18</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Model!C7:H7</xm:f>
              <xm:sqref>I7</xm:sqref>
            </x14:sparkline>
            <x14:sparkline>
              <xm:f>Model!C8:H8</xm:f>
              <xm:sqref>I8</xm:sqref>
            </x14:sparkline>
            <x14:sparkline>
              <xm:f>Model!C9:H9</xm:f>
              <xm:sqref>I9</xm:sqref>
            </x14:sparkline>
            <x14:sparkline>
              <xm:f>Model!C10:H10</xm:f>
              <xm:sqref>I10</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Model!C4:H4</xm:f>
              <xm:sqref>I4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Marketing Model</dc:title>
  <dc:creator>Crystal Ball</dc:creator>
  <cp:keywords>product forecast, marketing, demand, simulation, time-series forecasting, NPV, market share, net profit, business forecasting, valuation</cp:keywords>
  <cp:lastModifiedBy>ewainwri</cp:lastModifiedBy>
  <cp:lastPrinted>2003-12-15T01:34:30Z</cp:lastPrinted>
  <dcterms:created xsi:type="dcterms:W3CDTF">2000-01-06T22:26:22Z</dcterms:created>
  <dcterms:modified xsi:type="dcterms:W3CDTF">2014-07-24T21:36:11Z</dcterms:modified>
  <cp:category>Product Marketing Demand Forecasting</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