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00" yWindow="135" windowWidth="13410" windowHeight="11175" activeTab="2"/>
  </bookViews>
  <sheets>
    <sheet name="Description" sheetId="2" r:id="rId1"/>
    <sheet name="CB_DATA_" sheetId="3" state="hidden" r:id="rId2"/>
    <sheet name="ROI Model" sheetId="1" r:id="rId3"/>
  </sheets>
  <definedNames>
    <definedName name="CB_0c229d15456a49dc8e60cfb10b4e0658" localSheetId="2" hidden="1">'ROI Model'!$H$21</definedName>
    <definedName name="CB_1627b349f9694443bc59865e7cd9e625" localSheetId="2" hidden="1">'ROI Model'!$D$15</definedName>
    <definedName name="CB_19e43830c8b1481dbcb5acaecb694b61" localSheetId="2" hidden="1">'ROI Model'!$E$30</definedName>
    <definedName name="CB_1c94b41769074cd597fb4c878babc52a" localSheetId="2" hidden="1">'ROI Model'!$E$25</definedName>
    <definedName name="CB_3d6815d03902494da5b399ca5a319f76" localSheetId="2" hidden="1">'ROI Model'!$G$25</definedName>
    <definedName name="CB_4a0e7e4d1e28493c8be1e5fa1fa93554" localSheetId="2" hidden="1">'ROI Model'!$H$30</definedName>
    <definedName name="CB_518290ad9e194bfab55f54c35dbf38dc" localSheetId="2" hidden="1">'ROI Model'!$D$38</definedName>
    <definedName name="CB_594c813282ad47f4a4dce08ee56ee0ff" localSheetId="2" hidden="1">'ROI Model'!$E$34</definedName>
    <definedName name="CB_5d457127f16946bc95302aab1a2c3697" localSheetId="2" hidden="1">'ROI Model'!$H$14</definedName>
    <definedName name="CB_79eb39c5eceb4ea58d82f57474441dda" localSheetId="2" hidden="1">'ROI Model'!$E$38</definedName>
    <definedName name="CB_7ab77a2b2790497792a5f181c0f3816a" localSheetId="2" hidden="1">'ROI Model'!$F$30</definedName>
    <definedName name="CB_804ca749fb8340838bb05962d906e1d7" localSheetId="2" hidden="1">'ROI Model'!$D$30</definedName>
    <definedName name="CB_8bf8a98f226f485c839a3d31da8b10c4" localSheetId="2" hidden="1">'ROI Model'!$I$55</definedName>
    <definedName name="CB_951ba6447a1040e58a2a9b8dfe96bfa7" localSheetId="2" hidden="1">'ROI Model'!$D$21</definedName>
    <definedName name="CB_97d252bcb24544c9adf8c1572f115ded" localSheetId="2" hidden="1">'ROI Model'!$G$21</definedName>
    <definedName name="CB_9b5af48cf4b84701aa566367f8f3abf3" localSheetId="2" hidden="1">'ROI Model'!$F$25</definedName>
    <definedName name="CB_a444946fe8f846509744c1b44b957c21" localSheetId="2" hidden="1">'ROI Model'!$F$34</definedName>
    <definedName name="CB_a8c2ed587439477ea5cedc52920806f0" localSheetId="2" hidden="1">'ROI Model'!$G$30</definedName>
    <definedName name="CB_aac64c6307b747c786816227498c7782" localSheetId="2" hidden="1">'ROI Model'!$D$14</definedName>
    <definedName name="CB_af3a3bd140dd4e8085db7561140bb72d" localSheetId="2" hidden="1">'ROI Model'!$G$34</definedName>
    <definedName name="CB_Block_00000000000000000000000000000000" localSheetId="2" hidden="1">"'7.0.0.0"</definedName>
    <definedName name="CB_Block_00000000000000000000000000000001" localSheetId="1" hidden="1">"'635301524879155467"</definedName>
    <definedName name="CB_Block_00000000000000000000000000000001" localSheetId="2" hidden="1">"'635301524879985514"</definedName>
    <definedName name="CB_Block_00000000000000000000000000000003" localSheetId="2" hidden="1">"'11.1.3833.0"</definedName>
    <definedName name="CB_BlockExt_00000000000000000000000000000003" localSheetId="2" hidden="1">"'11.1.2.4.000"</definedName>
    <definedName name="CB_d06e5bd75e8f4e02a83330d628db296c" localSheetId="2" hidden="1">'ROI Model'!$I$54</definedName>
    <definedName name="CB_d21b261e1c5f4b07bee9279a48d49b32" localSheetId="2" hidden="1">'ROI Model'!$E$21</definedName>
    <definedName name="CB_d220cef02be64d55a16553822e15b78f" localSheetId="2" hidden="1">'ROI Model'!$H$25</definedName>
    <definedName name="CB_d60c5e6687fe45c2bff98d364ad3db66" localSheetId="2" hidden="1">'ROI Model'!$D$34</definedName>
    <definedName name="CB_ddae76bff93b4d1693f8dd3790d9112f" localSheetId="2" hidden="1">'ROI Model'!$F$21</definedName>
    <definedName name="CB_dfd43a1ff9a54bdbb02d41a14ded7a6d" localSheetId="2" hidden="1">'ROI Model'!$H$38</definedName>
    <definedName name="CB_e1608486e4d24d54ac87ce0d2dab717e" localSheetId="2" hidden="1">'ROI Model'!$G$38</definedName>
    <definedName name="CB_e5517b5ed7814865b15ee00be3f22ff1" localSheetId="2" hidden="1">'ROI Model'!$H$15</definedName>
    <definedName name="CB_e5e155bd860e4360977f728f6584dbb7" localSheetId="2" hidden="1">'ROI Model'!$H$34</definedName>
    <definedName name="CB_f5f9abf316f84913a2c3419d16e8b9ce" localSheetId="2" hidden="1">'ROI Model'!$D$25</definedName>
    <definedName name="CB_ff12e089ae0e4d84a720526801b2e428" localSheetId="2" hidden="1">'ROI Model'!$F$38</definedName>
    <definedName name="CBCR_02b4ffcaac894d968f48d71914dc0e72" localSheetId="2" hidden="1">'ROI Model'!$F$30</definedName>
    <definedName name="CBCR_08ef7c1034164687a8fe0ada1f5a003f" localSheetId="2" hidden="1">'ROI Model'!$E$18&amp;" "&amp;'ROI Model'!$C$28</definedName>
    <definedName name="CBCR_0ca34ffda89845989bd01287cfe48c28" localSheetId="2" hidden="1">'ROI Model'!$F$18&amp;" "&amp;'ROI Model'!$C$28</definedName>
    <definedName name="CBCR_0d00137180074e7e995f733cfca90f8e" localSheetId="2" hidden="1">'ROI Model'!$H$31</definedName>
    <definedName name="CBCR_0fec2998f2a54fe9851a7fa7611ad97d" localSheetId="2" hidden="1">'ROI Model'!$H$39</definedName>
    <definedName name="CBCR_140f289d421e4fe7b5bf81a2330e4aa9" localSheetId="2" hidden="1">'ROI Model'!$H$37</definedName>
    <definedName name="CBCR_1a19569b95dc4c65b3fbc77bbe641422" localSheetId="2" hidden="1">'ROI Model'!$D$26</definedName>
    <definedName name="CBCR_1d6486ea44484abf9cd4db0f05f209ec" localSheetId="2" hidden="1">'ROI Model'!$F$35</definedName>
    <definedName name="CBCR_1e8dade626514677a5402193dc937c1a" localSheetId="2" hidden="1">'ROI Model'!$H$18&amp;" "&amp;'ROI Model'!$C$23</definedName>
    <definedName name="CBCR_25245553dd634220b63c1cd7fd09e398" localSheetId="2" hidden="1">'ROI Model'!$H$26</definedName>
    <definedName name="CBCR_267c5c9d7e874b268b2b7766efb8dab1" localSheetId="2" hidden="1">'ROI Model'!$D$18&amp;" "&amp;'ROI Model'!$C$23</definedName>
    <definedName name="CBCR_2b74b3170cd24bfdb6e8427986c760b5" localSheetId="2" hidden="1">'ROI Model'!$E$18&amp;" "&amp;'ROI Model'!$C$36</definedName>
    <definedName name="CBCR_2db438080bc94cdcb22fa7db87810888" localSheetId="2" hidden="1">'ROI Model'!$E$34</definedName>
    <definedName name="CBCR_2ea1328c1ce84f288950c7f7cd585471" localSheetId="2" hidden="1">'ROI Model'!$G$31</definedName>
    <definedName name="CBCR_2f8d62a7ac2a4b7bb77330b33a792073" localSheetId="2" hidden="1">'ROI Model'!$G$30</definedName>
    <definedName name="CBCR_3185dcbc7483478faf96c8966aabfea5" localSheetId="2" hidden="1">'ROI Model'!$H$24</definedName>
    <definedName name="CBCR_34c555c9dfbb48a491e5ff315149491f" localSheetId="2" hidden="1">'ROI Model'!$F$24</definedName>
    <definedName name="CBCR_364660cf3fdc4ebfa8e0fddda12367bf" localSheetId="2" hidden="1">'ROI Model'!$G$18&amp;" "&amp;'ROI Model'!$C$36</definedName>
    <definedName name="CBCR_3933b073f950494992ce19f3a905746d" localSheetId="2" hidden="1">'ROI Model'!$G$37</definedName>
    <definedName name="CBCR_3ca28cdbbf93425795d648cfd15c8a8f" localSheetId="2" hidden="1">'ROI Model'!$E$33</definedName>
    <definedName name="CBCR_410a02bffe2a4ef59acf2d244fefe219" localSheetId="2" hidden="1">'ROI Model'!$G$22</definedName>
    <definedName name="CBCR_41e4a0a3102d4b94b533c68caa091989" localSheetId="2" hidden="1">'ROI Model'!$E$37</definedName>
    <definedName name="CBCR_41e55604b05e41fdb9e9513d5be112cc" localSheetId="2" hidden="1">'ROI Model'!$D$31</definedName>
    <definedName name="CBCR_42b8fe120900456eac223e30ad789fa3" localSheetId="2" hidden="1">'ROI Model'!$F$29</definedName>
    <definedName name="CBCR_44975e3ecf6640449f0fb8806e181206" localSheetId="2" hidden="1">'ROI Model'!$E$29</definedName>
    <definedName name="CBCR_48cd4623c9c245c5812e64df8ff94848" localSheetId="2" hidden="1">'ROI Model'!$H$22</definedName>
    <definedName name="CBCR_4a367eaf2ff44b169198170b4d5f7c57" localSheetId="2" hidden="1">'ROI Model'!$D$22</definedName>
    <definedName name="CBCR_4b2da98b392d4461bef38ef5f7378b69" localSheetId="2" hidden="1">'ROI Model'!$G$35</definedName>
    <definedName name="CBCR_4d4d32744fdb4fa18b4107bc060ac30a" localSheetId="2" hidden="1">'ROI Model'!$F$18&amp;" "&amp;'ROI Model'!$C$23</definedName>
    <definedName name="CBCR_5430ebff58534b5e8efeb1ecb9119c5a" localSheetId="2" hidden="1">'ROI Model'!$D$18&amp;" "&amp;'ROI Model'!$C$28</definedName>
    <definedName name="CBCR_56a6f21b1b1d47c9a415634c7ff14236" localSheetId="2" hidden="1">'ROI Model'!$G$18&amp;" "&amp;'ROI Model'!$C$28</definedName>
    <definedName name="CBCR_5918f61159e8413eb32139b8a2865dbb" localSheetId="2" hidden="1">'ROI Model'!$H$29</definedName>
    <definedName name="CBCR_5efb8b9899dc45e6bccf32edd6c5c749" localSheetId="2" hidden="1">'ROI Model'!$E$18&amp;" "&amp;'ROI Model'!$C$19</definedName>
    <definedName name="CBCR_5f6cab4e051e4bafabd33868b917129e" localSheetId="2" hidden="1">'ROI Model'!$D$38</definedName>
    <definedName name="CBCR_6054f666a7a349d6afc52831f405a5fa" localSheetId="2" hidden="1">'ROI Model'!$F$34</definedName>
    <definedName name="CBCR_6093f58dd3574dc5af3d502698e3ce09" localSheetId="2" hidden="1">'ROI Model'!$D$18&amp;" "&amp;'ROI Model'!$C$36</definedName>
    <definedName name="CBCR_6152797cf3c44b0ea0030acde04f7ef5" localSheetId="2" hidden="1">'ROI Model'!$E$20</definedName>
    <definedName name="CBCR_62eb9ec4b05d4ad3b5d12a9fbce06afa" localSheetId="2" hidden="1">'ROI Model'!$H$38</definedName>
    <definedName name="CBCR_65d0031463824a73838ec72886a40d24" localSheetId="2" hidden="1">'ROI Model'!$F$18&amp;" "&amp;'ROI Model'!$C$32</definedName>
    <definedName name="CBCR_697a60dc1c5b417f9aabe092cb60b934" localSheetId="2" hidden="1">'ROI Model'!$E$18&amp;" "&amp;'ROI Model'!$C$23</definedName>
    <definedName name="CBCR_6be9ece8ac1b494ab8182ab73b8993de" localSheetId="2" hidden="1">'ROI Model'!$F$25</definedName>
    <definedName name="CBCR_6c11fe63886b49c3b2d14038d73b1cbc" localSheetId="2" hidden="1">'ROI Model'!$D$34</definedName>
    <definedName name="CBCR_6c5dec4f1da24695940dfae1b1ba9792" localSheetId="2" hidden="1">'ROI Model'!$H$20</definedName>
    <definedName name="CBCR_6cb3b28bb73e478395d9ed00cd099e5e" localSheetId="2" hidden="1">'ROI Model'!$E$35</definedName>
    <definedName name="CBCR_70e875704d094129b45b9b4ca81708d4" localSheetId="2" hidden="1">'ROI Model'!$F$20</definedName>
    <definedName name="CBCR_7128bf830c8b450bb77123c034851b26" localSheetId="2" hidden="1">'ROI Model'!$G$20</definedName>
    <definedName name="CBCR_73e380a644fa4eecb02060b273c8399c" localSheetId="2" hidden="1">'ROI Model'!$F$37</definedName>
    <definedName name="CBCR_783a1795843749bda614edaf6f16ebf3" localSheetId="2" hidden="1">'ROI Model'!$D$25</definedName>
    <definedName name="CBCR_7deea303a11a481fb66f35f3c739c5fc" localSheetId="2" hidden="1">'ROI Model'!$F$33</definedName>
    <definedName name="CBCR_8021ccad4c444f95a9a1d4400e57c9ed" localSheetId="2" hidden="1">'ROI Model'!$H$18&amp;" "&amp;'ROI Model'!$C$36</definedName>
    <definedName name="CBCR_806d69b96a514cf18e3e84349f861281" localSheetId="2" hidden="1">'ROI Model'!$F$38</definedName>
    <definedName name="CBCR_81fd006ac48d4a108fcd5d78638868cf" localSheetId="2" hidden="1">'ROI Model'!$G$18&amp;" "&amp;'ROI Model'!$C$23</definedName>
    <definedName name="CBCR_845e19507ba54c74a3891c5e677abf0f" localSheetId="2" hidden="1">'ROI Model'!$D$30</definedName>
    <definedName name="CBCR_85857bbe1a2c40b68d630f55c759c4db" localSheetId="2" hidden="1">'ROI Model'!$D$18&amp;" "&amp;'ROI Model'!$C$32</definedName>
    <definedName name="CBCR_8601bccc1a9c440e9e1aca47e96a82af" localSheetId="2" hidden="1">'ROI Model'!$E$24</definedName>
    <definedName name="CBCR_88d33016a2f94ff8a25f17cf49669082" localSheetId="2" hidden="1">'ROI Model'!$H$33</definedName>
    <definedName name="CBCR_88d5b79a1c34422fa4b787e1f91e6594" localSheetId="2" hidden="1">'ROI Model'!$G$29</definedName>
    <definedName name="CBCR_88f1099f899e47809955b6a0a8a1a6ff" localSheetId="2" hidden="1">'ROI Model'!$H$18&amp;" "&amp;'ROI Model'!$C$28</definedName>
    <definedName name="CBCR_8b6476257421410591f7c270629487a6" localSheetId="2" hidden="1">'ROI Model'!$D$37</definedName>
    <definedName name="CBCR_8efda95acba04cdf9ded5ccd355dd372" localSheetId="2" hidden="1">'ROI Model'!$D$20</definedName>
    <definedName name="CBCR_9115b4cb227a4066ba42cc6fd1ba1b30" localSheetId="2" hidden="1">'ROI Model'!$H$34</definedName>
    <definedName name="CBCR_92766b491b884806b97437e6b9f0d7d1" localSheetId="2" hidden="1">'ROI Model'!$F$21</definedName>
    <definedName name="CBCR_971b28e11e5b419eb07590a7bea0272c" localSheetId="2" hidden="1">'ROI Model'!$G$34</definedName>
    <definedName name="CBCR_991f7ed09e0c46d3a33d9d063ebe7367" localSheetId="2" hidden="1">'ROI Model'!$D$29</definedName>
    <definedName name="CBCR_9aedb2f5d68b4fda8936529897c5c45e" localSheetId="2" hidden="1">'ROI Model'!$E$18&amp;" "&amp;'ROI Model'!$C$32</definedName>
    <definedName name="CBCR_9b566c78324348f1a5490e052639a1f2" localSheetId="2" hidden="1">'ROI Model'!$D$33</definedName>
    <definedName name="CBCR_9c3d427efd99488a8521522476d28809" localSheetId="2" hidden="1">'ROI Model'!$H$18&amp;" "&amp;'ROI Model'!$C$19</definedName>
    <definedName name="CBCR_a0c4a699f36e4c2d9c38bb48b549b2c2" localSheetId="2" hidden="1">'ROI Model'!$G$24</definedName>
    <definedName name="CBCR_a30022a62947489fa4a727036877f0a7" localSheetId="2" hidden="1">'ROI Model'!$G$26</definedName>
    <definedName name="CBCR_a43d18469b524f68bd249e45ecfc0fef" localSheetId="2" hidden="1">'ROI Model'!$D$24</definedName>
    <definedName name="CBCR_a58358db94a44130b615b65caa522ab9" localSheetId="2" hidden="1">'ROI Model'!$H$18&amp;" "&amp;'ROI Model'!$C$32</definedName>
    <definedName name="CBCR_a763858bb9d841d5892f9c3d07d69408" localSheetId="2" hidden="1">'ROI Model'!$G$18&amp;" "&amp;'ROI Model'!$C$32</definedName>
    <definedName name="CBCR_aac7b1a4f60a4612802f7827b1e8c240" localSheetId="2" hidden="1">'ROI Model'!$G$33</definedName>
    <definedName name="CBCR_aba0095369774f8ab7252c2b3bb6505e" localSheetId="2" hidden="1">'ROI Model'!$H$21</definedName>
    <definedName name="CBCR_ad93954ddfd54a9294c2a958004c632c" localSheetId="2" hidden="1">'ROI Model'!$F$39</definedName>
    <definedName name="CBCR_b148672a5b2f4b488bc85e28d228922b" localSheetId="2" hidden="1">'ROI Model'!$E$25</definedName>
    <definedName name="CBCR_b28337cc24494214939649acddbf6cb7" localSheetId="2" hidden="1">'ROI Model'!$F$26</definedName>
    <definedName name="CBCR_b5161270a51c41d9ac491ff847b4509d" localSheetId="2" hidden="1">'ROI Model'!$E$21</definedName>
    <definedName name="CBCR_b7b04cdb321a45ea9fda5921e1a37e9c" localSheetId="2" hidden="1">'ROI Model'!$G$18&amp;" "&amp;'ROI Model'!$C$19</definedName>
    <definedName name="CBCR_bc322cff006a412d883cbb8fb05c9aa3" localSheetId="2" hidden="1">'ROI Model'!$H$30</definedName>
    <definedName name="CBCR_beb2775333b84cd1a91d6292c6405741" localSheetId="2" hidden="1">'ROI Model'!$E$30</definedName>
    <definedName name="CBCR_bf0767b2d42547af9f23773e26225cad" localSheetId="2" hidden="1">'ROI Model'!$E$38</definedName>
    <definedName name="CBCR_c3920072935f4b85bc1bd32808ed43cf" localSheetId="2" hidden="1">'ROI Model'!$E$31</definedName>
    <definedName name="CBCR_c6dd2a350d8f42c28b794d025fa305c4" localSheetId="2" hidden="1">'ROI Model'!$D$21</definedName>
    <definedName name="CBCR_c845e8b5c7b54c2b83659339872f63c7" localSheetId="2" hidden="1">'ROI Model'!$G$38</definedName>
    <definedName name="CBCR_cb3c9f1887cf444cb494ab92470bb1f9" localSheetId="2" hidden="1">'ROI Model'!$F$18&amp;" "&amp;'ROI Model'!$C$36</definedName>
    <definedName name="CBCR_cd918da051234f7cb831630dd853e236" localSheetId="2" hidden="1">'ROI Model'!$F$18&amp;" "&amp;'ROI Model'!$C$19</definedName>
    <definedName name="CBCR_ce67626c7dab4918adec95bbe74a5e80" localSheetId="2" hidden="1">'ROI Model'!$H$35</definedName>
    <definedName name="CBCR_d663f3d42e1846658df06c184b5e5e85" localSheetId="2" hidden="1">'ROI Model'!$H$25</definedName>
    <definedName name="CBCR_dc0b476a6006470d89a8927228b61c95" localSheetId="2" hidden="1">'ROI Model'!$E$39</definedName>
    <definedName name="CBCR_dd1f60992d38420fa7ee9d69a232a2fc" localSheetId="2" hidden="1">'ROI Model'!$G$39</definedName>
    <definedName name="CBCR_dd343fc111064aa7aa8d845ed4fa98d5" localSheetId="2" hidden="1">'ROI Model'!$E$26</definedName>
    <definedName name="CBCR_e1172f9183be433e98cdb6d7a886284a" localSheetId="2" hidden="1">'ROI Model'!$G$25</definedName>
    <definedName name="CBCR_e2a0affa6e1b4cf78316f9e825d0c666" localSheetId="2" hidden="1">'ROI Model'!$D$39</definedName>
    <definedName name="CBCR_e3cfb856050343c7aea8bddf6bf8cac2" localSheetId="2" hidden="1">'ROI Model'!$D$18&amp;" "&amp;'ROI Model'!$C$19</definedName>
    <definedName name="CBCR_e871cd3dc67a402faf88299b5f394296" localSheetId="2" hidden="1">'ROI Model'!$F$22</definedName>
    <definedName name="CBCR_ed6073fcf9e14b9282b7b1c722fb6141" localSheetId="2" hidden="1">'ROI Model'!$E$22</definedName>
    <definedName name="CBCR_eedbee1c3e9140a3beb40bb6029ce824" localSheetId="2" hidden="1">'ROI Model'!$G$21</definedName>
    <definedName name="CBCR_ef11e5a91dc74538801c01c0722b40b1" localSheetId="2" hidden="1">'ROI Model'!$F$31</definedName>
    <definedName name="CBCR_f98891aea78b42e9af98a9f0c93387f4" localSheetId="2" hidden="1">'ROI Model'!$D$35</definedName>
    <definedName name="CBWorkbookPriority" localSheetId="1" hidden="1">-828665305</definedName>
    <definedName name="CBx_781fdf5e5d7a47a3a04a28acd700b992" localSheetId="1" hidden="1">"'ROI Model'!$A$1"</definedName>
    <definedName name="CBx_a9764676a8ce4494bd4edd900c203064" localSheetId="1" hidden="1">"'CB_DATA_'!$A$1"</definedName>
    <definedName name="CBx_Sheet_Guid" localSheetId="1" hidden="1">"'a9764676-a8ce-4494-bd4e-dd900c203064"</definedName>
    <definedName name="CBx_Sheet_Guid" localSheetId="2" hidden="1">"'781fdf5e-5d7a-47a3-a04a-28acd700b992"</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 name="DiscountCost">'ROI Model'!$D$7</definedName>
    <definedName name="DiscountRate">'ROI Model'!$D$6</definedName>
    <definedName name="Discrete">'ROI Model'!$G$2</definedName>
    <definedName name="EndYear">'ROI Model'!$A$13</definedName>
    <definedName name="Growth">'ROI Model'!$D$9</definedName>
    <definedName name="IRR">'ROI Model'!$D$15</definedName>
    <definedName name="NPV">'ROI Model'!$D$14</definedName>
    <definedName name="PVCF">'ROI Model'!$D$12</definedName>
    <definedName name="PVCost">'ROI Model'!$D$13</definedName>
    <definedName name="Tax">'ROI Model'!$D$8</definedName>
    <definedName name="Year">'ROI Model'!$H$6</definedName>
  </definedNames>
  <calcPr calcId="145621" concurrentCalc="0" concurrentManualCount="1"/>
</workbook>
</file>

<file path=xl/calcChain.xml><?xml version="1.0" encoding="utf-8"?>
<calcChain xmlns="http://schemas.openxmlformats.org/spreadsheetml/2006/main">
  <c r="F19" i="1" l="1"/>
  <c r="E19" i="1"/>
  <c r="D23" i="1"/>
  <c r="F23" i="1"/>
  <c r="H23" i="1"/>
  <c r="D32" i="1"/>
  <c r="F32" i="1"/>
  <c r="E36" i="1"/>
  <c r="G36" i="1"/>
  <c r="H19" i="1"/>
  <c r="E23" i="1"/>
  <c r="F28" i="1"/>
  <c r="H28" i="1"/>
  <c r="E32" i="1"/>
  <c r="G32" i="1"/>
  <c r="D36" i="1"/>
  <c r="F36" i="1"/>
  <c r="B11" i="3"/>
  <c r="A11" i="3"/>
  <c r="D18" i="1"/>
  <c r="D57" i="1"/>
  <c r="E28" i="1"/>
  <c r="E43" i="1"/>
  <c r="F43" i="1"/>
  <c r="G19" i="1"/>
  <c r="G23" i="1"/>
  <c r="G28" i="1"/>
  <c r="G43" i="1"/>
  <c r="D19" i="1"/>
  <c r="H36" i="1"/>
  <c r="H32" i="1"/>
  <c r="D28" i="1"/>
  <c r="H43" i="1"/>
  <c r="D43" i="1"/>
  <c r="H27" i="1"/>
  <c r="H40" i="1"/>
  <c r="H41" i="1"/>
  <c r="H42" i="1"/>
  <c r="H47" i="1"/>
  <c r="H53" i="1"/>
  <c r="D27" i="1"/>
  <c r="D40" i="1"/>
  <c r="D41" i="1"/>
  <c r="D42" i="1"/>
  <c r="D47" i="1"/>
  <c r="F27" i="1"/>
  <c r="F40" i="1"/>
  <c r="G27" i="1"/>
  <c r="G40" i="1"/>
  <c r="G41" i="1"/>
  <c r="G42" i="1"/>
  <c r="G47" i="1"/>
  <c r="G53" i="1"/>
  <c r="E27" i="1"/>
  <c r="E40" i="1"/>
  <c r="E41" i="1"/>
  <c r="E42" i="1"/>
  <c r="E47" i="1"/>
  <c r="E53" i="1"/>
  <c r="F41" i="1"/>
  <c r="F42" i="1"/>
  <c r="F47" i="1"/>
  <c r="F53" i="1"/>
  <c r="E18" i="1"/>
  <c r="D56" i="1"/>
  <c r="E56" i="1"/>
  <c r="F18" i="1"/>
  <c r="F56" i="1"/>
  <c r="E57" i="1"/>
  <c r="I53" i="1"/>
  <c r="F57" i="1"/>
  <c r="G18" i="1"/>
  <c r="H18" i="1"/>
  <c r="G57" i="1"/>
  <c r="G56" i="1"/>
  <c r="H57" i="1"/>
  <c r="C53" i="1"/>
  <c r="H56" i="1"/>
  <c r="D12" i="1"/>
  <c r="I56" i="1"/>
  <c r="D54" i="1"/>
  <c r="D13" i="1"/>
  <c r="H14" i="1"/>
  <c r="D15" i="1"/>
  <c r="H15" i="1"/>
  <c r="D55" i="1"/>
  <c r="D14" i="1"/>
  <c r="E55" i="1"/>
  <c r="F55" i="1"/>
  <c r="G55" i="1"/>
  <c r="H55" i="1"/>
  <c r="E54" i="1"/>
  <c r="F54" i="1"/>
  <c r="G54" i="1"/>
  <c r="H54" i="1"/>
  <c r="I55" i="1"/>
  <c r="H12" i="1"/>
  <c r="I54" i="1"/>
  <c r="H13" i="1"/>
</calcChain>
</file>

<file path=xl/sharedStrings.xml><?xml version="1.0" encoding="utf-8"?>
<sst xmlns="http://schemas.openxmlformats.org/spreadsheetml/2006/main" count="104" uniqueCount="88">
  <si>
    <t>Revenue</t>
  </si>
  <si>
    <t>Cost of Revenue</t>
  </si>
  <si>
    <t>Gross Profit</t>
  </si>
  <si>
    <t>Operating Expenses</t>
  </si>
  <si>
    <t>Depreciation Expense</t>
  </si>
  <si>
    <t>Interest Expense</t>
  </si>
  <si>
    <t>Income Before Taxes</t>
  </si>
  <si>
    <t>Taxes</t>
  </si>
  <si>
    <t>Income After Taxes</t>
  </si>
  <si>
    <t>Non-Cash Expenses</t>
  </si>
  <si>
    <t>Discount Rate (Cash Flow)</t>
  </si>
  <si>
    <t>Tax Rate</t>
  </si>
  <si>
    <t>Present Value (Cash Flow)</t>
  </si>
  <si>
    <t xml:space="preserve">   Capital Expenditures (-)</t>
  </si>
  <si>
    <t xml:space="preserve">   Incr Working Capital (-)</t>
  </si>
  <si>
    <t>Free Cash Flow</t>
  </si>
  <si>
    <t>Discount Rate (Cost)</t>
  </si>
  <si>
    <t xml:space="preserve">   Depre and Amortization (+)</t>
  </si>
  <si>
    <t>Terminal Growth Rate</t>
  </si>
  <si>
    <t>Net Present Value (NPV)</t>
  </si>
  <si>
    <t>Internal Rate of Return (IRR)</t>
  </si>
  <si>
    <t>Payback</t>
  </si>
  <si>
    <t>Discounted Payback</t>
  </si>
  <si>
    <t xml:space="preserve">              Payback Period</t>
  </si>
  <si>
    <t xml:space="preserve">              Discounted Payback Period</t>
  </si>
  <si>
    <t xml:space="preserve">              NPV with Terminal Value</t>
  </si>
  <si>
    <t xml:space="preserve">              IRR with Terminal Value</t>
  </si>
  <si>
    <t xml:space="preserve">              Valuation Year</t>
  </si>
  <si>
    <t>Present Value (Capital Cost)</t>
  </si>
  <si>
    <t xml:space="preserve">              Discounting Convention</t>
  </si>
  <si>
    <t>Discounted Free Cash Flows</t>
  </si>
  <si>
    <t>Discounted Capital Cost</t>
  </si>
  <si>
    <t>Capital Cost</t>
  </si>
  <si>
    <t>End-Year Discrete</t>
  </si>
  <si>
    <t>End-Year Continuous</t>
  </si>
  <si>
    <t>Mid-Year Discrete</t>
  </si>
  <si>
    <t>Mid-Year Continuous</t>
  </si>
  <si>
    <t xml:space="preserve">      Minimum Value</t>
  </si>
  <si>
    <t xml:space="preserve">      Most Likely Value</t>
  </si>
  <si>
    <t>Year 0</t>
  </si>
  <si>
    <t>Year 1</t>
  </si>
  <si>
    <t>Year 2</t>
  </si>
  <si>
    <t>Year 3</t>
  </si>
  <si>
    <t>Year 4</t>
  </si>
  <si>
    <t>Year 5</t>
  </si>
  <si>
    <t>Future Years</t>
  </si>
  <si>
    <t>Return on investment (ROI) Model</t>
  </si>
  <si>
    <t xml:space="preserve">      Maximum Value</t>
  </si>
  <si>
    <t>Return on Investment (ROI) Model</t>
  </si>
  <si>
    <t>Author</t>
  </si>
  <si>
    <t>Summary</t>
  </si>
  <si>
    <t xml:space="preserve">This is a return on investment (ROI) model using a discounted cash flow (DCF) approach. The model calculates the net present value (NPV), internal rate of return (IRR), regular payback period, and discounted payback period of a project. In addition, terminal value ROI calculations using the Gordon Growth Model are also included. </t>
  </si>
  <si>
    <t>Description</t>
  </si>
  <si>
    <t xml:space="preserve">Open this file, then insert your own inputs (input cells are coded tan and green). Select the discounting convention to use (continuous versus discrete discounting, and end-of-year versus mid-year convention). Make any modifications that are required to the Crystal Ball assumptions color-coded in green. Run the simulation, making sure that Stop on Calculation Errors is turned off (highly volatile cash flows may result in multiple IRRs). </t>
  </si>
  <si>
    <t>A DCF model takes a project's future forecast revenues less all relevant direct and operating costs to obtain the net free cash flows to the firm undertaking the initiative. These net cash flows are then discounted at a risk-adjusted rate of return, back to today, the valuation date, and compared to the cost to implement the project, also discounted to the valuation date. If the net of these two values, also known as the NPV, is positive, then the project is profitable.</t>
  </si>
  <si>
    <t>The IRR analyzes the same concept but through a rate of return perspective instead. If the IRR exceeds the firm's hurdle rate, then the project is profitable. The model uses a dual discount rate approach where the net benefits (free cash flows) are discounted at a different rate than the implementation costs. The former are usually susceptible to market risks, and hence, a market risk-adjusted rate of return is imposed, compared to using a risk-free rate or the marginal rate of the opportunity cost of money (weighted average cost of capital) imposed on the capital implementation costs.</t>
  </si>
  <si>
    <t>Using Crystal Ball</t>
  </si>
  <si>
    <t>Crystal Ball enhances your Excel model by letting you create probability distributions that describe the uncertainty surrounding specific input variables. This model includes many probability distributions, referred to in Crystal Ball as "assumptions." Each assumption cell is colored green. To view the details of an assumption, highlight the cell and either select Define Assumption from the Define menu or click on the Define Assumption button on the Crystal Ball toolbar.</t>
  </si>
  <si>
    <t>This model also includes several Crystal Ball forecasts, shown in light blue. Forecasts are equations, or outputs, that you want to analyze after a simulation. During a simulation, Crystal Ball saves the values in the forecast cells and displays them in forecast charts, which are histograms of the simulated values. In this example, you want to analyze the total expected return of the portfolio. To view a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</si>
  <si>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</si>
  <si>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To view which of the assumptions had the greatest impact on the forecast, use a sensitivity chart. Which of the annual returns causes the most variation in the total expected return forecast? Was this obvious from the assumption definitions?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</si>
  <si>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</si>
  <si>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</si>
  <si>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</si>
  <si>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</si>
  <si>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</si>
  <si>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</si>
  <si>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</si>
  <si>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</si>
  <si>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</si>
  <si>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</si>
  <si>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</si>
  <si>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</si>
  <si>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a9764676-a8ce-4494-bd4e-dd900c203064</t>
  </si>
  <si>
    <t>CB_Block_0</t>
  </si>
  <si>
    <t>㜸〱敤㕣㙢㙣ㅣ㔷ㄵ摥搹㤷㜷㙣㙦散挶㜹㌴改换㝤愴㉦㐷摢㌸て㥡㔲愵愹ㅦ㜱ㅥ捤挳㠹㥤㤴慡戴捥㜸昷㑥㍣挹捥㡣㌳㌳敢挴㙤愰㉤㡦㐲㕢㐱愱晣㉡㔴戴㔴愸㠲㍦〸昸㠱㕡㈸㐲㐸㐸愰慡㐵晣愸㤰昸㠱㔴㉡〴㍦㐰㈸ㄲ㝦晡愳㔲昹扥㍢㌳扢戳扢摥戱戳㘹挱㐱ㅥ挷搷㜷敥㍤昷㜵捥戹攷㥣㝢捥㥤㈴㤴㐴㈲昱ㄱㅥ晥攵㤳㘶收摡㠹㜹搷ㄳ㘶㘱挴㉥㤷㐵搱㌳㙣换㉤っ㌹㡥㌶㝦搰㜰扤ㄴ〰戲㔳〶敡摤捣㤴㙢㍣㈶㜲㔳㜳挲㜱〱㤴㐹㈴㜲㌹㌵㠹㝡㜶挲摦摥昰㐵㘵慢敥㌴㤲挹㤱攱㈳搳愷搱敢㠴㘷㍢㘲㜳晦〹扦敤慥挱挱挲㘰㘱摢捥㙤摢ち㕢㌶昷㡦㔴捡㕥挵ㄱ扢㉣㔱昱ㅣ慤扣戹㝦扣㌲㕤㌶㡡て㠸昹㐹晢㡣戰㜶㠹改㉤摢愶戵敤㍢〷户敦搸愱摦㜳捦捥㙥っ㥤㌸㍣㌲㍣敥〸摤晤㤸晡捣㜰捡摢㐷㐵搱攰摡㠴㜰っ敢㔴㘱㘴ㄸ晦㈲昳挷摢摤㠵㠹ㄹ㈱㍣づ㉤ㅣ㘱ㄵ㠵慢愲㘱㤷㌹攴扡ㄵ㜳㤶挸㔳捤㌱㉣戵愸戹㕥挶ㅣㄱ攵戲㙡㠶扤收捣㈳挰㕤㔹㥢敦㌶㈷㠴攵ㅡ㥥㌱㘷㜸昳㔹㜳ㄲㅤ㤵昲收㜱㔷ㅣ搳慣㔳攲戰㘶㡡㡣戹户㘲㤴搲晥㤳㐸摤ㄶ㜶ㄱ㥤㤸㕣㝥㘱挸㌵㐷㘶㌴㐷捥挸㈵㘲㘲㘰挷㥣㘲㍤散捤慤晢攵搴攵〸散㜳㔳㙢㌸搴㥣搰㥣㉡攴㐰㙢挸㘰昱昵㌳戸慢㌵㝣〴㐷昵㙤敥㘸摤㐶愲戲ㅥ㕡改ち昸㕢㘲ㄴ㡢㔱戳㑣㍡㤸攴㤸㤰㠰㙡㈷㤳㉥㈶摤㐸㤴昴扦戱㑢愲つ㔹㤵㥣搲㤲㔳搳挹愹㘲㜲慡㤴㥣ㄲ挹㈹㍤㌹㜵㉡㌹㌵㤳㥣㌲㤲㔳愷㤳㔳㘷〰ㄳ㍥戹㡥㡥㘴昰㘸搹搴㕢㡦㝥敢昹〳扦摡晤搲㡦㌷㘴㍥㜷㕦昷㉡〰ㅤつ㈶㌵敡㘸攷挰㙡㌵㉥摥㕡搸挲㥦挵㜷〵㌶㠵扥㐳扦㕢ㅦㅣ㉣敤搸愲㙤搳㌲㕣㔶っ昱敢ㄸ愵ㄷ戰摤晡㠳㠶㔵戲捦㐹摡㕤㍢慣戹愲㠶戸㠱愰㙥搸慥㔸㈵昷㥡㠵㉢㈷㍣捤ㄳㅢㅢ敢㙡㥤㌴㌵㥢挰戶ㄲ慥ㅣ敦晡挶㘶㈷戴㜲㐵っ㥤㌷晣敡敢ㅡ慡捤㜱挷㥥㙥㕤㍢收㠸戳搵摡愶ㄹつ㐱愸捤挹扥㥢㔶改㔷昹昳敡ㅦ㤹戱㕤㘱挹改つ㤸攳㐶昱㡣㜰㈶〴㐵愲㈸挹愵慥㘵㔵戰敢〷㡥㔸㔸㈸㜶㙢改愶㘸愹扥攷扣㠷捤㉣㑡㤸敦慣㜰扣昹㐹㙤扡㉣搶搵㠱昸㘳愲㘲㐳㕤昱㤸㕤慣戸㈳戶攵㌹㜶戹扥㘶愸㌴愷㐱搲㤴づ搹㈵㤱㑥㈷愴㔰㠰挰㑤愵ㄴ㈵㜱㘷敢扤㈰〹ㄱ㈱㌱㌷昲搵昵㙣㔷㌸㠶搵㘱ㄵ㘵㐱㥥㑣摥戲㐸㘷㥣慦㤴㌱㌱㍢㌰戲㈶敡てづ㝡晢㈲摤㔶㈹昷挹〲㈷㤳㝤挱敡昷捣〹换摢愷㔹愵戲㜰㘲戵㥦挲ㄹ愹㍤㐸㌲ㄷ㈱㄰㕡㘲㡦慡㑥㌹慦捣㘷捥ㄹ㈵㙦㈶㍢㈳㡣㔳㌳ㅥ捡愰㈱㜳㌹愲戶改㔱慦㐲㤱扡㥡㐹ㅦ㤲捥捥㐴㜶つ㠱戲㥤㜸ㄲㄹ㑡愷㤸扤㕣㈷挸搹慥㙥㉦㜷敢㘳㐶搹ㄳ扥㔰敥搱㐱ㄱ㕦慢㐹昲攵挹愲㡥㔶昴ㄵ挶ㅡ㝤〴㕣慡ㄹ㤶㌷㕦摢户㑤扢挴㘷愲ㄵ㔹戰散㘴〱㐵㐱扤㍣㠸搹㙢㘰㥡〶㘹㄰てㅣ㘱㈲㙥㠳ㄸ捤㡥㥥敢㤹㡣昰㌱㌲〲昰㔱㈶㈴昴㤶搶㌲㠲捣摥捣愴㙣搴㜲㍦慥㐸戳㠵㙣㜹㕦㥡慤〵攲搴㜵㑣搶㌳戹㥡挹〶㈴捡摦㈰攱㈸攵㤰慦㝦搴㙢昰慥㕥换攴㍡㈴㤰㑦㉡㘵㑥㈰慡㘸㐳㉤挵㡥㈴㕣ㅥ㜶戲㌴㡡㝤㔱㐴换戸㙡㘷收㑤㐹攸挰敡㕣ㅥ扡㌶㉤㜵散慤慤㜹㌳扡ㅣ㜲㘴っ㘸㜴慤㡢㠰㐶ㄱ㐱搰㌶昵搶つ㘸慡昶㌳戹ㄱ㠹慦㔸㘸散㉥捤㥡愷㌹㜹㐵㤸㐴扥㈱搴愶㜲て㤸㤸收㝦㡣㠰㙢㍡扡慣搸捦㌴〵〷昴㉢摥㝥摥摣㝡㙦〷㐴㙦搰㤹㉢㍡㠷扥愲㑢戴愰㙦挲昶㔲晥摣㔲扦摣㠲㙡㜵ㄳ㤳㕢㤱㌴攸ㄷ㥥扣㉦搵㑢㈰㑤㘲㌳㐲戹搵昴戸㐸ぢ㜷㜲㝥㔶㐸敤搳慤㑦㙡捥㈹攱挱㝢戱㝦ㄴ㜶戰敤㌸愲㡣〳㙤㐹ㄶ昰散戲扥扥搰ㅤ㜳㙣㤳攵㉢昶戱㝢㐵㈸㠶㜴㍡㤹㑡㌴搸挷㌱㜶㘶挴摦ㄴ攱ㅣ敡摦㙤慤㠵㐴愴㔱㍤㝢戱㕤晣搹㜲㐵㤲戴㈱㐹㙥〷㕡搵㍢㤰㐰㑡㈸㝦㙣㈹㔱〶〸戶㔹㠲搵㕢慢昴敥挵㥣㑣ㅡ晣㠷㑤㜲愴换㜷搶づ挳㜷攰收捤〹挳慣ち㡢㉥㜳㕣㌸㐵昸ㄵ㡣戲攸昴㕤戲ㄴ㌵㉢戲攲ち㤱ㄵ愹㔴搳㔹㍡挶户㈶昹愴㐱㑡挴敥昶搸捡㤸㜳㜸㡤愹攸㠲愴㔰㠹㜱ぢ㔵㈵㄰㌹㡦戰㉢㈲愶つㄱ㔳〰攲搴扢㤸㙣㘱㌲㠸㈴昳㝢㐸㥡愵㈲㥥愱戰㡥㌹扡戳愷愶ㄲ㌹㤲㐱扡〷摦㘹㈹慣戶㜳㤸ㅤ㑣㍥㠵愴挱晣愱昳㌱㠶ㄱ㈵挹㈳㡣㐸㙢㐹搵㑦ㄸ攲ㅣ㜹㘰㤵㡥愰搲㐸挵昵㙣㤳㔱愵扣㍥㙡ㅦ戶扤㔱挳㥤㐵ㄴ慡㑦て㌲て捥〸ぢ摣攵挰昶㘹㈸戳㘷㘷㐵㐹搵㈷散ち㐴摢晥搱攵㜰㈸挷晡㘰㑢捡㜳㜹㔲挱搳摥搹ㄸ㕤㈸昲㐴っ㕦㉢㍤戱㑢昲㝣昳搰搷㔳挳攸愴攱㤵㐵㤷敥㙦㍡收㜳㍡戰㠸愸㐱愹㐳㥦㥣㜱㠴ㄸ捤敢㝢ㅤ愳㔴㌶㉣㐱㘲挰挶㘴愰敥愰㌸㠵〸挱戸捤昸㥦㙤攵昵㐹㐷戳摣㔹㡤挱挴昹搵㜵㙦㌲㈴㤲搱㠷つ换挵㌰㤲㡡捣昷攸ㄳ㌳昶㌹㐴㙢㉢愶戵㔷㥢㜵㤷〵㔵挸昴晥㈳㐹愳㈴㤵㘴㔲挹㈵㜳敤搲㠷〷昲㐴㘲㉢㝥搳㑣㈴慤ㄲㄹ晡换㘳戴㌷敤晡㈰㍥㐳㍢㥤㜳敡㐶攴愸㕡㤸㡡㤵挲摣愹敡㑥戶戹〷挹㠱扤挷昷搷愲㜲㤷ㄵ慦捥搰挳ㅦ㈳攳㈵㕢㔴㠳㈰昴捦慤昲㔹㠵㘵攴ㅣ散㐰㔰㥣㙦㡤散搷愹㑢ㄸ㜲摦慡㕡㜶っ㔱愴㙥晤愰㌶㉤捡㠸㐵㥢㥡户捡㝦愱ㄹ㙢㙡㘵㌷愸ㅢ戱㑤㔳㈳㙢㤱㉤㈷㡡ㅡ㌹㜸愸攲搹㠷っ㑢搵㤱㐸晥ぢ㡡戴昳㈸搲捥换愲㙥晤ㄸ挳㠲㌲捦扥散㔳㥡㘳㜸㌳愶㔱捣昱㠵愱扢㘵挱㤳搸攴㤴扣攱ㄳ捡㡣晥〶㙢晥㌸㑣㌶户〰㜲ㄷ㈰㐷㠹㍡㤲ㅦ㥣㥢㔴戲昸㔱摡㜴㉣㐱挰㐸㉦愹㝡㉦㝡换挸㥢ㄱ㄰㌹昲戹ㄸ摥扦戸昸〴㑡㝣扦ㅣ愹ㅥ挳㈲昰〸㐶㠴㍣摤摢㔹晤戸㘵㜸愰ㅥ㈹㌶㘶㜸愳㉥㐸㡥〴㔹㜹扣摤㈸愹ㅡ㘹㌴㔰搵ち㌷㌴㔷搵愹㠹敢㥢敢愳㝡攳㤶〵慡㝤㡤ㄲ㔱㈴㡢〱㐹捤戲挰ㅣ㤷㤳慡㔱愴攲づ戵㡤ㄲ攷㌶慤攱㥤㔲攴㌲ㄴ㤳攴㤹㠴扡㑢㌲ち㠲扣攴づ攸㈸晡敢攳搹㈳ㄲ慤愱つ搰㐹㍤攵㤷攵㠳㜰攰㝥㕣㌹㈹㠹捥攰つ晢㝢㔵㤰㍤㔲昱敡㙡戴昳㝤㐱捤㔰戹㝣挴㠲㤵㔰搴㥣搲㌲搹搲㔸㥢慦㘱攴敥㙣㔷晢晢攸㡤㙣挴㘰ㅢ㌲㈴ㄲ攳〷挶㌶挴收㡡㐴㔳㘹㥤攵㠹敡㙡㜱㡥㙦㠷㠴㘶㐹ち㑣㜸愵㔱㌱㈷捤戰㥡㈵摦㈷ㅢ㔴㑦㡢㔲㡥慡晡搰戴ぢ㤵敥㔱㡥〷㌹戹挱㔵晤ㄸ摤㔲戸挰〰戱ㅢ攴挶㡢ㅥ挲扡搵づ㜸㌲㔸㍥搴〱㐶晣戰〹慤㌳㑡搰㙣っ攳搶㉦㠲㝢愷㑤㡡㐲㤰敡昲昹搷㙥攵摢㉦昲昹攱敥㐴㤸〹㌶ㄱ㐳㕤㌱搶〳㠸ㅢ㡤㑡㜲ㄷ昵㠵挱㜲㕦戲㐹愱搵ㅤ㤶搱挴挸搳攴㜳㍣摣攰㘱ㅣ慢㠷摢愶㡣㍢㙥㥥〱㙤㕡㥥㕦愵敦户㡡攵㑡㐹㐸㔵ㅣ捡㙡愹㤱㤷〵扤攴昵㍦㝦㌷挵攰㈵㐰捡㝥ㅣ愵戸㘴ㄲ愹㝤扢㕢扤て捤愵㤰㐳ㅦ扥㙣㘳昰㌱挶㉤㈷㠳㘱㑤㜷ㄴ㘸ㅦ慥慥㕤㕥㤰ㄷ攷㈰搲㥡㡡㈸换づ攲㉥㕥㌵㠲㉣㜷㕢〴散愰㝤搰愶捤ㅥ㈹摡㘷昸㐵换㠲㐶㔸愷㉦昰戲㔹ㄸ㈳㙤敥づ㜶㤲戸ㄸ㐴㜶㉦㍥㈱㕦ㄳㄷ㜷〷挶㠷挲昸㉥㑦㐱〹㘰ㄵㅢ㠹〶㜷戲㘶㜵㉢㡣晣搲昲㔶敦㐷愲㌰〴㑣㠳ㄶ㤰扥㠱㌳㡣晣攲〶づ㠳㤱㌱搱搱㘸㈰㤵㌱捡㍥㌸散㐱㌴散㈶ㅥ愴㈷㙤㈸㈱㙦㡤扣ㄴㄶ摥㑢ㅣ㌰㜱〴戲㥤㜵つ㠵攳㥡㠷慢㉦搶㠶㠶攲愱㔲㠹收㉥晣㜳换㠲慡戸戶攱㥢愳㙢ㅡ㉥㘴挹㌵搱扥扢戹愱㈲戸㈸戸㜵戴戰㑦昳㡡㌳ㄳ摥扣㝦㘹慢㕤㤶挸晣ㄲ晥㠸〵㐷愷捤㥣戶㜸〹㜵㡥戸敦㍣㘳搹攷㉣㌹慦㡣换ㅢ㝦戴㘲搵㡥づ㑥戲㌳昱ㄱ㝥攴㤳㑣㘴摥㐴㡦㑢㤹㌶㍢愸㌹㐸搸㡦㝣㝣㘹搰㡦㝣っ㥦挰㜶慦摥ㄸ㈰㥦慣㘹攰ㄳ㈹〸㔶ㄸ挵㍡昵戱㌱㡡昲ぢ㤰㤵捣攲ㅦ挹㠱昳搷戰昵㤵㥦愳㠴〴挷㝢㈰㐶㌲㌷㈲ㄷ㐳㍡㈹挸㠳敢ㅤ扣っ昲晦㐳愵㜰㌷㉦戸㥤晥ぢ㥢㔹㜹愳㤱㐴搷㤳㐴慦㌷㤳㠸㠱搸㑢ち㜹㜳昶㉢㐷捤㑦晣㕡敦晦昰愸㜹〰ㄴ收㈳慤㌱〴搵ㄸ㡣慦ㅡ〳挹㈶㘳㘰ㄳ慡愵㌱昰〰摢㌰㕥敦ㅢ〳㠱户攳㄰ちㄶ㌷〶ㄸ挵㡢㌱昹㈲㐱搵㠸〳㠳㘷慤㜵㈶㍤㘱晢㜰扤㔶戸㠸摣㐳㍤戹㈳昰㍤慤㙦㉥ㅥ搷ㅣ捤摣㈰换昷㍡〲㙡换㤹挴㝤㙤搹㠴㉤㌶㉥㔸㈳ㅢ㉤攰㤵〸晤改㉢㥥㤳愵摤㔲〷愵晣挷㜷搴㉢㌹㈵㝢ㄹ㍥ㄱ㠵㈷㠴挴攳㙢㝥戴昷㉦㡦㝤㘹㌷敦愵〵扣㥡㘱㈰戸㥤攰㍣㉤〷㠴㙦㈳㔷㐲搶昲昳㥢㐳昸㄰挹㤸㉤㡢㘱捤㤱昶㡥慢㥡㘱搶㘷扣〸㘳晡捣户ㅣ㡣㐹摣㜰昰㡤挹㐲㠳㘳㔳㝥扥㈴㥤㠱㠵挸挴愵昷㉥っ㄰㉡㉤㔵㔶㥢㜶㘵收愷㔰㍡㤷㌸㤱㝡㝢㤰攷㑢㍥㡡昲㤳㐶慤戶㠳㕡㑤㥡㠹捡〰㈰㐲㈹㠵㐸〳㌹㈴㝡㘴㘱攸㕦㑡愹㜱㘴㌲〵㈴㌱㌱戴挶㘰㉥㑦晥㉢㐲㐰㔴慦昷戵昹愹ち戰〸㉡㠶㕥昷㜶捦慥戴㍡㐳搵挴愰慣㍣㝤ㅣ㐵㐶ㅥ㔳㔸挰㈸慤㉣㍤㠶㑣昸㘴〶㤱㕢戲攳㠹㠳攴㑤㍦挴收㙦散㡣㐹慦㕡愷戹挷慡攰㡥〷昴㑣㔶㉡っ㙢㌵㡢㜱昴㤴搱㌸ㅦ戴搳㉦㘲摡攳㘷慢㡤扡㠲㉡攸㉣㙢〳捥㥦〸昳昱㝢㈰搶て搴扡㕥摢㔸㐳ㅤ㘷㜵㘰㠱晣㠵晤㜵㝤捣挶挶愸摣㌱㤰戰㑢㠲捡昹㤷挰㈷搰㐴摡昳㡡㕡换㜲㉣㐵㘱㌴㍡摣㔹愹㘶晤捦㌸戵摣㔹㤳㠴㘶挰扡㑥晦㥦㐰挱愲晡㕦㘱㤴㑤㤲散挱㈰挳㤷っ㈳㈵㡢〶㘷㠸ㄱ昸戰ㄱ愶㤱㐷㘰㔵㘶ㄹ摣昶㜳ㄳ昸㐴搵慦㤶ㄲㅣㅥ慥㜴攳㈵㠸㙡㕢摡戶㕤㉤〵㈰愳㐰㤹ㅦ㐰〴戵㙣捦㐹㌷㥦㘳戳て愱㜸捤㈱愳攸搸慥慤㝢晤ㄳ〸敦昶昳ぢ㌳ㅤ㌶捦㤰昲㕡愳㔰扢ㄹ㤸攸㝥ㄸ㙤づㅦ㠱挰㍥㉣扣㡦㉢敡挸ㄸ挲搲㘲ㄶ晣摡愸㌷ㄲ㐸愲㜶㜰慦搲㡦㔶戴㌲㍥㔰㍤〲慦愶挷愲㘵愱散㝣摦㜲攳㕤っ愲づ户戱ㅥ㠰攷㐷㤴ぢ〸㠳挹㈵㍣晣〸昱摡㠸㠳㝡搸㘰㙤㉥㈱摢昳慥㜵㘶扥て㥡㉥㙤㤴㝡㤶攱㤸晣敥戸㔳㝤㠴㈹攲㍣昴㡥㉥摤ㄵ换摥晡挰攷挱㘷摢㜴㜹つ㤴攱㈸㕢㍣捥摤愹摣㡦戶㙣慦㍥ㅡ㘴昸愲搰㤷㜷㉦㌳摦挳㤲挸晣挸㈷戲㈷㤱戴收攸㤷〱㔶攷ㅦ㈰㐷㉢㍣㔶㤰〳㍢㤵敦愲㥥ㄸ昲㔷㕡㘴ㄹ㡥ㄹ昲昸㠰扣㕡㐲ㄲ㍥ち㡦て㜲晣敦愰㐱㜵㝣散㥣㤸昱㕦㕣㜰㝣㉡㝥戹扥㤹戰㜳晣敤つㄵ㠷㙡攰㑤㍤捤攴っ㤳㌲㉢㐳晤搱㐳㤱㐸㌹㤳昵〳〸㙦散㐶ㅥ捦ㅦ㠲扦敦敤㝥攷㙤㍥晦摣慤㐸㈱㠸㉡搵㤴㄰㝥愲㔰〸捡㔵扣㄰㕤㠵㡤搲搶㔸晣挶㐲慢攸愵㝣攴戵ㄳ昵㉣㤲㝣㡦㐲㍥㤱慢㜲㠲っ㕦㝡㐹㐲〹攵㈲〳㈸攲㔸㐲㜹㐱㐶㐲ㄱ搱㠴捡昷昶ㄲ㈷㝥㌶㐳㐴挴㝣扥㈳㙤㈳㕥㜷愴挷㈶敢扢㕣戳扥㐶捣㤹㠱慦㜵㔹挸㠵挰㑢摥㔲㥣㘷摢㡣攳㉢捦㌵ㄲ㘶ㄳ㜰㕢㘵っ摦ㅡ㈵㈳ㄱ㤱捡戳㡤挰㘷㈵㈱㔰㐵敥昱㠱挹㜰ㄲ昸㤹㐶攰㔷慢挰敦㠵挰㘴㑣〹晣搵㐶攰㠷〱ㅣ昲愱摦㜳㉦㤹㌰㈰㉢昹㈵挶攴㤵㠷㠰挸攷搸㍣㕢㘷㜴慡搱㉥摤㉦愶〰㤵戱攲戲㔴愴摤戸晤攱攰㠳攸㠳戸捣㠴㍢ㅦ㤰戵晥晦㡢戰ㅦ㤷㥣㐶㌵㑦挳昷捥㜳㠸㉥㍢慡㝣㘳攳慣㝥挴㐱㐱㠷扥摦挵搱慡戴慣戸〵㔶㐱㥡㔷㌲〲愶㐹戶攴㥡ㄸぢ戲㠶㡦㌰㉡㤶攴愵㤱昶㜴㠸㡣愴愴㤵愷慢㐴㝥戲收㔷㔷ㅦ挷㍣㈱㌱攵㝣愱㉢㉥㈰攳㐷㕥搶戰愸㤷愲㠰搲㑡晤㍣㤲㝣㑡愱㄰㈰昹戳㑦㈰改〹晦㌳㡡晥㌹改㉤㐹㉡㑦㠶㘳晣㘳敢〶㈹摥㜱㜲㑡愸㑦戱挱ㄷ㤰愴攰愶㔵㝣摣㘰慣㉦愲㈴㍡ㄶ〵㡡ㅣ敢换挸攴㔳ㄹ㑥㙤挹㌸攲ち摡㔳㔷敡搳㘸慡㜰攱散㐳晤㑡㤰攱㑢㠶慢扥户戵㠱捣昳㙦昸捤㍥㈲㤹㜵ㅦ攷敦挱挷昶昳㕣㙢ち晦搷㐸㐶㕡昳改攴愷摢敢㡢㉣㑦㐳㕣晥㥥〷㡥㉦愳ㅦ慥慢㘶㔸戲㐷㙡ㅥ昵ㄹ㈴捡㔳㐸㠸㜵昵㔹扥㤱㍥ㄲ㈵捦〵ㄹ扥㈸㈴づ搱愲㜸㤸〷攷㈲㥢㝦㡤㈵ㄲ㤱挸愸㕦㐷ㄲ㍥扤㐴愸㈴敢昳挸攴㔳㍤ㅣ㠹慡㈷㜹㕥㈹㥥㉣㥤㍣昹㐱㑦扡㝦㘳晡㌳昷㜷扦昸摥㕢敦扦昰敥㘷㜷晤晤挳㤷㕥㝡昷慦㉦扣晤攱㥢搳扢㝥晢敡慢扦㌹昰昲摢敦慦搶㕦㐹晥散㠳㠳慦㕣ㄸ㍣㜳攱慣㝥晣捥扤ㄷㅥ㍡㝤㜴㜰晣慡㠱㔴慡愳攳戶扥摦㕤㝤㝢敦㤳㘷㕦㔷㝥晤愷昵㤶㈲㈷㡦〱敡愷挱㐵挸㘹㝣ㄳㄹ㑣㠳㌳晥㈴愷搱ㅢ㈲㐱攱扡㈵挶慣〰㘳挳㈸挸挱㡣攱㑣㘴㠵㔹㕦搱昵ㅦ㌲㥤㠶慡</t>
  </si>
  <si>
    <t>Decisioneering:7.0.0.0</t>
  </si>
  <si>
    <t>781fdf5e-5d7a-47a3-a04a-28acd700b992</t>
  </si>
  <si>
    <t>CB_Block_7.0.0.0:2</t>
  </si>
  <si>
    <t>CB_Block_7.0.0.0:1</t>
  </si>
  <si>
    <t>Learn about model</t>
  </si>
  <si>
    <t>Cash Flow Analysis</t>
  </si>
  <si>
    <t>㜸〱敤㕣㕢㙣ㅣ搷㜹摥㌳摣㕤敥㉣戹攲㕡㤴㉤换㜱ㅣ㈶戶ㄳ㈷ㄴ㌶愲㈵㌵㜶㔳㔵攲挵㤲ㄵ㔳ㄲ㈵㔲㜶摡㕣愸攱敥っ㌹搶捥っ㌵㌳㑢㠹㡥ㄲ㍢㐰㕢愴㘸〳〳㐱㥢搶戹搴慥㡢戶㈸ちㄴ敤㑢㥢戴㜹㈹㔰愰㐵攰ㄴ㝤〸ち昴愱㠰ㅢㄴ敤㐳㡢㐲㐰㕦昲㄰㈰晤扥㝦㘶㜶㘷㜷戹㈳㝡㙤户㜴挱㈳敤慦㌳攷㌶攷㥣晦㝡晥晦㡣㜲㉡㤷换晤ㄴ㠹晦㌲攵㤹㜹㜰㜹㍢〸㑤愷㌶敦㌵㥢㘶㍤戴㍤㌷愸捤晡扥戱扤㘸〷攱〸ㅡㄴ㔷㙤搴〷㠵搵挰㝥挱㉣慤㙥㤹㝥㠰㐶㠵㕣慥㔴搲㌵搴㜳㄰晥慡挹㠳捥㕥攳㜹㠰㤵昹戹㑢㙢捦㘳搴攵搰昳捤愳㔳捦㐶㝤㑦捤捣搴㘶㙡挷㥦㌸㝥扣㜶散攸搴㝣慢ㄹ戶㝣昳㤴㙢戶㐲摦㘸ㅥ㥤㕡㙡慤㌵敤晡㌳收昶㡡㜷摤㜴㑦㤹㙢挷㡥慦ㄹ㈷㥥㤸㌹㜱昲愴昵攴㤳㑦㡣攳搵戹㡢昳㜳㑢扥㘹〵敦搰㤸〵㑥昹挴㠲㔹户戹㌶搳昴㙤㜷扤㌶㍦㠷扦愹昹攳改ㄳ戵攵つ搳っ昹㙡搳㌷摤扡ㄹ攸攸㌸收捣〶㐱换搹攴收改捥㔹㉣戵㙥〴㘱挱㤹㌷㥢㑤摤㐹㐶㉤㌹㤷戰㜷㑤㘳㝢摣㔹㌶摤挰づ敤㉤㍢摣㉥㍡㉢ㄸ愸㔱㜱慥〶收ㄵ挳㕤㌷㉦ㅡ㡥㔹㜰捥戵散㐶㍥㑡戹㤱㡦㈴㐳愴㈷㈶换慦捤〶捥晣㠶攱换㡣〲㙥㑣㐶摢戳㝥扤扢敤挳㠳挷攵搴攵つㅣ昳搱挱敤㔰昳慣攱户㕢㑥て㙥ㄹ㉦扥㝢〶ㅦㅦ摣㍥戵㐷摤㝤㍥㍡戸㡦㙣㘵㜷㙢㌵ㄶ搳户散㈸ㄶ愳ㄷ〹㐶〹㑡〴㐴愰㕥㈶ㄸ㈳ㄸ〷㔰昹晦〶㤷愴㍢戲㑡㕢㌵戴搵㌵㙤戵慥慤㌶戴㔵㔳㕢戵戴搵㜵㙤㜵㐳㕢戵戵搵攷戵搵敢㘸㤳愴搲攸愸ㄶ愷慦晣㜱昹攵ㄷ慦㥣㌹昳ㅢ㍦昷晤㘷㉥㥦㜸昹㡢攳〷搰攸㜲㍣愹〵摦戸〹㔲敢㔰昱攳戵㘳晣㜳㜷慥〰㔳㔸㈷慤㑦㔸㌳㌳㡤㤳挷㡣攳㐶㠱换捡㐰㝥ㄷ愱㔴搱㜶摣㝡捥㜶ㅢ摥㑤挱摤㠳㜳㐶㘰㜶㌶㙥㍡慥㥢昳㕡㙥㈳㜸摦捥㤵换愱ㄱ㥡て昴搶㜵〶改敢戶っ戶㌲〳㜹摦㐳扤摤㥥㌵㥡㉤㜳昶㤶ㅤ㔵扦扦愷摡㔹昲扤戵挱戵㘷㝤昳㐶扢戶㙦㐶戳㄰㙡㕢㌲㜶摦㉡愳慡㘸㕥㔳昳ㅢ㕥㘰扡㌲扤㘹㘷挹慥㕦㌷晤㘵㤳㈲搱㙣挸㔲敦㘵㔵捣昵搳㤷㕣㉣ㄴ摣摡昸㔰扡搴㝡敡㔶〸㘶㌶ㅢ㤸敦愶改㠷摢㉢挶㕡搳扣慦慢㐹昴㑥㔴ㅣ改㉡㍥敢搵㕢挱扣攷㠶扥搷散慥㤹㙤㙣ㄹ㤰㌴㡤ぢ㕥挳捣攷㜳㈲ㄴ㈰㜰㐷㐶㤴捡㝤㙣㌰㉦〸㈲㔲㈸㈶㈳摦摦㑤㜶戵㉢㔸ㅤ㔶搱㌴㐹㤳摡㈳㜷ㄹ㡣昳ㄵㄹ㤳挱㠱愹㌵㔱㝦昰愵㡦摤㘵搸㌶收摥摤挶㥡㌶ㄹ慦晥愹㉤搳つ㥦㌶摣㐶搳昴㌳戵㥦攲㡣昴〹㠰挲ㅤ〸㠴㠱扢㐷㔵愷㙥愹敤挲㑤扢ㄱ㙥ㄴ㌷㑣㝢㝤㈳㐴ㄹ㌴㘴愹挴慤敤㑢晡㍤㈸搲てㄲ㑣〲㤴换戹攲㈱㌶㉡㤶㤱㜲〵㑡愷っ㕥敥ㄲ攴散搷挵换攳搶㔹扢ㄹ㥡㤱㔰㥥戰㠰㤱㐸慢〹晡㉡㈴㔱摦愸㐷ち攳㤰㌵て㉡㌵㙣㌷摣敥昰㙤ㅦ㤷㐴㐴戴㉦ぢ昶㥣㉣愰㈸攸㤶〷ㄹ扣〶愲改㤱〶搹㡤㔳㐴㐴㌶挸搰散ㄸ戹㥢挸搸㍥㐳㐶愰㝤㥡〸搹晡搸㘰ㄹ㐱㘲敦㈷㔲㜶ㅡ挸㡦晢搲㙣㈷㕢㍥㤲㘶昷㘲攳昴晢〸づㄳ摣㑦㜰〴㐰晤ㅢ㈴ㅣ愵ㅣ昲摤㐹㝦ㅦ㥥昵〷〹摥て〰昹愴㔳收挴愲㡡㌶搴㙥散㐸戶慢挰㑥ㄶ愳㌸ㄲ㐵戴㡣摢㜶㘶挵ㄱ㐴挷㔶攷摥搰戵㜹搱戱ㅦㅥ㑣㥢改攵㤰㈲㌳㥡愶搷㝡㤷愶改㡤㘰搳㈱昵搶〷搰㔵㥦㈲昸㈰㐰愴㔸㘸散敥捥㥡愷㌹昹㥥㌰㠹㈲㐳㘸㐸攵ㅥㄳ㌱捤晦っ〱搷㜷㜴搹户㥦㘹ち㑥㕢敦㜹晢昹攸㘰摥㡥㤱摥愳㌳昷㜵づ㝤㐵㙦搱㠲晥㄰搸㑢晤昳㐰晤昲〸慡昵㐷〹㍥っ搰愳㕦㜸昲㝥慢㕥〲㌱㠹㥤ㄴ收づ搲攳㈲ㄶ敥捡昶愶㈹摡㘷摣㕡㌱晣㜵㌳㠴昷攲晣〲散㘰捦昷捤㈶づ戴つ㈹攰搹攵㜰㜷㘱㜰搶昷ㅣ㤶敦摢挷挱㝢㐲㌱攴昳摡㐸慥挷㍥捥戰㌳㔳晥愶ㄴ攵㔰晦ㅥㅦ㉣㈴㔲㥤扡挹㡢晤戲捦㤶晢㤲㘴〸㐹昲ㄸ戶㔵晦㈸〰愴㠴晡挷㠱ㄲ㘵㥡捤㡥㑡戳㙥㙢㤵摥扤㡣㤳㐹㡦晦戰㑦㡥㡣㐵捥摡㌹昸づ㠲㡡戳㙣㍢㙤㘱㌱收㉣㤹㝥ㅤ㝥〵扢㘹㤶㈳㤷㉣㐵捤扥慣㜸㡦挸㡡㤱㤱扥戳㜴㠶㙦㑤攸愴㐷㑡㘴㜲㝢㘶㘵挶㌹扣㐳㔴㜴㐱㔲愸㘴戸㠵摡ㄲ㠸㤴挷戶晢㈲㘶〸ㄱ㔳挳挶改ㅦ㈷㌸㐶㌰〳㔰昸㝢㐸㥡摤㙥㍣㐳㘱愳㕢㜴㘷慦慥收㑡㐴㠳戸〷㝦㌰㔰㔸㥤攰㙢㑥ㄲ晣っ㐰㡦昹㐳攷㘳〶㈱ち捡㔳㠴㐸㙢㐹户㥥戵捤㥢愴㠱〳ㄶ㠲㑡昳慤㈰昴ㅣ㐶㤵㉡搶㠲㜷搱ぢㄷ散㘰ㄳ㔱愸㐹㉢捥㍣户㘱扡愰㉥ㅦ戶㑦㑦㤹户戹㘹㌶㜴㙢搹㙢㐱戴㥤㕦搸ぢ㠷㜲慣て戶愴㥣换㌵㠵㌴摣搹ㄸ㐳㈸㌹ㄱ挳搷㑡㑦散慥㍣摦㍣昴㑤㜴㜶㜴挵づ㥢收㤸ㄵ㌱ㅤ昳㈵ぢ扢㠸愸㐱㘳搴㕡搹昰㑤㜳愱㘲㥤昳敤㐶搳㜶㑤㈲〳㌶㈶〳㜵㡢收㍡㈲〴㑢ㅥ攳㝦㥥㕢戱㔶㝣挳つ㌶つ〶ㄳ户て㜶㍤㐹㐸愴㘰捤搹㙥㠰搷〸ㄶ㤹㥦戰㤶㌷扣㥢㠸搶戶ㅣ昷㥣戱ㄹ散〹慣㤰攸愳㈴愸㔱㥡搲㌴㔵搲㑡挳攲㠷〷昲㕣敥㜱晣昲〴㠲慢㕣㠱晥昲っ敤㑤扢㍥㡥捦搰㑥攷㥣挶ㄱ㌹㙡ㄷ㡥㘴㑡㘱㜲慡晥〴晢㍣〹昰愹㜳㔷捦㜷愲㜲㙦㉢㕥㕤愰㠷㍦㐳挶ぢ㔹戴㠳㈰昴捦ㅤ㠸㐸㠵㘵愴ㅣ㜰㈰㌰捥愷㕥昲㉢㕢搲㠶搴㜷愰㤳㍤㡢㈸搲戸戵㘸慣㤹㑤挴愲ㅤ㈳㍣㄰㍤搰㡣㜵㡣㘶㄰搷捤㝢㡥㘳㤰戴㐸㤶换㜵㠳ㄴ㍣摢ち扤ぢ戶慢㕢〰㐲㝦㜱㤱㜱ぢ㐵挶㉤㈹ㅡ户慥㌰㉣㈸㜹㡥攵慤ㅢ扥ㅤ㙥㌸㜶扤挴〷㠶敥昶〴㑤㠲挹㈹㜹㤳㤴挸㡣愹ㅥ㙢晥㉡㑣戶愰〶㜴搷㈰㐷戹㜵㐴㍦㈸㔷㔳㐵晣㔱㐳㍡㤶㈰㘰挴㑢慡㝦ㄲ愳ㄵ攴㘶〴㐴㡥愴㍢挹晤㡢㍢㉦愲㈴昲换ㄱ敢ㄹ㈴〲㡦㘰㑡挸搳扤㕤戴慥扡㜶〸散ㄱ㘳㘷敤㜰㈱〰捡〱㤰㤵攳敤〳㠲搵㔴愷改戶㔶昸㐰㝦㔵㤷㥡㜸愸扦㍥慤㌷ㅥ搹愱㍡搲㈸㈹㐵㜲户㐶愲㔹㜶㤸攳㕥㔲㌵㑡ㄴ㜷愲㙤㔴㤶摢戴戳敦㤴㈲㙦㐳㌱〹捤攴昴㔳㐲㈸〸昲㤲㍡愰愳攸慦捦㈶㡦㔴戴㠶㌶㐰㤹㝡㉡㉡慢挴攱挰昳戸㜲搲㌰换昱ㄳ昸晢㐰㥣扤搴ち扢㙡㡣㕢㤳㜱捤㙣戳㜹挹㠵㤵㔰㌷晣挶ㅥ㘱㘹慣㉤搲㌰挲㥤挳㙡晦㘸㝢㔳㡣ㄸ戳㈱㐳㈲ㄹ㝥㘰戰㈱㤸㉢ㄵ㑤愵㜵㔶攱㔶户㡢㑢㝣扡㘰ㅡ慥㘰㘰㌹㙣㉣㤸㕢㘲㠶㜵㉣昹㐹改搰㍥㉤㡡ㅣ搵慤搹戵〰㉡㍤愴ㅣ㡦㜳挲攰扡㜵㠵㙥㈹㕣㘰㠰搸㡤㜳㑢昵㄰㘱摤昶〰㍣ㄹ散ㅤ散㘰㐷愲戰〹慤㌳㑡搰㘲〶攱㜶㉦㠲扣㌳㈴㐶㈱㐸㉤㐹晦㜵㕡㝤攳ㄵ愶㍦㍡㥤㑢㌲㌱ㄳ㌱搴㤵㘱㍤〰戹改愸㈴戹㘸㌲〹㤶㐷㤲㑤㠴搶㜸㔲㐶ㄳ愳㐲㤳捦て㜱㠳㠷㜱慣〹戲㑤ㄳ㜷摣㐲ㅢ摡戴戹㝤挰㍡敦搶㥢慤㠶㈹慡㌸㤱搵愲㤱昷〴扥攴晡㕦挴㑤ㄹ晢ㄲ㙦捡㜹ㅣ愵戸㘴㈲㘹㜸扢㕢晦㜹㜴ㄷ㈱㠷㌱㈲搹挶攰㘳㠶㕢㑥㠲㘱㝤㜷ㄴ㘸ㅦㅥ散㕣㕥㤰㡢㜳㄰㘹㝤㐵㤴㘵㡢戸㡢搷㡥㈰ぢ户愵㥡㉤㝡㡢ㅥ㙤昶㔴搱搳㜶㔴戴㈷㜰㠴㜵㐶〲慦㔸㠴㌱㌲㈴㜷㜰㤰摣㥤㌸戲㝢攷㐵㜹捣摤㌹ㅤㅢㅦ㡡昱㕤㥥㠲㜲搸㔵㌰ㄲつ㙥慤㘳㜵㉢㐶㝥㘹㜹敢㘷〰ㄴ㐳挰㌴㘸搱㌲㌲㜰收㤰ㄷ〳㠷㘷㉡㐹㈹戹㑡〳㐷㥦㐷㈹戵ㄸ〳㤲ㄹㄱ搲㜴㌰㤵㜱捡㐹㌸敤㠱㌸㜰ㄴて搳㉢ㅥㄴ㔱㜸㐸㉥㠶㈵㜷ㄳ愷ㅤㅣ㠳㍣晦扥㥥挲㈵㈳挴昵ㄷ昷㐸㑦昱㙣愳㐱㤳ㄷ㍥扡㍤㠱㔹㕣摤㠸㑣搲㐳㍤㤷戲㘴㑤戴昱ㅥ敥愹㠸㉦ぢ㍥扥㔰㝢摡〸敢ㅢ换攱㜶㜴㜱㙢㔸戲㈸㝣て㍥㠹ㅤ摦㑥扢㌹敦昲㈲敡ㄶ昷扥㝣摤昵㙥扡㌲慦㐲挰㕢㝦㐴戴㍥㍡捡㐹㤶㜳㍦挵ㅦ㐹㕡慥昰㔷ㄸ㜱㌷搳收〰ㅤ㈷〹挷㤱ㄴ㐹㠴㈹攴㌳攸〴昶㝢晢搶〰改攴㔰て㥤㠸㌰搸㈷ㄴ㜷晤ㅤ㈳ㄴ昵㤷㐰㉢㠹㈵㍡㤶㘳捦晦〰散慦扥㡢ㄲ㈲ㅣ捦㘴㜰戲昸〷㤱换㐰㥤〸昳昸㡡〷㉦㠴晣晦挱㔲挲捤㍢戲搳晦〲㌳慢敦昴愲攸㈱愲攸㉦晡㔱挴㘰散㕢ち㝢㜳昶晢挷捤㜷晤㙡敦晦攱㜱昳ㄹ㘰㤸㐹㉣㌲〴搶ㄸ㤰㙦ㅢ〴㕡㥦㐱昰㈸慡挵㈰㔸㘴ㅦ挶散㈳㠳㈰昶㜸㕣㐴挱摤㍤ㅥ㡣攴㘵㤸㝤愹挰㙡捡㠹挱昳搶㝤づ扤㘱㑦攳㡡慤ㄹ㈰㝡て昵ㄴ捣挳晦㜴戸扦㜸挹昰つ攷㠸㤴㥦昳㑤愸㉤㝦〵㜷戶愵ぢ㝢㍣戰㘳㡤㜴摡挱㌳㤱昸搴昷扤㈷扢扢愹づ㑣㐵㈹㜲搶慢㤲㉡扥つ扦㠸攲㈹㈱昷㠵㐳㝦㜲敥㕦㕥昸愵搳扣㥢ㄶ搳㙡㠱挱攰㘱〲昴戴ㅣ㄰挲㑤㕤ぢ戹㤷㥦攰㕣挰挷㐸昶㘶搳㥣㌳㝣戱㜷〲摤㐹戲ㄱ攱愵〸㌳㈲扥扤㘰㑣攲㤶㐳㘴㑣搶㝡㥣㥢昲〹㤳㌸〴㙢愹㠹㡢〷㉦〹ㄲ慡㠱㉡㙢㐸扢戲昰㘷㔰㍡㙦㜱㈲摤昶㈰捦㤸㑣㑡晤㘹慦㔶㍢㐹慤㈶戶㠶㥡㐶㡢㐴㑡㈱摡㐰ち㐹ㅦ㕢ㄸ晥ㄷ㈹㜵ㄹ㤹㐲つ㈰㈳㡥搶ㅢ搰攵改㝦㕦〸㤸敤㉢㝥㐳㝥慥㠲㕤〴ㄶㄳ捦晢戰攷㔷㕡㥤㠹㙡㘲㘰㔶㑥ㅦ㔷㤰㤱㘳ちぢㄸ愹㤵搲㘵㘴㤲㔴㤸㐱㙥搷捥㈷扥愴攲㐴㘱戶㠸戱ぢづ㍤㙢㘵攷㈹户㠵㝢ㅥ搰㌳㐵㔱ㄸ敥㐱ㄶ攳攸㈹ㄱ戹愸㘹㌹㉡㈲㥣㠸戲敤㑥㘳㜱ㄵ㜴㤶㝢〴攷㑦㠴晡昸㑤㄰敢愷㍢㐳摦摢㕢㐳ㅤ攷㡥㘲㠱晣挱晥㝡㈸㠳戱昱㔶㜲っ㈴散慥㕡㤵愲㡢攰㉢攸㈲昶扣搲㍢㔹扥㑢㈹㐶愴ㄳ捥ㅡ改搷晦㡣㔵ぢ㘷㕤㘵㙢〶慤扢昴晦㜳㈸戸慢晥㔷㡣戴〹捡㍥ㅤ㘷昸㔰㘰戴攴慥〱ㅡ敥〸晣搸〸搵挸ㄱ㔸㤷㉣〳摣㔱㙥ㄹ㥦愹㐶搵㈲挱攱攵捡昷㕥㠴㘸昷愵㙤㍢㌶㔰〰㌲ㄲ㔴昸㐳㠸愰㠱晤㌹改晥㜳㙣昱ㄷ㔱㝣攸㠲㕤昷扤挰戳挲愹㘵㠴㜸愷昸㤵㤹〵㥢㘷㔶晤㝥慦㔰㝢ㄸ㍢㌱晥㔹昴戹㜸〹〲晢愲ㄹ扥㔳㤱㐷挶ㄱ㜶ㄷ户攰ㄷ㐷搵㔴㌰㠹摡㈱戸挷扡摣㌲㥡昸㐸昵ㄲ㍣㥢㈱㡢昶㠴戲㡢晣换扤昷㌱戸㜵戸㤱昵っ㍣㍦㘶戳㠶㔰㤸㉣攱㌳㥦攳扥昶敥㐱㜷摢㜸㙤〱㕢づ攷㘱㉢ㄷ㝥て㌸摤摤㕢扡㐹㠶敦攴户挷㘵晤昳㠴㌸㐲搳㐳扡㝢㜷㉣㐷㥢〴㥤挷㥦㙥搳攵㌵摤㠴愳㙣ㄷ戱敥㔵㜴㔵㘷〸昰搳慦挵ㄹ㍥㈸晡昴挸㡡敡㔵㉣㡢っ㠰㝣慥戸〶㌰㤸慡扦㡤㘶㕤㍥〲㔲戵愲敦㑦挶㙦㜰㠴昸愷㜸攰㈰㙤㤶搵㌷搱㡢㝢ㄷ敤〱昸㠳㝢愰攴㘰㠱扣扥づ㤰㈴挵㠳㠵捣敡户搱愱㍤㉢ㅢ愵㠳㘷昵昵ㅤ㘷㐵㤳㐰㘶㜵㍤ㄹㅣ晦㔶ㄳ㤵愲㌷昱愴㍢〴㉥㠱挷捡㐴戳㑣㔰㔸㔲〲ㄵ愳昰挲㜷㑦㈳㡦昴て昱扦㙦㥥晥挱ㅢ㑣晦㜹㕡㠹㜸㐴㤵扥㈹㉤㈲愰㈸ㅥ㘵ㄵ㉦愷㔷攱愳㜴昰㉡扥扡搳㉡慡㤴㥣扣㤴愲㠷〰㤵〹㐵ち㤲㔵戵攲㡣攰㔲搰捣㔶㕢〰㐹慡㕥㐳㑥晡摥㐴愶㌲㔱㈵㝡攸㤱搱㙦ㄱ㙣ㄳ扣㐰昰〵㠲摢〴㕦〴愸㘸㡡㈸㤲㤷㝣㈹捥昰愱㑡㍣㜱戸㑡戵捡㉤㡤戲〵敥㘳挶户㐱㘲㜴昱㉥㈵㕦㕣㡣㝣戹挵㐸搵㤶㥣搸㠹扢㈷〴㑥散㠲ㅦ愸㈷㡡㐳㕥ㄲ㔰㕦敥挵敢愳搸摢㌶㕤㐵㘶㉥改㤰ㅢ愹㕥敡㙤㝣㐳㄰㠱㉡ㄲ㕦搴㤸昴㉡㡤㕦散㙤晣㝡扢昱㥢㐹㘳搲戵㌴晥㔲㙦攳捦愰㜱㐲挶搱挸搵㑤㌴㡥搱㑡㜲换戰愵攵㜴㤱晡搶㥢㠷昶㠲㐵晤㍣㘶㐵挵㤴捣ㄲ㠸㙥㡡㠶ㅥ挷搵ㄲㅦ㕦㕢㉦攲愶ㄴ㉥㤴㐰㠸㐷晦改挲㜹摣愰㕡㌰㐲〳ㅦ㔳㙦㈱㜴敤敢昲挴捥㐵敢㤲㡦㠲㔱敢㝣㠰㌳㕢㘳㑦㔱ぢ捣㡤扣㠶㈵挷㐴愳つ愴㥡っ搳戴戳ㅦ㐹挸㑤攳㡤㤴攱㤴㤳㠴㘹昲敡㜶ㅢ挹㉦㜵ㅣ昶晡㉦㘳㥥㄰戸㌲㕦㈸愱㕦㐱㈶ち敢ㅣ㘲㔱㤵㤲㠴挲㑥晦ち㐰㘵愴㑡ㄹㄲ㔱㠱愲攰㈰㈵ㄴ㝦ㄵ㘰㈲昹㑦㉦愶戶挴㈳愳愹慤攴㜵晦昱昸ㄱ㔱ㅦ㌸㥤攵昴㕦㘳㠷㕦〷ㄸ㠱㉢㔸㐵摢㠴搷㝥ㄵ㈵愹搷ㄶ㈸㠴㍥㌹搸攲攵㠱㌶昹㄰ㅦ攱挹慥㉦敥㥦挲ㄷ昴摢ㅣ㜸〴晦㠱㐸㐱捣昳扣昶戳挳㡤㐵㔲愳㘵㉤扦ㅢ㔸搰摢ㄸ㠷㕢摣戱ㄴ㌹愲愸㍣㐵㔱换攵慡㑤㡣捦㜷搰昰㉥㉢ち㕦㈹昶攲㘲㕥〱㈹㉢㡡㘳㈹㜶攳攲挳㔲㑣〱㉤挵㑥㕣㑣敦㕡㔹㔱㘴㑢㜱㌳㉥愶戳愴㕣愵攴ㄶ愴晥㈶㌲㤵㤱〲㘹㘰搷挴挸㜵っ㘹㜰㝣ㅤ㕤ㄵ㈹㡣㘳攸扦ㄵ㘷昸愰㐸㕥㌲搳㡤㜸愶搴愶晡㉢慣㈲挹㜰㠶晡㌷昸㐴㑡㤱敥摦㡣㌳搲㥤ぢ㤱敥㡤㜴昷㙦戳㠹扣ㄴㄹ晤㜷〰㤲㔴攵换㘵ぢ㕥㐵愶㌲㌲挱㌷㍤㠷㥦㜶㑢搵慦㌵慥㕤晢昱㐴㝥敡㠱晣愷捦㡣扦昲收昷㝦昴戵ㅦ㝥昶搴扦晦攴㕢摦晡攱扦㝥敤㡤㥦㝣㙦敤搴摦扥晥晡摦㝣敡搵㌷㝥㜴搰㝡㑤晢昳ㅦ㉦扥㜶㝢收晡敤ㅢ搶搵㡦㥤扢晤ぢ捦㕦㥥㔹扡㘷㝡㘴㘴㜴昴㈳㤳㝦㜷晦㘳搵㤷㙥㝣㐷晤昵㍦ㅤ㜶㤵㑣ㅥ㉦搰㕦〳㐸㔲㤵㡢㤰㘹晣㉥㌲㤸〶㘷晣㙥㑥愳捡㑤㠸昹㤷㉢㤷㍤晢㝣扣㘷㜳㈸㈸愹㕣昵戵㑥ㅢ㑥㑢摡㝣慥扢捤搸晦〰㌱挷扦攴</t>
  </si>
  <si>
    <t>㜸〱捤㕢〹㜸㕣挵㤱㥥ㅥ㘹㐶搳㈳挹ㅡ㘳㘳㘳捥攱㌰㍥㘴㠴㠵戱戱㈱㡥て挹戶〴挲㤶㉤㘱昰〶㉣㐶㌳㙦慣挱㜳搸㌳㑦戶㤴㘵㍦慥㠴ㅣ㤰㘵㤷㘴㤳㜰〵〷㤲敦〳ㄲ㤶攵㌰愷挳户㘴扤㠱㉣收ぢ㘱捤つㅢ〳㑢㈰㈱戰收㔸㤶㜰㠴晤晦㝡㍤愳㌷㠷〶攳攰敦昳戳愷㕥㜵㜵㜵扦敡慡敥慡敡㝥㑦ㅥ攵昱㜸㍥挵挵㍢慦㕡㈲㠷昶っ攷㙣㉢搵搲㤶㐹㈶慤愸㥤挸愴㜳㉤㡢戲搹挸㜰㔷㈲㘷搷㠰挱摦㤷㐰㝤捥搷㤷㑢㝣搵ち昴㙤戲戲㌹㌰昹㍣㥥㐰㐰㝢㔹㙦㝥愱㝣㐱戳㤵慥㈵〰㤷㐷㤳㐱搷ㄱ〴〰ㅡ㌴㐰㙦摢攲ㄵ晤攷攱㜱㍤㜶㈶㙢捤〸慦㜶㍡㥤摦摡摡搲摡㌲㙢敥慣㔹㉤㌳㘷㠴摢〶㤳昶㘰搶㥡㥦戶〶敤㙣㈴㌹㈳摣㍤搸㥦㑣㐴㑦戳㠶㝢㌳敢慤昴㝣慢㝦收慣晥挸㠹㜳㕢㑦㥣㍤㍢㍥㙦摥摣㠶㈰㝡㕥摥戶戸㍢㙢挵㜳㕦㔴㥦昵散㜳㐵摢攲㤶攵㤶晤㐵昵搹㠰㍥搱㘵㝢㈶ㄵ㐹愴扦愰㑥㝤㔴晡慣㜶㉢㥡愰㜵㉣㉢㥢㐸慦㙢㠱搸㐵㡡㐶改愴㤶愵搰㜸㌴㤲戳摢慣㘴㜲㤵ㄵ愷㘱ㅡ㔲搴㤹㤵戵搲㔱㉢㌷㈶戵㘴㈸㙡㈵㑤㜵㉥㤰㕡ㅤ挹㉥㡦愴慣㕡㈲㑤㈹挷㙥㥤㌱㉢㙤㈷散攱挶搴ㄹ㌹㙢㔵㈴扤捥㈲㡢㉦戵㙣㌰ㄱ慢慤㔵戵戵㥥㥡㈹㤵㠴ㄱ摢戴㉣捤㐶摢〶㈲㔹㕢㑡戴㕡㙢㈵㕥搷っㄱ挱㡢挴攲㉣ち㤷戴愲㤹㝡ㄲ愹搳慣㙣摡㑡昲㈱㌴㕥㜳〹㤳攸挴㔱㝤㐱㌹昹搱搰㌰慡摥㉣〸づ㠵㑦搱㡤〴㘳〰晣㑤〰ㄳ㔷㔹敢〶㤳㤱㙣戸㍢㌲摣ㅦ㠹慥て㑦㕤㘳㐵戲戹㘹㍡㐴戶戱〰慡昶㉤㉣㌲㜷㌷㤴挳摢ㄷ昱昶昵㝢晢愲摥扥㤸户捦昲昶挵扤㝤敢扣㝤〳摥扥㠴户敦㍣㙦摦㝡昰攴慦㐰㕤㥤搷㕣㑦㝦㈵晤昸ㄵ㙢扤换㙦㥡㌵昳愹愹捦㑦㑢㉡慥㉢㔹㘰攳㠰攸昱〰晥〳〱㈶㉥敦㕥ㅤ摥㥣戰〷挲扤㔶㌶㤵㐸㐷㤲攱搵㤱攴愰愵㈷㤰㙤㈲㠰㔲慦㐳㉣㡡㌶㘵攳㤲㜳ㄲ㙦㙦㕢晡㑦㌳愷晦散攰ㄹ㜳㝥愰戸㑣愵捦㐹㘴㍥ㄸ挰㝦〸挰挱敤㠹㕣㌴㌳㤸戶慤㔸搹㘸て㈵攷㘱〰㑡扤㙣扡扤攲收て㉥换ㅣ㜵㜶挷㈵㔷捦㙦㝤敥戲搰㜶挵㠵㉦摤ㅥ㐱收㌰㠰晦㐸㠰戱㔸㑡㘱㤸㍥㠷㈹㘴㠴㍣㡡っ㐷〳㈸昵㠲改㉤摡昵慢㕢敥愹㝢㜸搹愵ㄷ昵㑦改扣㝣昳挵㡡ㄳ㔵㝡㥢㑣收㘳〱晣㔳㐸敡㕣戵㑡㑦㈵㘹ㅡ㠰㔲㑦㤹昶㥤㜷㑥㤹㤰昸㜳㕢晢戶㌵㤷慥㍤晦搹摦㑦㔶㜴㍥搲扥㤹捣㌳〰晣挷〱㑣㐴晢㡡㡡㙢㈱摢昱〰㑡㍤㙥晡㕣晢户㉢㕦扤攸㘹慢攳昶戵扢敡㕦㜹攷昸户ㅢ㕡㔱扤搲捣㤷昶㙣㘴㌳ㄶ摤挸㝡㍥愱㘵㈶晦㝤戶㈳㠳ㅦ㡢捦㡥㥦ㄴ㙦㙤㡤捤㥥ㄹ㤹ㄵ昱㜱挶敤改昲攱っ㘸㠸㥦㤹㐸挷㌲㥢㘵㍤㌵挴㤷㈶㤲戶㤵㤵㐲㔳ㅣ㌷挷㈷㐸戹㌱扥㘴〸捥㌴敡㉣扤昱昱㌶㉢㙢挳〹搹挳㈳敢昱搰挵㤱㥣㌵㔲㙣㌶㝤㉦挶㐴㠸攵づ愹㕣搹㘳㐷㙣敢攰搲扡㤱㑥捡㥡昵挰㐱㔹㌹ㄱ改昰搲㘶㌲㙦ㄷつ㈵㥣敡挳㑡慡攱慡㌲晤愳搷㉥捤㕡ㅢぢ戵㘵ㄲ㉤㐲㠰摢㘴戱扥㙣㤴㑥㤵㈳㔷戸㙤㈰㠳搹㈹攲㌵愷扡ㄳ搱昵㔶戶挷㘲㜸戴㘲㌲搴〳㔹㘵晣㘵昳㡡㌴〶ちてㄸ㍢捡㑤愵愲慤㜴捣㡡㐱摥つ搰昲㜰㙦愴㍦㘹㑤㈸㘲㜱㥥㠹㡡㐹㐵攴愵㤹攸㘰慥㉤㤳戶戳㤹㘴㜱捤愲搸愶〸㝣㜴散昴㑣捣慡㤵换攳㐰攵愹愹㔱捡㌳戵㤲戳㘳摦㌹扡㐳搷㈴愱搳慤捥散㥡㐴㘴慥攸㐶ぢ㍤〳㜱㑤㌲昲㑦慢㉡㠹㝢ㄲ㤲㝢㘶㔵敥ち㤳㤴㡤づ㉡㕥㜸㉤慢㘰ㅦ搸㈱㘹㜱㔵㝡㡦ㄹ扤换㤱㜹昹ㄹ㤲扡慣挲㙣㠸摣㔵㤴㈶摤ㄶ收摥扥㘵昶㝡挷㤹搱㉦搹〴㌷摡ㄱ㐹挷㤲㔶戶㙡㉥愷㈸㤱㍥㠱㘰ㄶ挱㠹〴戳〹收〰昸㝥つㅦ㌷慡㐶ㄹ㜴搴㤰ㅡ昶㙤㑥挴散〱晦㠰㤵㔸㌷㘰㠳㠶ㅣ㌰㄰愰扡晦捥晣戶㈳〹㝣㠵㘹愵㥥㑢㌰㡦攰㘴㠰㘰搰攳㍦〵㜷㡦㍦愸扦攴㤴㝤っ愹㥦㍦昰㌳换搴㤲㘷㈰ㄱ捣昹㔲㐸㘷㜲㌵㌵㤵㐶摥ㄱ挹つ搸㕣㜴㔵㉢㈵挴捦㘷愷㕦〶㘸㔸〰戰扣挳㑡㘲挹㝥㔱㌹愴㡦㤹挱㘷收㉡〷㠰㘹㐲慡㘷㌸ㅤㅤ挸㘶搲㐸戵摢㈳㜶㘴㔱ㄴ〹㔹㑥㐵晣愹慥㑣摢愰敤㑦㜵㈴㜰㙢㐸慤戲㌶㔸ㄱ扢㡤戱戹㌱搵㠵㘴㑥㝣㘶㘷㙣挸㤷㜲昲戰㜶㉢ㄷ搵㑣搸㍡攱㠲㠶晣挰㤰ぢ㌴愴攸㔴慣㈱㥢㕤搷愵扡㈳㐸昸㙣つ愶㘶㘹攵㘰㙣搹㈸戴㝣敢愰㈹愱㠷㤰愰慥㕥敡㠵攰昴攴攱㉣㐱戴㐴㤸慤㌵戰㜴戵㥣㘱㈷㤲戹ㄶ愳摥㤶昶っㄲ㝡㑢㌶ㅢ㔴扢摦㡦挹攴慦㙡慣搲㐵捤㡣㙦㐵戴摦改ㄶ愲㉣换㘶〶㌷㌰摢晡愲晡㘱㕦ㅥ扤㄰攰晡户㙦㌹㘵昲㜵户㝤㙡敥ㄷ㘰戹挸愵㤹ㄴ㙡捥㙤ㄶ㜱㤳㑢户攱ㄶ慣㔶攷㘳慡㔸搱慢㡥㤲㥣㌲㐹㙢㐸㘱戴扤㔹㑢戲敤㠰ㄴ㠶㌷㔸㡤愹㌳㌳搹昵晤㤹捣㝡ㅡ㝦㡣㤴㜲〳㤶㘵㌳㠵慤㌷ㄹ㍢㜱愵㔴㑤㑤㔱㘲敡捡㜵㤹晣晡㤷〱㌴㉥㑡㈶挳昹ㅥ㜳晥づ㤰㙡㄰㍤晣㥤㐰㈶慤戲戰㈷㑢㠷㌳改㜰㘷㝡㤳㤵戳㔳㤸㐲㉤㐳挹摣㤰扡ㅢ挳㘷㜶戹昶㜷㐷っ㝤昵㥣ㅢ㤷㙤㌹㜵敡捦㥦昶摣㜷愵摡㙡㉡捡㔲㔹㘶戰㤲㕣㜷〱搱愷ㄳ㉣㈷㔸㐱搰つ愰㙥㐳㔳㍡愶搳㔰攰㙦挴扤慣㈲㑦て㐱㉦〰摣㡢㤸〰摥㘵戵㔳㔴捣㡢攸㘱昴㤹〴㘷〱㈸愶挲㕣㡢ㅥ扤〶㘰㔴㠳㌲㥤㉥㌷攸搹愰〶㜵㤵㍡挵㈴㥢㐶搵㔴愲愶摡㌴㔵愶慥㌳攳㉦㔳捣戵愶愲㉣ㅦ㘷ㅡ㉥㡡戱搸㐹㥣㘰ㅤ挱〰㐱〲㐰㝤摦㈸收晢㈸昰㌷愲㤸昵攴㐹ㄲ愴〰㕣㡡挹愰攸摦〰攰ぢ㌳㐸〵㤵㘲愲㉦㉡摡〸㐴㘷〱ㄴ搳㝡㐷㐵㌹㘰愳慡㠸扢㠳㜲ㄵ㙤〲㌵愸慢搴㈹㙥ㄸ㉡愹攸㤲搱㔴㜴戱愹㈸摢㕢㜰㑢㈱㉡扡㠰愲㕣㐸㜰ㄱ挱挵〴㤷〰愸昳㡤㡡愸㑣晥㐶㔴昴㜵昲㕣㑡昰つ〰㤷㡡扥攵ㄴ㔵ㄸ㜷㔱捣户㠱攸换〰ㄴ㜷㈸㡥㘲㉥〷㌶慡㘲戸扦㈹㔷捣ㄵ愰〶㜵㤵㍡㜵㌴㌸㉡㈹收扣搱ㄴ㤳㌰ㄵ㘵摢㈴敥㡥㐴㌱㍦愴㈸㔷ㄱ㕣㑤㜰つ挱戵〰㉡㙡ㄴ挳㔴㠰扦ㄱ挵晣㠸㍣搷ㄳ㙣〱㜰㈹收〶愷愸戸敢ㄲ挵摣〸㐴晦〴㐰㑤〵㜰ㄴ昳㔳㘰愳㉡㘶ちㅢ㤴㜹挹㥢㐰つ敡㉡㜵㙡ㅡ㌸㉡㈹㘶攵㘸㡡改㌶ㄵ㘵晢扦㘶昴㈴㡡戹㥤愲摣㐱㜰㈷挱㕤〴㕢〱搴愹㐶㌱㌱ㄴ昸ㅢ㔱捣㍤攴戹㤷攰㍥〰㤷㘲ㅥ㜰㡡㙡〶敥愲㤸㙤㘴晡〵㠰㙡〱㜰ㄴ昳㈰戰㔱ㄵ㜳ㅣㅢ㤴㈹收㈱㔰㠳扡㑡㥤㍡ㅥㅣ㤵ㄴ㌳㜷㌴挵㥣㤴慦㈸搹挴晡㌸〷㑡〳戵㥣㤲ㄴ搲㝢搷挶㠱㠳昴挷捦㐸㈷散㕣㝤㝣搱愰㥤㔹㥡戰摢㜳㜶㐳ㅣ〰愸㌴㌹㔸㌲㘱㔷愳收昸敡㠴戵戹ㄷ愱敡㠸昲㉡ㅣ㈰戵つ收散㡣攴㈰㠷㤷搷户㘷㤶㘷㙣㥣㐴㙣㐸㐶㠶㡦愹㔰敤搴㥣㌹㘰愵戱㌵换㘲㠷昶㔹㑣㤹つㅢ慣㔸〵ㄹ㝢㌲㠳搹愸搵搹扥㍦㙣敥㤴㤳㑣㜹㄰慦㤱㑡愹挹愳㙦㘶㕣㝡㘷㠲敦㐵㡣㔷㝢戹㌷攰㉣昴攸㐷〹昱㑣㑣㜳扤〳㈸㘶扢㙦ㄶ敥搵愷㠸㙢扢㔸捦㐶㜱㤸搵愱㌵㥡昳㠸捥㜴㉥ㄱ戳㠲愶㜴㝡㈲㍤挶愰㉢〶敤愲㥡挸搰㌸㔳㠳㐴㘴㐵㥡㠷㔰㤱㙣㙣㝦戰ち〶㠶换㌱㠹昲攳摦摥㈹ㅡ扡㤵㙢㜷㍥㕤摣㝤㠱ち攲昲昸㑥〴扤㘲㑥㔸㔸㡡㐰㕣㍢敤㈶昰㌷㔲搵〵㜲㠰愵搳慤㐸㕡㉣搰㘳挷摡慤㑤㘳㠴挳挲攴挶㤹㙤搲ㅡ㔷㕣㜴㡥〹攳㡢晡㜳㤹攴愰㙤㡤㈹㘰戲挸㜵㝣㤵㤵㡣昰搴愴愱㠰㜵㐷㙤㥣㉢ㄵ晡攳㠹挸晥㘳ㅤ㘸愴搶㔸㐸㠹㡤晣㔵㈶㙥昱㈰戸㝥昶摥愲㜱戹摥㕡愰㈶㝤敢攳㜷㕦㕣㝣摦〲捦搵㔷昱扡㜹〱㙤ぢ攳㜲慦扤攷挷㈲㕣㐵攳昲愷㜵㡥㜷ㄳ挷搵㤰愷昱㐴愲㌱㉥㍥て挷㡥㍣慥㙦攲戲㐹攲㕤㡡㥤㠸㐶㤲挹攱㌱昱捥㜴㌴㌹ㄸ戳扡㈲晤㔶㌲敦慦㌳搹搴㝥㘲㉦㜹晦攴搸慡㡡㕥捣㔹㔱㈷㕥㐲攵て㘱昶摡挵㜹昴㘳㔰慢㠴㕢昴ㄱ搴扦㐱㠹愶㤹㠳晢㕥㥤㐱ㅤ㌰㜲㠲㉡㙦㐱攰搶捡㐸昴㘷摣愳ㄷ㡥戱㘴挵戹搸扡㌲㕤ㄹㅣ㌱挶㕣愴㡥㠴㐳摡㙦搶㤵㤸挹敦昷敦㙤㜰㠱㠲㜱攵㍤摥㙥㘶敤㉣㉦愰晥㘹〱ㅥㄷ㤵敥敥㕤㐹㠸挴㝤㜱㠲㑣愹㥡攸挱㥣愴愱㌷㘱㈷慤晡戸搴ぢㅥ攰㤲愰㌶敢攲扤〳搸㈹户㌷挶㤷㘵ㄳ戱㘴㈲㙤㌱〱挱㤱㌷摦㍣㜵㔹敢㜰㌸摢㥤挹㈵昸挶戳㌱摥㥢㡤愴㜳ㅢ㜸㈰ㄲㅤ㍥愰愸㈴挶昲挵ㄷ㈷搲㔸㐰捥㌳㠹㌷挵㝢〶㌲㥢昱搲㜴㌰㤵㕥ㄶ搹㤰摢㉦っ㘵攲ち㌴攴慣㉡慦昲㝡㔵挰ㅢ搸摢㌸㈵攷ㄷ㑣〶㘴㥦攰㘵愲㘸捣㌵て㔸㤵㌵㑢㑢㤹攳㜱慥㔹捡㔵昴㡥戱攲㜹㕤攱慤戳ㅣ㔴晥㤶㙤㥥〰㌸㜵搹ㄹ㥤㈳㉦㔵晥慡㌷挴㍥ㅥ㐵㔶〹〷㌲㌵ち㈷戸摣敢㡦㜱愶ぢ㘹㥣㍤㕡慣捥㔲改ㄴっ挶㠵㠷戳ㄱㄱ㤴散㐴㤷攲扣慤〱㡢ㅦ敥ㄷ攷㤴昰扢㘳㥣〲搳戹㔴㈴㤹㌳㜵㙤㤹㔴㉡挲改挵愹搹〳摦㙤〵㈴户㠶㌷搱㜱〰㤹㠳㠶ㄴㄹ〲㈹㌲㈴㈴㠴㘴扥㤵ㄱ㥣㝤㘵搶㐵戲㜸〵㤸㑡㐴〳㉣昰捤挹㝥㌱㉦㌱㠵攴㙣㄰ち攵㈵㤳ㄳ㠹㙡改㤹愸㜳㡣〷㜳户㘰敦㐰搵搱晣㤸扤㕥㠹攳㙡㉦㡦扣㌱㝤挵攱敢㥤攸捤挷攳㘳㌹愳攴㝤㜷晥㔳〸㈴㘰㤸搹晡㐹搰攰㡣搴㤷挸㠳㥦㝥捡㈰㉣搴昲㤰戸敡改㘴ㅤㄸ㠲㕤㤹㐸㙣㈹㕥戰㘵戲㜵收慢㠶〰捣㑢搷㤲つ昱㐴扡つ慦㙥昰㑡㘸ㄳ㜲攱㙣㠰㠴ㅥ㥣昵搶昲㉣摢敦搸㤱晡昱昸㝣昵㠱㑡捦敡捣昷㜵㡣㌹戹㜳㝦戶搱㔹搶晦㥦㔶捥㠵㠷攵愰㤸㑥攸愷〹㥥〱㔰㍣敢收㜸㑡ㄸ㥥㈵挳㜳〰扥㠵〰愵㉢㘵搴搳摢ㅡ戶㐸昱㔴㌹㤰攲㜰㤰㜶昸㜱搶㡣搳㘹愸挴㕦ㅦ愰っ晡㜹㠰挷㜶散攰㔳㍤慡つ㈰晦晣〰㜰㈳攰ぢ㐰昵㡢㘴攸〲愰扦ㄱ搳㜹昴敦㠰挲㈴戲㈹搹〵㤴㔶㍡ㅤ㜷㙥㑣挴㔴戸攵㠳㡢㈷㥦㑥慢攵愰㌲愵㈶㐷㈱㍤扢㈵㜵摢挶搷㝥㌰㜹㘱㐹㝡愶㔶㠰㡦㈹㥡㐷扦㐴挰捤㤰攴〸慦〰攱攳扡㜱㘷㥥攰㕣昹㠷㤵㐵㌲戵ちっ㡣㘶ㅥ㌹㉣㤴㘷㜳㈰㉥敦愹㝡㔰愶〷搵慦〲愸㕥〰㍡㈶㐸戹愷ㄳ昵㜵㜰㔳愶搵搲ちㅤ晤挱㈰㥣愸㡡㈷㥥㜹攵〲捤㉢昷㡦㐰昵ㅢ〰敡㉣㠰ちっ㝦㈲挳㥢㘴㔸〳戰㤰愵户〰ち㐶㍢ㅢ㠵㝣㌳㤷搱晥㠷㡣扢〱㤴〵攰㌲摡㍢㈸㘲㔰㘲戴㜷㠱㔲㘲ㅥ㘶㔶㌷摡㍡㜰㤴ㄹ敤捦㜷ㅣ昹摤挱慤て㤶收搴㙡〰捣㡥搱摥〳㌶㘲戴昷㔱攲攳㜸㔸扡㈷㐶㕢て㍥挷㘸㠷〰愳搴愵㈱㑦㈵㐱ㄶ愳㝤挰晡ㄴ㐰㤱搱㍥〴愱慡㜷㘱㥡愳㌲㙣㡢㥦晥挸㈰㘲戰㡤㈸攴ㄵぢ㌴㙦戰㡦㠱敡㑦〰㔴ㄶ愰〲挳㕦挸昰㈹ㄹ㜲〰ぢ㔹㘲敦〵㠳㙤〲㈵摦捣㘵㌰扥㥣搱㕥〰㜵〱ㄸ㕣〶㤳㠴摣ㄸ捣㠷㝡㑡㝣㈱㔸慡ㅢ散㈲㜰㤴ㄹ散愳攵㠳㡦晤昲㠱㐳捡㔶搹挵㘰㜶っ收愷ㄴ㠵㔵ㄶ㌰㡦扢〴昵㝢㘲戰慦㠳捦㌱搸㤱挰㐴愹ㅣ㠸㝢㤵昱㠴㔷っㄶ㐴摦敡ㅢ㈸ㄵㄹ㙣㈷〸㔵つ愶ㅢ㡤㑣㍣ㄶ〶㡡㡦㠰搸㤱㈹愸㙦〳挹㉢ㄷ㘸摥㘸㑤㘰搰㈱㌲㕥㔶㤹㘱㉣ㄹづ㈰挳攵㘰㔸㠸㥦ㅥ㠷㔲挱㘸㔷戸㥡戹㡣㌶㥥捤づ㘴戳ㅦ㠲挱㘵戴㠹愰㐱㉡㔹㘵〷〱愷搱慥〲愹扡搱慥〶㐷㤹搱㘲㌷摣㝡晦捡改㜶搹㉡扢〶捣㡥搱㈶㔱㡡㠲搱づ㌱㡦扢ㄶ昵㝢㘲㌴㥥㉦㍢㐶㥢〲㡣㔲㤷慤戲敢㐱ㄶ愳ㅤ㠶㑡戵〵愵捦㘹戴戰㤱改〶愷㝦㡦㍥㤲ㅤ㤹㠲扡ㄱ㐸〵愳ㅤ〵〶㝤㌴ㄹ㝦㔲㤹攱ㄸ㌲㑣㈶挳㑦挱戰㄰㍦㝤㉣㑡〵愳摤攴㙡收㌲摡ㄴ㌶㥢捡㘶㍣㜴㜶ㄹ㙤㍡㘸㤰㑡㡣搶っ㥣㐶扢〳愴敡㐶扢ㄳㅣ㘵㐶㥢戸敢戴㕤搳㤶㝥户捣㘸㜷㠱搹㌱摡っ㑡㔱㌰㕡㡢㜹摣㔶搴敦㠹搱㜸昶敤ㄸ敤㌸㘰㤴扡捣㘸昷㠲㉣㐶㥢㠹㑡㜵ㅦ㑡㥦搳㘸戳㡣㑣て㌸晤攳攳〴㜶㘴ち㙡ㅢ㤰ち㐶㥢つ〶㍤㠷㡣扦愸捣㜰ㄲㄹ收㤲㠱㈷昰ぢ昱搳昳㔰㉡ㄸ敤㈱㔷㌳㤷搱㑥㘶戳㔳〰㝣㡦㠲㘱捦㡥㕥敢挰ㄹ㜲㥤㠷㜳戳㤰ㅢㅢ㕦㌹ㄸ㐹攲㉢挹ㄵ㌸㤸戱㐹摡ㅦ戲昱㕡攷㜸慣昴晢戲攲㡦㈷㜱慡㉣㐳昸捡㌹昵ㄵ㜴㔰捣㙢挶㤶㈳攷摥ㅤ㥦〵㝤摢晦昲改愷愵㥡慥晣ㄴ搸挵㔳户㠹㥦㌳昴昵㜹〲㝣㘶つ㝥㐱㍤ㅦㄵ㕣㐵㍢㔰㈲㡦晥㌲愱戹㝣㡦〱愹戲㕦㉤㌹㘳㘲换㜱㈳㤹㌵昷㔱捤㐹㝥づ㕤㈹㈵㉦摡戶〶搵㙦搰戶散昹㡡扢㔹愱㉥〰㈴㐲愱㝤っ㐱㥦戹〹攲捥〹愷收搸づ昵搸挳㐹㙣㐱㠹昲㐵扦㠳㌱摦㜶慡㈱㜰㈶㡢㄰㕥㕢晡ㄹ㑦愱㙤㉢扡慡ㅦ㕦昲搹㤴㌴㘳捤ㄳ昸昹晥ㄵ㠶ㄸ戵㍤〵ㅦ搱㍤摢昰昲㉦〲㝤晣改㠹㘸㌶㤳换挴敤㜰て㡥㔲挲晣㤰づ戹摥捣㐵扥〷搱㘳挵㘷㜲㘰戵㘹㝥㌶㉣收っ慥㑦㘷㌶愷㐵ㅡ㕦㡥摦ㄳ昲㘹扡慥㡥㡦攱㠹㠰㕣㐷㐳㜹敡㐹愰㔲搹〶攸㐷㠱扦搰㔳〰散㔲户㠳摡㔸ㄳ攲㘶㠷㔷攸ㄹ攷敥〹㍤㥢㐷㥥㌳㐸搳昳㐰搸㌷㍢昸㐲慦搰ぢ攸㡥㌶昶㉦㠱㌴㘳摢ㄶ昷ㄵ㝦㌷敤㕦ち㜲〳挸戲攷㕢㠵て昴晣换㐰ㄹ〳㡡敢散㈴昴愲改㐵㜷愰㔲扥㐱㤶慦㤱ㄵ户㐳㜴㑥㐱戵ㄵ摡攵攲㜱ㄶ㐱ㄷ搸戸〸㜶愱づ㘸昱㈲㔰㉦㠱挲㠵㄰㔴慦㔴慣㝦㌵㑦㕤㡥戶㙣捥㑥搵敢㜹敡ち㤰ち摡收㠶㐳戴摤つ㉡戴捤捤〵慦搰ㅢ捥摤ㄳ攲㙥㠲㔷攸㑤攷敥㘹攲㘶㘲摦㘸㥢㕢㄰ち慢愹㙤㑤摤㙡慡㌳挴㕤㠹搰㝢㐹ㅡ㑦㡥㜱〰敡ㅤ〰㐷㝦㌷ㄷ改敦㉣戰㔱㝦敦㤲㠹摣㙥㈷愲摥〳㠵晡搳㝦㠳㍡昵㝥㐵㥥て昲搴戳挹㠳〲㤵愴㍥〴攰㘲㔷㌷攲㜱㕣㘲挰㍤㥡敢㠶㑢㐴晤ㄸㄴ㉥㤳愲㘹ㅥ晡〸㤵愲攲㜳挱〷ㄵ㜳㍢挰㉢昴㠹㜳昷㠴㤸晦昳ち㐹㝦㐰㥡昸挸㝤愳㘲㙥ㅡ㉡愹㤸晢〸愱挷㠰挸户攳㝡ㄲ㈴㔱㜰㐴㐶挵㔷㘱㘴㈳㔳㜴〰㜴慡搸㠷㍢晥㤷愸搸て㤲㌳㐵戹㈱㈸慦㤷㔴㥥慤捥㌳搵㝣戴㘲愲㉥扣敢〱ぢ㔳㤴搹扡攸㉦〹〴晡㘳㘶捥㉢挴散㕣㄰愶攲㠲㌰ㅤ攷搵挴㑣㝣摦攸㡦昹㝢㈵晤㌱愵ㄷ晡〶㈰㍡っ㈱昴ㄱ〰㡡㘹扤㌳㐵扦㔳愴㍦ㅢ㜴敡㡦愹㍥晥㤷攸㡦昹戹愳㍦收收攵昵㤲㔵戳搵㈶㔳㉤晡ぢ攷㜹㌷〳㈹攸㡦㠹戳攸㙦〸〸昴挷㈴㤹㔷㠸㠹戲㈰挷攴㤱挹〶㘹㍡ㄶ挸扥搱ㅦ㔳改㑡晡㘳㜶㉤昴昳㠱挸㥦〵攸挹㄰㑥㌱挳㜶昴㜷㔱㤱晥㉥〴㥤晡㘳搶㡤晦㈵晡㘳慡散攸㡦㘹㜲㜹扤㈴戸㙣㜵戱愹ㄶ晤㌱㝤ㄵ摥㑢〰ぢ晡㘳づ㉢晡晢ㅡ㄰攸㡦昹㉡慦㄰㜳㔶㐱㤸愰ち挲㈴㤵㔷ㄳ昳搳㝤愳㍦㘶戵㤵昴挷㐴㔷攸摦〴㈲㝦ㄶ愱㥢㈱㠹㘲㍥㠵晦昸晣挹㈰㉣㠴昲晥㌰挴㍣㠶慦㘲昴攵㐰ㅡ㥢㐲っ挵捣愱昵㜷㠰攸扦㈷戸㠲攰ㅦ〸晥㤱攰㑡㠰㐶慦慦ㅤ户㔳㐶晦㥣挱ㄵ晤㥡㤱㤵ㄵ㝤㐱扦〴㕦挴て㝢昱㤰ㅡㅣ㤷晡㈴㜲搶㝡㑦摥扢扥㤸摤㔲搱晣昹㔲㤸㈱㝦㐵㍦ㄸ㤱㉢㉤㘲㡦㕣挱晡㝢愰慢づ㠰戱㉣㉤㈳攸㈰攸〴㔰〳㜸㘴挵慦㈵搷㤹㡡戲慦㈵ㄹ摢昹㈴㝤戵㐱㔸〸㌱㔴㡢ㅤ慥〱〲㍢㌰㐸㡢ㅤ慥〵愲慦㈳昸ㄱ挱昵〴㕢〸㝥っ搰攸㔵摤戸搱ㄶ㙡㉤ㅥ㐸〵㠸捣㌷㤲搲ぢ㔰㐹收㌵愳挹㝣㤶愹㈸晢㤰㤱昱ㄴ晦㍤晡㘶㠳戰愰㈴㝣㤲㥡㥦㑤挰㍤㈱〶㑣ㄹ挹捦㠰㌴㌶愹㜳㜱ㄳ〱㝢摤〲摥ち慡㡡〱㔴ㄲ㜰挵㘸〲㉥㌷ㄵ㘵㥦ㄱづ戰㍢㡡㜲愷㐱㔸〸㌱戸㠸㈸㜷〱㠱㔲ㄹ㔶㐴愹㕢㠱攸扢〹敥㈱戸㤷攰㍥㠲晢〱愰㔴㐶ㅡ㤱㜹㠹㕢收㙤愰㉡扡昷㑡㌲㉦ㅣ㑤收〵愶愲散ぢ㍦㥢摤㔱收㕦ㅡ㠴㠵㄰ㅤ扡挸晣㙦㐰㈰㌳㕤戹挸扣ㅤ㠸晥㜷㠲㕦ㄱ㍣㑣昰〸挱慦〱㈰㌳扤扢挸㍣挷㉤昳愳愰㉡扡搴㑡㌲户㡥㈶昳㑣㔳㔱昶昱摤㠵散㡥㌲晦搶㈰㉣㠴攸㐴㐵收㈷㠰㐰㘶扡㑦㤱昹㍦㠱攸㥤〴㑦ㄲ㍣㐵昰㌴挱㌳〰㤰昹㙢戸㠹捣㔳摣㌲㍦〷慡愲ㅢ慢㈴昳㔱愳挹㝣㘴扥愲攴扢戸㄰ㅤ㥦昸敦㕤㐰ㅡ㙢㝣昴㜴搳㐷昷㌶捥换扢㤱扦㙢㙡挲〸㝤㜱㙥搴敡攳捥㥦ㄵ㠹捦㤱㙦㌴㘴㤷搳㠰昷㜸㔹晣㘵㔱ㄷ㕥㑤攳敤ㅤ晥㜲搱散ㄱ昰捡㥡敦㔲昲㙦㠹戴㤴搸搸ㅦ㕦㤱挵㙢愳扡㜸㘷づ㉦挰㘳〱㝣挲㙦攳㉦扤搲晢挳戱〲昶㥤戵昴捤昰捥晣㘴捤㕢㜱换搷㡡敡搲户㑡慥户晣㈳晡挸㝦改攱攵敢扦扤㍢㔴昰扦〴㝢㌵攵晦摡㌵㉣㝢捣㥣㔷ㅤづ㜳㑢慥晤挶〹㤳㑣摡散昵攸㔷挰㉢摥㔹挹ㄸ㜰㉥愷㕦㈵㠹愷㘶〲㍣㡡㠱㑤收摣㈴㌳攷ㄸ㌵㠳㡡愱㑥挸〷ㄹ㌲㈷㕦㔰㌱昸〹㜹愲㈱㑦㄰㌲挳愱㤰㈷ㄸ昲㐴㈱㌳㐰ち昹㐰㐳㥥㉡㘴㠶㑣㈱㡦㌷攴㘹㈴晢扥〷㜲愹㝡㜹っ戰㤴戲㤷晣㠹㑥㝤㍤㜵摥㝢搵晤ぢ㍦㤹㜵捥愲㄰㘳㠷捣改㌷㠱㌴搶㈸㐶つ捥㙢㑤㘵㜹搵㔸㍣愷㕣㌹扢挹搰㠱㙥㐶㤴昳づ㐹㉥攵㌰摡㠸愴つ㐶㔲㐷㌹㡣㍦㐲慥㌷㘴㐷㌹㡣㐸㐲づㅡ戲愳ㅣ挶㈸㈱㙢㐳㜶㤴戳㈵㑦づㄸ戲愳ㅣ挶㌱攱慥㌳㘴㔱㡥㘲〴愳㠲ち㐳㘶攸㤱㈱㝦〸〴㐳㘶㜸㜱つ戹ㄶ慤换㠷晣〹㤸㑡㠶晣㈹㐹慥㈱㌳ㄲㄵ㍤㠸㈱㐴ㅥ㐴㌵攱㐱㜷愱散㝡搰㈷㥦㔴㝡㄰搷㑣挹㠳晣㈴戹ㅥ挴愰㈳〳晤〰㍤㌰㔲㍢扡㘵ㄸㄲ昲晦ㄹ戲愳㕢〶㈶㈱扦㙦挸㡥㙥ㄹ慡㠴晣扦㠶散攸㤶挱㑢挸敦ㄹ戲愳㕢㠶㌳㈱扦㙢挸㡥㙥ㄹ挸㡡㠶捣〸㈴㐳ㅥ攳っ㤹戱挷㌵攴摤㘸㕤慥摢戱攵㐳ㅥ㔷㌲攴敤昹攷扦㘱㥥敦っ㤹㔱㑣挴晡愳㈱㍢㐳㘶㕣ㄳ昲ㅦっ搹ㄹ㌲㈳㥤㤰㕦㌷㘴㘷挸㡣㝤㐲㝥捤㤰㥤㈱㌳ㅡち昹昷㠶散っ㤹㜱戰㘸挸っ㘰㌲攴㐳㥣㈱㌳㜴戹㠶晣ち㕡㤷て昹昰昲㈱㠷㑢㠶捣㤰㈷捦晦㉦昳㝣㘷挸㍢昳攴ㄷつ搹ㄹ㌲挳愲㜰扦㘰挸捥㤰ㄹ㈸㠵晣扣㈱㍢㐳㘶攸ㄴ昲㜳㠶散っ㤹挱㔴挸捦ㅡ戲㌳㘴㠶㔱昷㤰ㄵ攳㥦昰㍤㘳昸ㄶ挰ㄷ攸㘹ㄸ㠰㡦㝥㜳㡦ㅤ㍡㜸昷昲㔸㔵㑦挷挳ㄴ㍤㌲晢搰捤㉣搱ㅦ昱㐷㑦㈶搲敤㜴㑢㜷ㅣ㔹攸戸挴戳户戰㐴㥦挵ㄶ晡㜸㜷㜳㝡〵㘹晥戸扢㜹㉢㔹攸〴愴昹〹㉣㜱晤㑢昳㔹㈸攱扦晣ㄴ搷扡㌴摦攱㙥㍥㥢つ戸戴愵昹ㅣ㤶戸慡愵昹㐹〶㘱㐱㜱摤㐸昳㐷摣捤攷㤱㠵换㐴㥡㥦捣ㄲ㔷㠸㌴㍦挵㈰搲㥣㜳㔰㥡㙦㜷㌷㥦㑦ㄶ㑥㌹㘹晥㘵㤶㌸摢愴昹〲㠳戰搰㐴ㄳ㥥挹㤱っ愹攸戹戱㜳捦晤愰愹㌶㝣㜰敤㔹ぢㅢ慥摡昵ㅦ㉦㕦戹昳散昹慦㝤㝣敤戵㍢晦晢捡ㅤㅦ㙦敢㥦晦昰つ㌷㙣㍦昵晡ㅤ㉦ㅦ㄰摦攲扤晢㠳慥㉤攷户慥㍦㝦㘳晣㡣改换捥㕦㜳摥捡搶敥戱捤㌵㌵㜵㜵㔳挶㍤㜲搰搴搰㠵ㅢ敦㔵て㍤㍢㌱慤挴㙣㜸㠰㕥㠸㈷攵慦㄰捤㈷㑢㘸ㄱ㤰挶㥡㈶摡㙡㥦㡡㈱收愷ㄸ㡢摤㘲㜰ㅡ㠸ㄸ㙤㡥ㄸ戴昹㍥ㄵ㐳愶ㄱ挵挸敦㝢㘸㠴㄰愷㤳㠸戱〴㠸㘶っ㙦昴㌶㜱〲敤㔳㔹㘴㑥㔲㤶㘵㜸㔲晥ち㜱㙥㡡㉣ㅤㄴ愳愶㠹ㄳ㜱㥦㡡㈱㜳㥢㘲㜴扡挵攰ㅣㄷ㌱㑥㜵挴攰㠴摥愷㘲挸ㅡ愱ㄸ愷戹挵攰㕡ㄱ㌱扡㐴㡣㄰㈷㌱户㉢㡤㈱挵㤹㉢ぢ敦㑥戳昰ㄶ㠳ㅥ㔰㥥㄰㘷㤸攱攱戴ㄲ㥥㍢㡡㜹ㄴつ㉤ㄵ户㤷㔴搰昸㔲昱㉦愶㐲㌶㐷㉢搹㈵捤㘴晡愵㙤㠴敢㥦㡢㥢㠷愸㐳挳㐳挵〹捦慤㈵㍣ㅣ愰攱攱愸㠴攷攷挵㍣㡡てㄴ搷㜱〶㄰㈵㠰扡㜱捦摡晡晦〷散㝣㐴㜹</t>
  </si>
  <si>
    <t>㜸〱捤扤〷㥣ㄴ㐵摡㍦扥戵戰捤昶㄰㜶㔰㔱㔱㔱㐰㐰ㄴ㠴挹攱ㄴ㕤戲㐸㔲㠲搹挳㥥㤹㙥㔸搹㠰扢㑢㌲㘲㍥㐵捣㥥㝡㐶捣㌹㥣㝡收㌳㝢收㝣㘷㍥挱㜰收㍢挳㤹搳晦晢慤敥敡慤改改㕤㜸昹扤晦捦攷㙤昱搹愹㈷㔵搵昳敤敡慥慥㝡㘶扡㑡㔴㔵㔵晤㠶㠳㝦㜹㜴攷㠷慤㘶㉦㙦㙢户㥢㐶㡤㙦㘹㙣戴㡢敤つ㉤捤㙤愳挶戶戶㕡换愷㌵戴戵㜷㠳㠲㌱慦〱昲戶㥡㜹㙤つ㠷摡戵昳㤶搸慤㙤㔰慡愹慡慡慤㌵慢㈱敦敦晤ㅦ㔵〵㤳㔶㘶㜷ㄲ㘸㔵㤹〶㐹て㤲㕡ㄲ㤳㈴㐲搲㤳愴ㄷ㐹㙦㤲㍥㈴㜵㈴㔱㤲扥㈴ㅢ㤱㙣㑣戲〹㐹㍦㤲㑤㐹㌶㈳搹㥣㠴昵㥢㕢㤰㙣〹搲㙢㉢㤰㌹攳挷捤㉣ㅣ㡣摥捣㙥㙦㘹戵㐷づ摣换㙤昳㤸㜸㝣㔴㝣㔴㌲㤷㑣㡥㡡㡤ㅣ㌸㝥㜱㘳晢攲㔶㝢㑣戳扤戸扤搵㙡ㅣ㌹㜰㡦挵㠵挶㠶攲㔴㝢昹㥣㤶㠵㜶昳ㄸ扢㄰㑢ㄶ慣㔴㉥㥥㑡愷㥤㝣㍥搷㙢〰㍣捦ㄸ㍦㙥㡦㔶摢㘹晢摦昲戹㌵㝤捥ㅣ㍦㙥搴っ扢晤㝦换攷㌶昰〹㤷ㄳ㕡㥡慣㠶收晦㈵愷㌵挴㌴㍤挱㉥㌶㄰㝣摢㙥㙤㘸㥥㍦ち捤㉥ぢ㌴㑡搹㔱㘳摢摡ㄶ㌷㉤攲㜹㌴摥㙥㙣㥣㘵㍢ㄲ昴愶〹㙤敤㝢㔸慤㑤㙤扤㥡ㄸ㍦扢搵㙥㉥摡㙤㝤㥡㈶㉥㉢摡㡤㥥㘲㕢㙤搳㕥㔶敢っ慢挹敥捥て㜵㑤㉥㠶㔳㑡㜶㜳㝢㐳晢昲摥㑤㜳摢散㔹㔶昳㝣㥢㉡㌵㑤㤳ㄷ㌷㤴㐴昷敥昸㔷搵㙤扢戰㤶㐹愰搰㥥愶昱ぢ慣搶㜶㔹㈲㠴昱㌰㕤敤㜴㤱扤㈸㙢ㄷ㑦愹㠱〱㉢㘲㌶扢愱㘹慡摤摡㙣㌷戲ㄲ㈲㌹㈲愰㈴〳攴攲攰㐷㑡㜵㠷㈸㠹㥥摥攰㘳㕦㔸㡢㌱㄰㘴昰㥣搶〶㜴㜳㜱愳搵㍡㜲㝡㐳昳㤸昸挸㘹つぢ敤挶〶扢慤㝤㑣㘲攴㜴㙢搹㤸愴㌹〸㝡收㘰㕡㙣ぢㄲㅤ㌳㘴攲㤰㜸㙥搸攰㠱㠳㠷つㄹ㍦㈴㤹㌱㠷㔰㍥ㄴ㐴㜴㝦〳㈳㕥慦㠷愳慥㝡㥥㔵㍤慦㔰㍤慦㔸㍤慦㔴㍤捦慥㥥攷㔴捦㥢㕦㍤㙦㐱昵扣㠶敡㜹〷㔷捦㕢〸ㅤ㜵搴昶攸㔱敤ㅤ㡦攵㍦㕤晥改㘷㔷捥㔸㜵捣㌷敤敤ㄳ〶扣㈱㌸挸攵㌵㘲㍢㝣〸戶㍢慤戵㍢㉢摢㥤㌷㠷㐳捦摣ㅥ挴搸〱〴敤㥥愰戵㍢㤱㌳㐷㔰㍥ㄲ㐴㠸㤷搱㙥戶㝤捡搵搳㔶ㅣ晢搳戱昵㉢㙦搹户昰扡戱昶㔵挱㡢㡡慣㜴ㄴ㍥〴㉢つぢ搶㘸㍡㡤㠱ㄸ㜱㄰㔴㍡㐹慢ㄴ挱㑡㔰㥥〴ㄱ攲ㄹ慦搲㤳搶㙣昴㕢㥦㥢㡥㥢㝥昵挰㔹ぢ挴㥦摦ㅦ㉥㜸ㄱ㤳㤵愶昱㘱㘸〰愱㠴摥搵㘴㕡昶㌵ㄵ㌳㌳昴㥢〵㌱㜲㈰〱㤰ㄲ㐹㌳㑦昹敦㐰㠴㜸捣慢㜷戳摢捦摥慡㐷挳摦愷㥤晢搳戴ㄳ㔷㕥晦搸づ㠲搷㑤㔹敦捥昸㌰㉣㔰㙦㌶愶㠵㌸敦搶ㅢ㑦挴捣㌱㜴扣ぢ㠸戱㉢㐸愰挳昱扣㔹㑦昹㔸㄰㈱晥敡㔵晣挰㤲㥢摥摥改㠷㑤愷㥦昵晤摢搹搳㕦敦㍢㕡㜰搸捡㡡挷攳挳晡㐴㜹〲㥤㑥〴㌱㈶㠱愰搲摤捡愳㍣㤹昲摤㐰㠴戸搳慢㜴㥢摦扤昲捥㤵㍦扣㌹昵㤶ㅤ挷慥㥥晥昹愱㑤㠲昷〶㔹改敥昸㄰㡣㜲㑡㡦㜲摡敤㙤㈶㘶㑥愵摦㘹㈰挶㜴㄰搴㍢㔹慢ㄷ㔱㥥㐱昹㑣㄰㈱㙥昱敡㝤愱摦㠲㌱搵昹改㔳慥扣敤晣愷昶㡢㕦戲㐴昰㜶㈴敢摤ㄳㅦ搶愷戳戳攸㜴㌶㠸㌱〷㈴〰㙤㌲㘱捥愵㝣㉦㄰㈱慥昵㉡㑤ㅣ㍤㙤摦ㅢ㡦昹敦攴㉢摥㕡㜳敡〷捤㙢㝥ㄳ㍤㈱㤶㤵敥㠳て摢〵愰捤改搰挶㘳ㅥ戶挹㤸戹㉦㍤敦〷㘲散てㄲ攸㉥戰㍤㠰昲〳㐱㠴戸捣慢昹扥㔹㉦㥤㍢昱捦㑦㑥戸昱晢㠷昶ㅥ摤昷挰捦〵敦戹戲收㜹昸㄰っ㌳㈲摢㜱扤挹戸ㄵ㘷㘳收㐱㔰㌵㉤㄰愳〰ㄲ㠰ㄷ㘱㉥㔲㕥〲ㄱ攲〲慦摥㉦㥥ㅢ昸搲扦㐶捣㥤扥摡㥥㝤捣愸㝥㜷㥥㈶㜸㥢㤷昵㍡昸㌰㈴搰攳扣㔶㙤㍣㉥挷㔰㍣㘹捥愷摢〵㈰㐶〳㐸戰摡㥣㜹㌰攵ぢ㐱㠴㌸摢慢㜶晡㤱㝤㜶ㅦ扥昵捥㔳㔶慥晤攰挷㙤慥㑤捦ㄱ㥣㔸挸㙡㥢昰㘱㝤搰㙤愶搳ㄶ㄰㘳ㄱ㐸㈰挶戸㘰ㅣ㐲㜹㉢㠸㄰慢扣㑡㑦㌸敥愰戵㉦扤㍦㘷晡つ㈷㍥搷㝢挷敢て㌹㔲㜰㈲㈳㉢㙤挷㠷昵愹㜴㌱㥤㉥〱㌱㤶㠲〴㉢㑤㤸换㈸㕦づ㈲挴〹㕥愵㉦敥昴扢㥢摦慥㕦㌱攳昸㌷ㄷ㕢㥢昴扣㜳㐷挱㠹㤳慣昴㌰㝣〸〲㡢ぢ㔳〷戰ㄸ㑣扣㤳愴㘳收攱昴㝢〴㠸㜱㈴〸敡搵慦㡥〰昶㈸捡㔷㠰〸㜱㤴㔷敦㈹晦摤敦㠲扢晥㉢㈶㕦户㔷㜱晥昷㕦㕦晦戵攰㕣㑤搶㝢っ㍥〴㠱捤㘹搵挶㘳㉥戰〹昳㔸㘸㥡挷㠱ㄸ挷㠳〴扡㡢㍢挱〹㤴㥦〸㈲挴㌲慦摡㝤㍥㝦昸㥡㝣晢㤱㤳慦㝣敥慤㔹㘷搶ㅡ㕦〸捥づ㘵戵㈷攱挳晡挴昸㘴㍡㕤〹㘲㥣〲㠲㑡换慥㔱〹㜳ㄵ攵愷㠲〸㜱㠸㔷改晤㜳搷㝥搰攷㠴㠳挶㥦㝢㔴敢㘹昶㜱㙦摥㈹㌸ㅢ㤵㤵㥥㡥て挱㉢㜲㕡ㅦ戶㔹㙦搴挶㘲收ㄹ㜴㝣㈶㠸㜱ㄶ〸㉡搶敦㝢ㄸ戵㘷㔳㝥づ㠸㄰〷㝢ㄵ㑦戸㙡换㜳愲㠷㝥㔰㝦昲づㄷ慣晡昵㡦て㕣㉤㌸〳㤶ㄵ㥦㡢て敢搳摢昳攸昴㝣㄰攳㑦㈰㠱㑡㜱㤱扡㠰昲ぢ㐱㠴㈸㝡㤵㍡扦敦昵㡦㕦㑦㝣㜸攲〳㍦慣捡散晥昲㥢㡥攸〷戱慣昴㘲㝣〸昶㌶愳昷㌶攷昵㌶ㅥ㌳㉦愱攳㑢㐱㡣搵㈰愸㔸㥦㥤愰户㤷㔱㝥㌹㠸㄰〷㜸ㄵ㙦㍤㙣换㤷收㙤搵㘳敡㕦㍦摥敥㑦扢扤㜲㐱㐲㜰㤶㉦㉢扥ㄲㅦ㠲愷㜲㕣㍦㤵㜱昷㤵㤳愲㤸㜹ㄵ晤㕥つ㘲㕣〳ㄲ攸㌰㑥攵㙢㈹扦づ㐴㠸戹㕥扤㕦㕦晦挳㌷摦㙦扡昱㤴换ㅥㄹ㝢搱愶ㅦ摤晤㥣攰㠳㠵慣昷〶㝣搸㌶㜰㡤捡㙡愷㜲摥㍤㤳攳收㡤昴㝡ㄳ㠸㜱㌳〸㙡㉤ㅢ㐰㌹昳ㄶ捡㙦〵ㄱ㘲㠶㔷敢㠸㐳敦㍣昴昴敤㤶㑥㌹昳捡㉦㡦㝥昰敢愳てㄶ㥢㐳㉣㙢扤つㅦ㠲昷㠲扣ㅥ收㌸晡捥敥挶㌱挱戸㥤㥥敦〰㌱晥〲㠲㥡昵搳ㄹ㜱扥㤳昲扢㐰㠴㤸散搵摣敦愲挱扤づ㥥昸搶㤴㔳て㝡晥搶㥥㌳㡣㝤㐴㝦㠸㘵捤昷攰挳晡㥣㔵昷搲改㝤㈰挶晤㈰㠱敥攲慣晡㉢攵て㠰〸㔱敦㔵摡㜲昶㠴㉢扥晦㘸㡦㐹攷㑥㜸攸昶愹攷ㅣ㍥㐸㙣〱戱慣昴㈱㝣〸〶㌹愳〵㌹攷昶㌵㘶㍥㑣慦㡦㠰ㄸ㡦㠲愰㔶晤㤴挲攵攲㌱捡ㅦ〷ㄱ㈲敦搵ㅡ换扤摦晦搶㈷〶散㜶摦ㅤ㌷摣昴㜴挳㔴㑢㙣〹戱慣昵〹㝣㔸㥦慥㍥㐹愷㑦㠱ㄸ㑦㠳愰㔲㝤搴攲㍥昰っ攵捦㠲〸㤱昰㉡扤昱昴㘳昶散㝦昱㡦㔳敦㤸㌷攷㤱〳ㅦ挸扤搵敢㜹㠸昷昴愶昹ㄳ㕡慤愵㜸㜰敡㜸㈶㑢㡣㡡昱扦㜵㍦㡣攲㔹搴㐹㍢㔹㈷ㅥ㉦愵㘳㔶搲慡ㄹ〴户敢晢搴挳扢㐲㉦㘷敦㠶收㔲换㔲昹ㄸ戴搵㌸慢捤敥㜸㉡ㅡ攱挹挶戵㉣㙥㉥戵㙤ㄹ㉥㥣摤㙥戵摢㕢〴㘵ㅤ㑥㉡捣㘶攳㈱搱㙥㤳昵㙤ㅤ㌴摢换㙡㕣㙣㡦㕤搶攰㡡〷〴挴㜸㐴㙣㈹㜴㉥㥤搴㙡ㅦ攲㑢㉢㕡㌴ㄶ㙢ㄸ㑢愴敦㡡㕥扡㈲户㕤〳挷㉦㘸㘹戳㥢㘵昳㐶㌴敤搱㔰㕣㘸户捥戶戹〲㘲㤷㘴㔷晢㔱攴㍤愷㡥㤸搹㡣㡥攲挹戳㌴㔸攷㍡ㄳ㤷戵摢捤㈵扢㠴昶㉥戲㕢摢㤷捦戱ち㡤昶愶㘵㉡㙥㥤㄰昴㉦㘳㑦㙡㈹㉥㙥ㅢ摦搲摣摥摡搲㔸㉥ㄹ㕢㕡㘲攱搹戸㌴扤愵㘴攳搱戶㍢㡦㉡㔱搵慤㥢㄰㔵㍢㠴㍤㕦搲㙦摢㈸〹㠴〶昱〰㘰扥㜹昹㘹㌷㙡ㄶ㝡㠷㕥㌴摡㍣㈷慢㠷慣挳㤹昴㑢㌷摢㜷慥愸昵㠹换㐵搴ㅥ摥戹戶㙣愳㡦摣晦扦捡搵搵ㅢ㝢扤㥦戸〴敢〷扢㔹捤愵㐶扢戵换挵㉥挱ㄶ㤹㉦㠰搴㡣挶㘸敥㌴㝡摤愱㈱㤶㠹攵㌵㑢ㅢ㑡敤ぢ㡣〵㜶挳晣〵㥣攴㘱㐱慣戶㤶愱慤㌸捣㤷挰㌲㕦㈶㜹〵㈴ㄲ愹㌲晥㑥㈵㈳㠲愳慡㘶㌰㍥晥捦㔷㈵慡㘱㘵捡㔵㄰㉣㔹戵搵㌴㑤㙡㘹㙤敢搶㉤慣㠷扢㔹㙤ぢ摡㜹㙡㜶㉤愴扦㝦㤰扣ち㔲㌳〴㘴㥤㡢ㅥ㜵㔰敡捥戵㥤摥㑤ㄳ㙣挷挲㡡㥡ㅣ搹挲慡㘹㜲ㄷ㘹㈶搸㙤㐵㤳慢㌹㔳㌰㑥㤶ㄹ昸㠴㠱摦慢㠹㘷扥扤慣㝤㠲搵㙥昵㘸挲扡㄰㄰㌲愱㌴㐲㕡戹㥦㘸搹㕢昲㤴㜵挴㉢挱㐳㔴㝥搴扣昴㤴っ搷ㄳ〶つ挶㑡㔵㌷㡦㜶摤〹戴㝤㙢㜴挲〸㥥攴攵敢㍢㔸㜶㉡㑤戶㥢攷㉣㕦㘴户㔱扤搶攸㌲㤴挱愱㐵㘷㌳㡢㠵戹敤つ㡤㙤愳搰搲挹慤㉤㡢ㄷ晤㙦晡愱㉦昳㌵㄰㜵搴㙣㠷㌳㜸晤晢㠴㜰㔵昵㔸㐲㙣收捤慢慡愵㌷㜲捣㙤㐹㜸愶挲搹㙦昸㈳て昳㉤晣㠹㜴㈵慢ㄹち㡤晦挹㕡㔸つ昴㝢㌵㈱㐲㜳㕡㙤戹扡㔷㉢ぢ㠸㜶敦愶扤㕢㕡ㄷㄶ㕡㕡ㄶ昲㝣敡㈳㑢㙤ぢ㙣扢㥤㉢㘶㍤扤ㄵ㐲戹ㄲ㈸㐴户㙥㘵换㕣摡搲摡㌶昰㙦慣〱改㍤戶戱㜱愰昲搸㘶慣〵慢ㅢ搶敥㡣㜷昱愱晦㉣ㅢ敢挱捤〳㕢㥡〷㑥㘹㕥㠲挵戶㈶㥣㤵愳㤶㌵戶㉤ㄳ〳搰㝤㉥㐵晤晥㥤㙤㤶ㅤ㝡攰攵㤳㉦摤㝤昸つ慦㔶摤㝤愶搸捡ㄳ㔴㉣㡣つ㠷挳㐱昸摦晣〰㐴㙣〱㌵㕥㔲昰戹晣㌰㍦㐴搹晣㠸攴㘳㄰㕣っ㘴戸摤敢㠲搸ㅥ㉣㕥ㅢ捣㑦㐹㍥〳ㄱ㈳㐰㌸㌲捤捦㐱搴㈱㌶㠲㙦〲㉥㐱摢〱散㑡搰扥〴㌷㘲㜶㈱ㄳ㈳愱㐱攰捣㌵㈴っ㡤挹戰㠸㕡㌸づ敤㝣て㑦㔰戱㐰㌷ㅡ㘶戲昳㍦搲扥〶㙡攱㥤晦㤹㜵晣㐲昲㉢㐸愰昳㌱戰㘴攷㜹㉡㥡ㅣ搰㈲〱㤶散㝣㌵㑡敡㄰扦晣慡㜵㍥づ㜶㘵攷つ攸㐷捣㉥㘴㈲〹扢戰捥㝦つ攷愱㥤晦捡ㄳ㔴㉣ㄴ㘶攰㘹㄰㕢㔱挷㈶㝦〱戵昰捥昷㠵搸摣㠸㘴㘳㤰㐰攷戳㜰㈰㍢摦㡦ち㥢㠲㠸㍣㔸戲昳㥢愱愴づ昱㤱摥昹ㅣ搸㤵㥤摦㤲敥捤㉥㘴攲㜷戰ぢ敢晣㍦㍢敢晣摢㥥愰㘲戵㜲っ㍣つ㘲㉢㠶戰挹㙦㜶摡昹㘱㄰㥢摢㤱っ〷〹㜴㝥ㄷ㌸㤰㥤摦㠱ち㈳㐰㐴㍤㔸戲昳㈳㔱㔲㠷㜸㔹敦晣慥㘰㔷㜶㍥㐶昷㘶ㄷ㌲㌱ㄶ㜶㘱㥤㝦戲戳捥㍦攱〹㉡㔶㑣㈷挰搳㈰戶㈲㡦㑡挵攳㥤㜶㝥㈷㠸捤㥤㐹挶㠰〴㍡㍦ㄱづ㘴攷㜷愵㐲㍤㠸㤸っ㤶散晣㔸㤴搴㈱晥慡㜷㝥ㄲ搸㤵㥤㥦㐸昷㘶ㄷ㌲戱ㅢ散挲㍡㝦㝢㘷㥤扦捤ㄳ㔴慣摣㑥㠵愷㐱㙣挵っ㌶昹搶㑥㍢扦〷挴收㥥㈴戳㐰〲㥤㥦〶〷戲昳㜳愸㌰ㄷ㐴捣〰㑢㜶㝥㉦㤴搴㈱慥搵㍢㍦ㅤ散捡捥敦㐷昷㘶ㄷ㌲㌱ㄳ㜶㘱㥤扦愴戳捥㕦散〹㉡㤶㡦㘷挱搳㈰戶愲挸㈶㕦搸㘹攷㙤㠸㑤㠷㘴㍥㐸愰昳戳攱㐰㜶扥㠱ち〷㠳㠸戹㘰挹捥㉦㐴㐹ㅤ攲㙣扤昳㜳挰慥散㝣ぢ摤㥢㕤挸挴㕥戰ぢ敢晣挹㥤㜵晥㈴㑦㔰戱㡣扤㉦㍣つ㘲㉢㤶戱挹㈷㜶摡昹㐳㈱㌶て㈳㌹ㅣ㈴搰昹晤攰㐰㜶晥㐸㉡ㅣ〵㈲づ〰㑢㜶㝥〵㑡敡㄰㐷改㥤摦ㅦ散捡捥ㅦ㐷昷㘶ㄷ㌲㜱㈰散挲㍡扦戸戳捥户㝢㠲㡡㤵昴㠳攰㘹㄰㕢戱㡡㑤㙥敤戴昳愷㐱㙣㥥㑥㜲〶㐸愰昳ㄶㅣ挸捥㥦㐵㠵戳㐱㐴ㄱ㉣搹昹㜳㔰㔲㠷㌸㔸敦㝣〱散捡捥㥦て晤㠸搹㠵㑣㤴㘰ㄷ搶昹㠳㍡敢晣㍣㑦㔰戱㥣㍦ㅦ㥥〶戱ㄵ㤷戱挹〷㜶摡昹㉢㈰㌶慦㈴戹ち㈴搰昹〵㜰㈰㍢㝦つㄵ慥〵ㄱ〷㠳㈵㍢㝦ㅤ㑡敡㄰㜳昵捥㌷㠰㕤搹昹㥢攸摥散㐲㈶ㄶ挲㉥慣昳㔳㍢敢晣敥㥥愰㘲㔳愱ㄹ㥥〶戱ㄵ㜷戲挹扢㜵摡昹扢㈱㌶敦㈱戹ㄷ㈴搰昹ㄶ㌸㤰㥤扦㥦ち㝦〵ㄱ㠷㠰㈵㍢晦〰㑡敡㄰昵㝡攷ㄷ㠱㕤搹昹㐷攸摥散㐲㈶㕡㘱ㄷ搶昹㑣㘷㥤㑦㝢㠲㡡捤㡤挵昰㌴㠸慤㜸㠶㑤㑥㜶摡昹攷㈰㌶㥦㈷㜹〱㈴搰昹㈵㜰㈰㍢晦ㄲㄵ㕥〶ㄱ换挰㤲㥤㝦〵㈵㜵㠸ㄱ㝡攷㤷㠲㕤搹昹搷攸摥散㐲㈶㤶挳㉥慣昳㠳㍡敢晣㐰㑦㔰戱挹㜲㌸㍣つ㘲㉢搶戲挹㕢㜷摡昹昷㈰㌶摦㈷昹〰㈴搰昹㈳攰㐰㜶晥㐳㉡㝣〴㈲㡥〲㑢㜶晥㘳㤴搴㈱㌶搵㍢㝦㈴搸㤵㥤晦㥣敥捤㉥㘴㘲〵散挲㍡摦慢戳捥昷昴〴ㄵ㍢㍤挷挲搳㈰戶攲㕢㌶搹散戴昳摦㐳㙣晥㐰昲㈳㐸愰昳挷挱㠱散晣捦㔴昸〵㐴㥣〰㤶散晣慦㈸愹㐳〸扤昳挷㠳㕤搹昹敡㙡㜶扥ぢ㤹㌸ㄱ㜶㘱㥤晦敥㤷㑥收昶摦㝡㠲㡡晤愶㤳攱㘹㄰㕢搱ㄳ㤵㡡晦㐲㉤㝣㙥摦ㅢ㘲戳て㐹ㅤ㕢㔷晥㔴户ㄲづ〶搳㐹㕦㉡㙣〴㈲㔶愱㈸㍢扦㌱㑡敡㄰㥦挱扦晦㔴㜷ち搸㤵㥤摦っ晡ㄱ戳ぢ㤹㌸ㄵ㜶㘱㥤㝦户戳捥慦昵〴ㄵ晢㕥㘷挰㤳散晣㐰㌶昹㥤㑥㍢㍦ㄸ㘲㜳㕢㤲㈱㙣㕤㜹攷捦㠴㤳挱散捡㌰㉡㙣〷㈲捥㐶㔱㜶㝥㌸㑡敡㄰慦敡㥤㍦ぢ散捡捥㡦㠴㝥挴散㐲㈶捥㠱㕤㔸攷㥦敤慣昳捦㜸㠲㡡扤户昳攰㐹㜶㍥捤㈶㍦搵㘹攷戳㄰㥢㌹㤲㍣㕢㔷摥昹昳攱㘴㌰扢戲ㄳㄵ㜶〶ㄱㄷ愰㈸㍢㍦〶㈵㜵㠸㠷昵捥晦〹散捡捥㡦㠵㝥挴散㐲㈶㉥㠴㕤㔸攷敦敡慣昳㜷㝡㠲㡡㍤挰㑢攰㐹㜶㝥㜷㌶昹㡥㑥㍢㍦つ㘲㜳㍡挹っ戶慥扣昳㤷挲挹㘰晣㙦敥㐱㠵㍤㐱挴㘵㈸捡捥捦㐲㐹ㅤ攲㐶扤昳慢挱慥散晣㕥搰㡦㤸㕤挸挴攵戰ぢ敢晣攵㥤㜵晥㌲㑦㔰戱て㜹ㄵ㍣挹捥捦㘳㤳㉦敤戴昳ㄶ挴㘶㠱愴挸搶㤵㜷晥㙡㌸ㄹ捣慥搸㔴㜰㐰挴戵㈸捡捥捦㐷㐹ㅤ攲㍣扤昳搷㠰㕤搹昹㠵搰㡦㤸㕤挸挴㜵戰ぢ敢晣愹㥤㜵㝥㤵㈷愸搸っ扤ㄱ㥥㘴攷摢搹攴㤵㥤㜶㝥〹挴收㔲㤲㘵㙣㕤㜹攷㙦㠲㤳挱散捡愱㔴㌸っ㐴摣㠲愲散晣攱㈸愹㐳ㅣ慢㜷晥㘶戰㉢㍢扦〲晡ㄱ戳ぢ㤹戸ㄵ㜶㘱㥤㕦摥㔹攷㤷㜹㠲㡡㍤搹摢攱㐹㜶晥㈴㌶㜹㐹愷㥤㕦〹戱㜹ち挹㉡戶慥扣昳㜷挰挹㘰㜶攵㌴㉡㥣づ㈲敥㐴㔱㜶晥っ㤴搴㈱㥡昵捥晦〵散捡捥㥦〳晤㠸搹㠵㑣摣〵扢戰捥㤷㍡敢㝣搱ㄳ㔴㙣ぢ摦ぢ㑦戲昳ㄷ戳挹㔶愷㥤扦ㄴ㘲㜳㌵挹㘵㙣㕤㜹攷敦㠳㤳挱散捡ㄵ㔴戸ㄲ㐴晣ㄵ㐵搹昹慢㔰㔲㠷搸㔷敦晣晤㘰㔷㜶晥㍡攸㐷捣㉥㘴攲〱搸㠵㜵㝥㘶㘷㥤㥦攱〹㉡戶愷ㅦ㠶㈷搹昹摢搸攴㘹㥤㜶晥づ㠸捤扦㤰摣〹ㄲ攸晣㈳㜰㌲㤸㕤戹㥢ち昷㠰㠸挷㔰㤴㥤扦ㄷ㈵㜵㠸〹㝡攷ㅦ〵扢戲昳て㐰㍦㘲㜶㈱ㄳ㡦挳㉥慣昳扦敢慣昳㜹㑦㔰戱㑢晥㈴㍣挹捥㍦挱㈶㘷㍢敤晣㔳㄰㥢㑦㤳㍣挳搶㤵㈳晦ㄴ㥣っ㘶㔷㥥愳挲昳㈰攲ㄹㄴ㘵攷㕦㐰㐹ㅤ㘲戴摥昹愷挱慥散晣㉢搰㡦㤸㕤挸挴戳戰ぢ敢晣搰捥㍡㍦挴ㄳ〴㜷敢㙢㕥㠰愷晦挱㉥㙢㑦㌶搸搹慢挱㕥捡慤愱㍥づ㌲㤴挷㉦㙥㙢㙦㤱晢㔸扤㥤〹㉤㌳㕡摡㈷㌴戴㉤㙡戴㤶㙦散㜸ㅦ昶㕥㘰㌷㘳㠷戹ㄵㅢ捤〱㕥换愲㐵㜶挹㜴㘶户㉣㙥㉤摡㔳㈶晣㕦搸㠱㐶晦〰㥤摣㝣慥ㄶ㌸㌶㙣㔳戵ち㤶㌸㐳攴㘶攷㑢㜰ㄸ摣ㅦ㤳㜹搲摡㍥戶晣ㄸ㠵㘲㕤㐷㐴攷㌴戴㌷摡㍤ㅤ戹㠷㉣㍦搷㍡㠸㈲戶敤㑢㍤㥣㌹ぢ戰㙦㌴愱户㌳戹戵愱搴搸搰㙣ㄳ㡣㑤㕣搵㘹昶㝣㙣搱敦搱搲搶挰㤴昴摥捥㥣㔶慢戹㙤ㄱ㜷ㅣ㡢换㌷㉡㉢挹慤挹ㅡ㘷㕣㐳㜳ㅢ慡㤱㈸昲㜳㥤㌳㝢㐱换㔲㝣㍢㘲㜱㔳昳㘴㙢㔱摢晦〹㔴〴㘱㤱㠷㠴㐶㔴㡢敡㙡㔱㕢㕤扢愱昸㐴愴慦〴㘸㜷ㄲ㠹㔵㔵捤换昸ㄴ摣㐳搴愰ち㙣晥戳㑤㘵搹晤愱㝢搱晥㔷㑢〶㐰摤㝣ㅢ㐳扢搷㍦㐱㜶㥦㍣㜷㑡㐷㕡捣晦搳昷㌴㙡㕥㠱攷昵捥㐲攸〷攵㍥敥愹挲捣〴㥥㌹ㄸ㠱㐰㥣愵攰改ㄷ㜱愴づ捦挴㍥ㅤㅦ㈷㘱㌳扢㤷㌳捤㉡搸㡤搸㠳㙦戲摡晢戸〵㈶㐲㌴㔹㡤㙤㥥㙣㝣㑢㔳㤳挵㔳㡢摦㐶㤸㕤戴ㅡ敤㕡㘷散攲昶ㄶ愴昸㥢づ㠸㍣晦㍣㤶戵っ㉣㙢㤹扢㕢敥捣㘲㕥㡥晣㑣㕦㉤昳慤搶㠶昶〵㑤つ挵㕡ㄶ㤸㍢昳㝦攲㥣挴㜵愲㍢㠲愹づ㜵捤〸㙥扦扢㥢攰㠰㝢ㄴ戲㔵ㄸ㍡挲㡦㌳户㕡ㄸ昸㑦㙣㘰摡〶慥㌰昲挶㘱慥㠱户ㅡ晣㉦㉦㌹戲㉤㕦挸㙤㔱㝣晣㠲换捡昲㈲搴晤ㅦ㈸㜶戹㠳摦〳ち㤱㘹㉤㔶㘹㤲㔵挴㜷㠸㝡㜸摦㈰慡〵㠸扣㜸戴㐶㤹㔳㌱ㅥ㈹㍡㐸晤㔹搲㔰戲㕢㙢挹㤸㡤㙦㐸㜵㘷㌶㠶攱愲㠵摤攵㙥㔵㌵㌵㍤㙢挳敡㥡愲㝣つ昱㜶慡昵㙦㘰㑤愹昰晦搹㥥戹㕤ㄹ摦㐸㐴摥㜴搶愲㡦收扢㈰攲㔵㌰搹㥦㠰挲㝢㔴㜸ㅦ愴收㌵〸㠳㈸㤴愷㌷㈰〹挲㠴㔲㜷昹摤ㅢ㈶㕥搴㈲㐹㐱㘶㙣搴挸㡥昴搴㌲㉤っ㌷挹愲㔶㝤愱挷㤸㡤昳搹㉥㐵摣㉢㈶㌳㍡㜰慤慦慡慥敥づ㔰㡤㘰㠶㕡㐵戵㜰搶㌴摢㤶㈹ㄸ㘲㙢㌴挱昸〰㉤ㅥ挰㘱〱晦昳ㄲ戱㔸〶㥢昱敤㐸挳㙡㙢ㅦ㌸㜱搹㈲扢戹捤慥㤸㈰㐴㈲收㠷戰慡㡡㠸户㐰㔵㈸㜸㐹昳㘲昵ㄱ㐳昱㌱㠸昸〰㑣摥攲戵ㅢ㤲昸㄰㐵摥㤴慡㐲㉦㠲攲㈳㐸㜸㈱㌴㍦愱㠳㡦昱㠹搷ㄷ晦㝣晢っ摣㜵㥥㙦攲㔳㔸愸㠶㘹㈰㝥捥㠶晤㥢㝥㍦ぢ㔷昸てㄵ扥愰挲攷㔰㈰㤰挶㤷㈸㙤愳〵㈸㍤㜰㈶㜲捦慣㜶攴ㄵ慡〸戵㠵㠵攸㙢搸㈱㐴㕦㙡ㄵ㘹㈱晡㉦㉢晡㠶ㄵ晤〸㠵㘰㠸㝥〶慦㡢㄰晤〲戱っ搱户㜴昰㉢㑡㘵㈱晡ㅥ摣㜵㠷㠸摢晣㈱㈱晡㠱つ晢㤱㝥㜹㕡㠵㈸晣㐴㠵㥦愹挰慣〰ㄹ愲㕦㔰搲捦愱散㝡㥤㐳扦挱ち〱㘲慥㠰慡㐶ぢ㄰ㄳ㐷㑤〱㈲戸慦ㅦっ㄰㌷昳扢〸㄰户昹㘵㠰慡改㠰晢晤㘵〱敡づ敥扡〳挴㔴〰搵㌰敤ㅣ攲㌷昳㑣㠳㝥㤹㈶㄰愲搰㠳ち戵㔴㘰收㠰っ㄰扦愱戹㤵㜶づ㘵〶㡥㙦挱〰㙢㜱〶捥戲㤱㉤户㌸㜴㡣昵㠴ㄱ攲挳㜴〲㔵㡢ㄶ㥦㕥慣愵㌷㙢攱搶㝦㌰㍥摣敦敦㈲㍥捣〴㤰昱改㐳〷㑣〹㈸㡢㑦ㄴ摣㜵挷㠷搹〲慡㘱㕡㝣晡戲㘱ㅢ搱㉦㌳〹㐲ㄴ㌶愶挲㈶㔴㘰㜲㠱㡣㑦㍦㤴㌶搱攲㤳敤㉡㉥㥢㐱ㄹ㜱㘱愶㠱昲慥挵㘵㜳㝡敦㑦敦捣ち〸挶㠵愹〰㕤挴㠵㐹〲㌲㉥㕢搰〱戳〵捡攲戲ㄵ戸敢㡥换慥㌰㔳つ搳攲㌲㠰つ摢㥡㝥㤹㘴㄰愲戰つㄵ〶㔲㘱㉣ㄴ㘴㕣〶愱愴て慣晣㝡つ慣㙤㘱㠵〰㌱ㅢ㐱㔵愳〵㘸〸慢ㄹ捡㙡㤸㌹㄰っ㄰搳〵扡〸㄰ㄳ〹㘴㠰㠶搱〱㌳ち捡〲㌴ㅣ摣㜵〷㠸挹〶慡㘱㕡㠰戶㘷挳㜶愰㕦㈶㈲㠴㈸㡣愰挲㐸㉡㌰㌷㐱〶㘸㐷㤴昴㠱㤵㕢㥦㠱㌵ㅡ㐶㠸てㄳㄶ㔴㉤㕡㝣㘲慣㈵捥㕡㤸㕣㄰㡣て㌳ち扡㠸て㜳つ㘴㝣ㄲ㜴挰愴㠳戲昸愴挰㕤㜷㝣㤸㡦愰ㅡ愶挵㈷捤㠶㘵攸㤷戹ち㈱ち㔹㉡攴愸挰昴〵ㄹ㥦㍣㑡㠳戴㠱㤵挱扣㘴㔱㉢收挹戸㝦㈱敦慥㡢㍢晣㑥戰㐴㤰㤸搸愰慡搲㠲戴㌳慢ㅡ挳慡㤸㠴㄰っㄲ㌳て扡〸ㄲ㜳ㄲ㘴㤰㜶愱〳㈶㈷㤴〵愹ㅥ摣㜵〷㠹㜹ぢ慡㘱㕡㤰挶戲㘱攳攸㤷㤳捦㄰㠵昱㔴㤸㐰〵愶㌹挸㈰㑤㐴㐹扦晡攴扡扡晡㑣㠶㌲攲挲㥣〷攵㕤㡢换㙥昴㍥㠵摥㤹㥦㄰㡣ぢ㤳ㄲ扡㠸ぢ搳ㄵ㘴㕣㜶愷〳收㉤㤴挵㘵ㅡ戸敢㡥ぢ㔳ㅡ㔴挳戴戸㑣㘷挳㘶搰㉦搳ㅤ㐲ㄴ㘶㔲㘱て㉡㌰〳㐲挶㘵㑦㤴昴挱㤵㕦㥦挱㌵ㅢ㐶㠸て搳㈲㔴㉤㕡㝣收戰㤶戹慣㠵㈹っ挱昸㌰㙦愱㡢昸㌰愳㐱挶㘷㉦㍡㘰㙡㐳㔹㝣昶〱㜷摤昱㘱搶㠳㙡㤸ㄶ㥦㝤搹戰晤攸㤷ㄹㄱ㈱ち晢㔳攱〰㉡㌰㐹㐲挶攷㐰㤴昴㤹㘱㝥㍤㘷㠶昳㘰㠷㄰㌱㜹㐲㔵愴㠵攸㈰㔶㘴戱㈲㈶㍡〴㐳挴散㠶㉥㐲挴扣〷ㄹ愲〲ㅤ㌰〱愲㉣㐴㈵㜰搷ㅤ㈲收㐶愸㠶㘹㈱戲搹㌰㠷㝥㤹㌷ㄱ愲㌰㥦ちぢ愸昰〰ㄴ㘴㠸ㅡ㔰搲㙦㘰戹昵扡㠱㉤㠴ㄵ〲挴〴ぢ㔵㡤ㄶ愰㐶㔶搳挴㙡㤸っㄱっ㄰㌳㈰扡〸㄰㜳㈳㘴㠰㥡改㠰㐹ㄲ㘵〱㕡〴敥扡〳挴晣〹搵㌰㉤㐰㠷戰㘱慤昴换摣㡡㄰㠵㌶㉡昰㌷㍥〴搳㉤㘴㠰ㄶ愳愴㕦愰㜳敢㝤㠱㕥ち㑢〴㠹㠹ㄸ慡㉡㉤㐸换㔸搵㜲㔶戵ㄶち挱㈰㌱㔳愲㡢㈰㌱㠷㐲〶改㔰㍡㘰㌲㐵㔹㤰づ〷㜷摤㐱㘲㥥㠵㙡㤸ㄶ愴㈳搸戰㈳改㤷㌹ㄸ㈱ち㐷㔱㘱〵ㄵ㤸㤶㈱㠳㜴㌴㑡晡㠵㈸扢㍥ㄷ愲㘳㘱㠴昸㌰㔷㐳搵愲挵攷㌸搶㜲㍣㙢㘱㕥㐵㌰㍥㑣愶攸㈲㍥㑣戳㤰昱㌹㠱づ㤸㙦㔱ㄶ㥦㍦㠰扢敥昸㌰ㄵ㐳㌵㑣㡢捦㐹㙣搸挹昴换㌴㡤㄰㠵㤵㔴㌸㠵ち捣摣㤰昱㔹㠵㤲㝥㈱捡慤攷㠵攸㌴搸㈱㐴搵㜸㄰㔳ㄵ㜱慤挳㝢㡡㍦㥤ㄵ㥤挱㡡㤸㝤ㄱっㄱ㔳㉥扡〸ㄱ㤳㌱㘴㠸捥愴〳㘶㘵㤴㠵攸㙣㜰搷ㅤ㈲㈶㙣愸㠶㘹㈱㍡㠷つ晢㈳晤㌲㤹㈳㐴攱㕣㉡㥣㐷〵收㜷挸㄰㥤㡦㤲㍥捥昲敢㍤捥㉥㠰㈵㠲挴捣て㔵㤵㜶ㅥ㕤挸慡㉥㘲㔵捣搲〸〶㘹㌰㜸㕤〴㠹㐹ㅢ㌲㐸ㄷ搳〱戳㌷捡㠲㜴㈹戸敢づㄲㄳ㍢㔴挳戴㈰慤㘶挳㉥愳㕦㈶㝤㠴㈸㕣㑥㠵㉢愸挰㍣㄰ㄹ愴㉢㔱搲㈷㐲改慥㈶㐲㔷㐳ㄹ㜱ㄹ愹㜹搷攲㜲つ扤㕦㑢敦㑣攰〸挶㠵㔹ㅢ㕤挴㠵昹ㅣ㌲㉥搷搱〱ㄳ㍢捡攲㜲〳戸敢㡥ぢ㜳㍥㐲扡㝤㈳ㅢ㜶ㄳ晤㌲ㅦ㈴㐴攱㘶㉡摣㐲〵愶㠸挸戸摣㡡㤲㝥昲愴搷晢攴戹つ㤶〸搲㔸慤㉡㉤㐸户戳慡㍢㔸ㄵㄳ㍤㠲㐱㥡〶㕥ㄷ㐱㘲摥㠷っ搲㕦攸㠰〹㈰㘵㐱扡ぢ摣㜵〷㠹戹㈱㈱㌱戸㥢つ扢㠷㝥㤹㌷ㄲ愲㜰㉦ㄵ敥愳〲㔳㐹㘴㤰敥㐷㐹㍦㜹㌲㕤㥤㍣て㐰ㄹ㜱㘱㕥㠹昲慥㕤㜹ㅥ愴昷㠷攸㥤㌹㈰挱戸㔸攰㜵ㄱ㤷〲挴㌲㉥て搳〱㜳㐳捡攲昲㈸戸敢㡥㡢つ㌳搵㌰㙤㔰㍤挶㠶㍤㑥扦㑣㈹〹㔱昸ㅢㄵ㥥愰〲戳㑣㘴㕣㥥㐴㐹扦㜹愵搷攷收昵㌴㡣㄰ㅦ愶㥥愸㕡戴昳收ㄹ搶昲㉣㙢㘱㥡㐸㌰㍥捣つ改㈲㍥捣ㅡ㤱昱㜹㡥づ㤸㍥㔲ㄶ㥦ㄷ挰㕤㜷㝣㤸㔹愲ㅡ愶挵攷㐵㌶散㈵晡㘵搶㐹㠸挲换㔴㜸㠵ち㑣㐴㤱昱昹㍢㑡晡捤㉢扢㥥㌷慦㔷㘱㠷㄰㌱㐱㐵㔵愴㠵攸㌵㔶昴㍡㉢㘲㌲㐹㌰㐴捣㈰改㈲㐴愷㐰㉣㐳昴〶ㅤ㌰挹愴㉣㐴㙦㠱扢敥㄰㌱晦㐴㌵㑣ぢ搱摢㙣搸㍦改㤷戹㈹㈱ち敦㔰㘱つㄵ㤸慥㈲㐳戴ㄶ㈵㝤㘸攵扢ㅡ㕡敦㐱ㄹ㜱㘱敥㡡昲慥挵攵㝤㝡晦㠰摥㤹㘷ㄲ㡣ぢ㤳㑢扡㠸换㙡㠸㘵㕣晥㐵〷㤷愱㔴ㄶ㤷㡦挰㕤㜷㕣㤸㥡愲ㅡ愶挵攵㘳㌶散ㄳ晡扤㌲㕣攱㔳㉡㝣㐶〵㘶戲挸戸㝣㡥㤲㝥㕤捥慥昷㜵昹㍦戰㐴㤰㤸攳愲摡愲〵改ぢ㔶昵㈵慢㘲㍥㑡㌰㐸㑣㐲改㈲㐸㑣㑦㤱㐱晡㡡づ㤸愷㔲ㄶ愴晦㠲扢敥㈰㌱㠵㐵㌵㑣ぢ搲㌷㙣搸户昴换昴㤶㄰㠵敦愸昰㍤ㄵ㤸昱㈲㠳昴〳㑡晡昸捡慣攷昸晡〹㜶〸ㄱ㌳㘱㔴㐵㕡㠸㝥㘶㐵扦戰㈲㘶慤〴㐳挴㔴㤵㉥㐲挴㈴ㄶㄹ愲㕦改攰ㄹ㤴捡㐲㔴㠵ㅥ慦㍢㐴㑣㜴㔱つ搳㐲挴㍤㔱ㄳ㥢㘱㔵㠲㐹㌰㈱ち摤愸㠰慦昸攳改てち㌲㐴㌵㈸改㑦愹改昵㝡㑡敤〱㉢〴㠸搹㌲慡ㅡ㉤㐰戵慣㠶㍦捡㈸戸攷㡥㤹㍡㝥㠳㤱㈵㝣㘰㘰㙢搶㠰㡢搳戵散昷晤㉡戶㙡㘵つづ㌷㙤㘷户㉦㙦挴㐶㌹㍦㜲搳搰晤挴敤捦㠸攴㘱㉢戳愵戵扢愸敡ㅥ晣ㄲ扤㙦晢㍣㉡敤戹㐹攰〷ち愴ㄹ㈵摣ㄳ慥昹收愷捡㉦攱晢昶㙣㜸挷㌷㤶㘹挳挳攸㠵㈶㙥㌲扤愱搸摡搲搶攲戴て㥣㡤㘴㡦㠱晣挱〷愷慡㉡㌶戶收㙢㜸っ慤㤳ㅤ敢摥捣㥦ㄵ㕣挲㉦㐱㐷ㄶ㌶户㉣㙤㤶慤愹㘹攳敦㕥挸㜸昵攸挱㙡ㄸ㔳㜹㙣㡢攰㐵戹つ㑢㘳愳て攸搰昱攳挶捦㥡㤷㈸㘴㔳㠵㘴㍣ㅢ㉢㤶ㄲ愹㠲㔳㉡㘴散㕣㉡㤱捤攷㌲挵㙣㈶㔶㐸ㅢ㜵扥㙡愹ㄸ㉢愴戲ㄹ㉢㠳㝤捥㔴㌶㔶捡攵慤㕣㍥㤱㑤㈴㜲㠵㑣扣㤸㑦ㅢ㔱㕦戵攰挴戲㤹㙣㈱㔱㑡㈵搲愹慣攵攴㥤㐴㌲㥢㑤摡㠹㑣㈲㤱㉥㕡㈵愳慦慦㥡㡡摢㈹ぢ㍦ㄲㄲ㡦㐱扢㤰㑦ㄵ搲挹㘴㌱㤳㉢㕡㔶㉣ㅦ捦攷昲搱㜷扤㐶㥢ㅢ挱挶摣㤸㘴ㄳ㤲㝥㈰㔱敥ㅢ攳㉦扥㜵㑡搶㘶㈴㥢㤳昴〷㠹㜲㍦ㄹ㝦㠳㐶搲㔱つ㌷㘱搷㜷挳㤷㑥㐴〱㑢摡㈵㘱㜷敦搱㐳っつ㥣㝡ㄵㅢ挵晥㔷敦つ㠳晢挴㌵敦〲捡昵㌳㉡㍦㔳㘸㡣㜶㔶㤹摢戰㔳〳㐱㈲㔱敥て戳㐱挶㈰搰扥攳挷捤㉢晦攱㐹㘳㌰搸ㅢ㠱㡤㙦㡡慢敦㡥昳愴㌷戶〵扦ㄷ昸㜲㡦ㅣ扦㜴搹㘶っ〱愷て㌸㕡㙡㑣㤴ㅢ捦㘰㘳㤳〳搴㝣㤷㥦〶㤳っ〲ㄱ㜲㔳㤹愵敤㈱㘴㑢㌹ㄸ挵㘷㌰攱㠰ㄴ晦㐰㉦㌹っ挰挴㉦愵搲ぢ㑥㘳昱ち㌸㍣㤵换㑦㐵㙥㈶㔳挳搸ㄱ搴㍤ㄵ㜳愹戴ㅤ捦愷㘳搹㠲㤵㑥ㄵ戳㈹㉢㤹换挷㡢㘹㍢㤳捤㕡㌸愱ㅣ㘳㤴慦㥡㑥㈵㘳㜶挱㜱搲戹㜴ㄲ㘷㡣㥤挳㡦㥦ㄴ攲㜶戱㤰㡦挷昳挵戴㘵㡣昶㔵昳昹戸㤳戵㑢戱扣ㅤ㉢愶㌲愵愴㤵㑣㤶昲愵㔸㈶㘹ㄷ散㙣㌲㤳㌵㘲扥㉡㑥挵㜴㍡ㄳ㑢ㄵ㘲㘹㍢ㄵ挷㔸挸摢昹㜴㍣㔹㑡ㄷ散㜸㍣㔱㉣㐶晦敤㌵摡㡣挳挶㑣㤰㈴㐹㔲㈰㔱敥㝥攳㙦㤵㤹㈶㉢㐳㤲㈵挹㠱㐴戹㉢㡥扦慥慡㙢㉥㉤改㐳㜰戳㥢愷愳㜸〴㘱攲愹㠲捦昸㐵㐴ㅡ㌳㠹㈲ㄲ攵㝥户戴㈶攴㈶〱㌶㠹愶㐹〰愳摣〷挷㕦慣换㤳昵㉥㍦㙤㑦㌲ㅣ㐴挸㍤㙥㤶㜶㠳搰㐷㡣㝢摣ㄲ戱㍢㔱㔹㈵㘲㜷㠰㕢㠹ㄸ昷戶㔹㡦㌱つ搴㐵捣㉡攵㤳昹㜴慡㔴㜲㑡改㤴㤵㑦攴㔳挵㠴㤵㑦攷㘲戱㔴㌱㤳㑣ㄴ㡤改扥㙡㉥㤶㈹㘵昲㠵㝣挶㑡挷㔳㐵㈷㥥戳㤳戸搰㈴㔳㜹㈷㤷㠹㈷㜲㜱㘳㠶慦㡡敢㐴㌲ㄷ戳㌲愹㤴㘳愵㙣㠰ㅡ㑢挴㜰㈹㑡㘴㤳挵㕣㌲㥦㉦ㅡ㌳㝤搵㘲㈱㔹捣挳㔹㉥㕢㜴㔲愹㔴戱㤰捡愷慣㐲㍥㠱换㔳愱㄰㜷昲㔱敥挵㐳ㅢ㡢昳愰收㥥㈴戳㐸㘶㠳㐴戹ㄹ㡦扦㔵收ㅣ戲收㤲散㐵戲㌷㐸㤴㥢昴昸ㅢ㙡㈹㠸㤰㐴散ちㅤ戱〳㘹晣㝢㤰㐸㤴㈳㐳㕡㠷㈱㈶㤴戰㐸㠳㜷㔹㐹㡣㘴㌴㠸愸㠶㤰㐰㤹昳㈱昴ㄱ敢づ慥㐴散扣㔰挴晥ㄸ㡡㔸㡤㔷㡦戱㄰慥㕣挴㑡愵㘴㉡改ㄴ攳昱㌸慥攱㤶㤵戵慣㕣㠹攳慥㠴㔸攷㜳愵戴搱攸慢收㌲戱㜸愱㔸㉣挶慤㝣㌱㤵㡡搹㜹㍢㙥ㄵ慤㔴搶〶㠶戹㠴攵ㄸ㑤扥㙡㈶㥦挵㕤愱㔴挴㘸㉤愴攲㔹㈷㙦㈱扤㉣㤶㑦ㄴぢ挰㉤㥦㑣ㄹ捤扥㙡㈱㥥捡㘵戲〹㉢㕤㐸㌸愹㐲㉡㤷㉢ㄴ㜳㘹㍢㤱㉢攱㌶㤲㑦㈴ち㔱㐳〵愷〵㌶收㈲㤲㐳㐸㕡㐱愲㍤㤴戰㡤慣㜶㤲挵㈴㑢㈸慣㔵㐲㘹㐹晤づ㜳搱ㄳ㐲㠹搸昱㍡㘲㠷㔳改〸㤰㐸戴㤷戲づ㐳慣户ㄲㅥ㐳〳㠹㔸㤶ㄸ㘵㠸㔸ㅦ〸㈵㘲㈷㐰攸㈳ㄶ〵㔷㈲戶㍣ㄴ戱愵愱㠸昵昵敡㌱㑥㠶㉢ㄷ戱㘲㈹ㅦ捦㤵慣㔸㍡㥥㐸愶㥣㙣戱㤰㑢挶㌳挹㔸愹㠴㑢㥦㥤㐸㘶㡣㤵扥㙡㌶㘶攷戲改㙣㉣㠵慢㕤㉡㥥挸ㄷ㔲改〲㐸搱捡攱晥㥥㉢愵㡣㔳㝣㔵摣户㌳ㄹ㡣㤶㜸㈱㤷㑢㘱㙣ㄶ昲搹㔴㌲㙢攳慦ㄳ㉢㘵㑢㜱㘳㤵慦ち㥦昱㘲㈹㔹㉡㘶戲㔶㉡㤶㜰㉣㈷㤷㑢攴昳㠵戴㤳捣愷ㄲ昹㑣㜴㈳ㄵ㥣㔳㘱㘳㥥㐶㜲㍡挹ㄹ㈰搱㡤㤵昰㑣戲捥㈲㌹㥢攴ㅣち㌷㔱㐲慡扡㐶搲㥣㡥挴㘶㄰㑡挴ㅣㅤ戱ぢ愸㜹㈱㐸㈴扡戹戲づ㐳慣扦ㄲ慥愶㠱㐴㙣ㄷ㈲㌶㠶㠸㙤〱愱㐴散㑡㔶〴づ捡㔵㘲㉢㔰㠹搸㝥愱㠸敤ㄳ㡡搸〰慦ㅥ攳㕡戸昲敥㘳戱㐴扣㠸㐹㑥ち挳㈶攵攴搳㔶摥㡡㤷㌰㠲㘲㜶㍡㕢捣摢㈵攳㍡㕦㌵㤳戰㜱㤳㈹昲㡥㔳㑡㔹愵㘴㈱㕤㡡攳ち敡ㄴ㡡㜶㉣㘳㌹㤶㜱扤慦ㅡ㜳散㈲挲㥥㜳㌰㜶㔲㡥㥤捦愵攳㔶搶戱戲㤹㜸ㅣ㤷攱㙣挹戸挱㔷挵㡦敤㌹ㄸ㑤㤸㝣㘱㙥攵搸搹㐲扡攰攴攲㔶㈲㠹㥢㈶〶㝤㍥扡戵搷㘸昳㐶搸㤸㌷㤱摣㑣㜲ぢ㐸㜴ㅢ㈵扣㤵慣㍦㤳摣㐶㜲㍢㠵〳㤵㔰敡㑢㑢ㅡ㐹㐷㘲㕢〸㈵㘲㤳㜵挴敥愱晣㕥㤰㐸㜴㠸戲づ㐳㙣愸ㄲ㍥㐸〳㠹搸㐴㈲㌶㠱搸っ㠳㔰㈲昶㈸㠴㍥㘲挳挱㤵㠸敤ㄴ㡡㔸㍥ㄴ戱敤扤㝡㡣㈷攰捡扢㡦㘱㙡㘰㘵昲㜹㈷㤹戱㜱ぢ㉢攵㡢挹㕣〱ㄷ愷㐲㍡㤵㉦㈴㡡〹攳㐹㕦㌵㠷㜹〱收扦㔶㌱㠵〱㘵挵㘳㌹愷㔸㑡㤷戲戹㑣㌲㤷挳慣搵㌱㥥昲㔵慤㘴㉣㤶㐸㔸ㄹ摣ㄶ戳愹㕣ㅥ㌷㌳㉢㥢挸挶㤲㤹㕣㌶敢挴慣慣昱戴慦㡡昹㐵㌶攱㘰愰㈷ぢ㜶㉡㤹〴扡㐵捣挴㑢㔹ぢ㑥ㄳ戹㤴ㄵ摤㐱〵攷ㄹ搸㤸捦㤲㍣㐷昲㍣㐸㜴㠴ㄲ扥㐰搶㡢㈴㉦㤱扣㑣攱㐸㈵昴昵㑤摦㠷ㄸつ愱㐴㙣戸㡥搸敢㌴㝥〳㈴ㄲ㡤㈹敢㌰挴攲㑡昸づつ㈴㘲搳㠸搸㔴㈲㤶㠰㔰㈲昶ㅥ㠴㍥㘲㈹㜰㈵㘲㕢㠵㈲戶㐵㈸㘲㘹慦ㅥ攳㐳戸㜲ㄱ换㕢㜶〹㜷㤰㜴㈹㤳㉢愴㥣ㄲㅥ㐴㤲㤹㜴〲㡦ぢ搹㘲扡㠸晢㤹昱㤱慦㥡㉣㕡〹㠶戳攰攰㑥㤴㐸㘷昳㌰㑡〱愹㔲㍣㕤捣㔹㌹挷昸搸㔷㑤㤴ち㈹㑣㍤㜲戱㐲ㄱ㔳㤹㔲戱㤰挰攵㉥㕢㉡攴戲㌹㈰㥤换ㄹ㥦昸慡ㄹ㑣㍤ち㜸昲㈹㘰戶㤲捡㘲㕥㤲㉥㘱㘸挷昰ㄸㄵ换攷敤戴ㅤ捤愸攰㝣ちㅢ昳㌳㤲捦㐹晥つㄲ捤㉡攱㝦挸晡㠲攴㑢㤲慦㈸捣㈹㈱㔵㕤㈳㘹㑥㐷㘲㈷〸㈵㘲愶㡥搸昷搴晣〱㈴ㄲ摤㔹㔹㠷㈱㌶㐶〹㝦愵㠱㐴㙣㌶ㄱ㥢㐵挴㜶㠱㔰㈲㔶㕤愳㈱㔶て慥㐴散㤷ㅦ挳收㡡㍦㠱㕢㌹㔷ㅣ敢搵㘳ㄸ㜰攵㈲㤶挵㉣て㤷愱㘴慣〸挴搲㤸㥥㘵挱㐹ㄶ㘳挹ㄴ慥㘴㠵㐴挶攸攱慢ㄶ戲〵㑣㈰㑢㠵㘴㈲㙥〱㑢㕣て㑢㔶㍡㡦㡢㔹摣挲㍤ちㄳ挰㕡㕦㌵ㄵ㡦㔹戱〴㥥〴散〴收㡡㑥㍡㙦ㄵ㥤〴㥥㘴㜱搹〳㉢㥥㌷昸㔲〷户〱㌶捥ㄸ摢㡥ㄷ㌱扡㜰㠱戴㌰搲ち㈹㌴㈳ㄳ㑢攴㡢㜶㉥㤱㡡㡥㔳挱㠹挰挶散㐹搲㡢愴㌷㐸㜴扣ㄲ昶㈱慢㡥㈴㑡搲㤷挲〹㑡攸敢㥢扥て㌱ㄹ㐲㠹搸㈷〸㤵㍦扢摦㡣挶㥢㠳㐴愲扢㈹敢㌰挴愶㈸攱〰ㅡ㐸挴昸敢㈳昲㠷戵挵敥㄰㑡挴〶㐱攸㡦戱㘹攰㑡挴晥ㄹ㡡搸㕢愱㠸㑤昷敡㌱㠶挲㤵ㅢ戰㘴㍣㤷挶ㄸ挰㤳㔸㉥㠹㔳ㅣ㌷晥㝣愶㤸换㘷㌲㤸摤㌹戶㤵㌶㠶昹慡㜱ㅢ㔳㤴㤲㥤㐹㘴㌰扢攷昳㕡ㅡ㌳㠵㜸ㅥ㤳㠶㝣㌲㡢ㄹ愴戱㥤慦㥡㐸㈷昰㡡㡡㜴戲㔴捡㘰㌸㈶㘲㠵㑣ㄲ昳挶㔲ㄶ㤷搵扣㥤捣攷㡣攱扥㙡㈹㤳㐹㍡㐹摣挶散㜸㉥㤵挹愴㜳㈵㈷㤶㈹攲㌳㥥昸昰捣㤷㡥捥㔰挱搹ㅥ㌶收づ㈴㈳㐸㐶㠲㐴㘷㉡攱㡥㘴㡤㈲ㄹ㑤ㄲ愳㜰て㈵昴昵㑤摦㠷㤸つ愱㐴散㘹ㅤ戱っ㡤戳㈰㤱攸ㅣ㘵ㅤ㠶搸㕣㈵摣㤹〶ㄲ㌱㡢㠸ㅤ挴㌱戶ㄷ㠴ㄲ戱㝡〸㝤挴昶〱㔷㈲昶㐰㈸㘲昷㠷㈲戶慦㔷㡦㌱〱慥㕣挴㜲㌹㈷㡥换㡦㤳挳㈵〸㠸攱㘳㍡㕤挸㘰㜵㈵㘷挵慤㡣攳ㄸㄳ㝤搵㐲㌱㤹㐸ㄴㅤ㠷昷㌲捣ㄵ㑢戹㕣戲㔸㈸攴ㅣ捣㐴㡡㤸扥㈷㡤㐹扥㙡っ㤷戵㜸㌲ㅢ挷㘳㕤㌶㘵㘳〰收昱摢慥㔸愴㜱㡡㔶㍥收攴㙣㘳戲慦㥡挶㉤捣挱㡣㈴㥤挷挳㕤ㅣ㡦搸ㄸ挲挹㝣㈱㠷㉢㜰㈶㕤㉡ㄴ愲晢愹攰散〶ㅢ㜳ち挹敥㈴㔳㐱愲晢㉢攱㌴戲愶㤳捣㈰㤹㐹攱〱㑡㈸昵愵㈵㡤㑣㍡ㄲ昳㈰㤴㠸摤愰㈳㌶㤷昲扤㐰㈲搱㠳㤴㜵ㄸ㘲㤶ㄲ敥㑦〳㠹搸〲㈲㌶㥦㠸ㄵ㈰㤴㠸捤㘳㐵攰愰㕣㈵㑡愰ㄲ戱㑢㐳ㄱ扢㌸ㄴ㌱摢慢挷㈸挲㤵㡢㔸愹ㄴ㜷㌲挰㈹㔱㑡㘲搹㉤㠶扢㡤㙤攷昱愰㡣挹㕡挲㑡㌸㐵愳攴慢㈶㌳ㄸ〳戱愲㤳㜴㑡挵ㄴㄶ㍦慣㥣ㅤ㜳㑡愵㤲㠵换㈸搶摡ㅣ挳敥㔰捤㈷㤳㠵㔸㌶㠹挹㘷っ㑦挴㜰㕦挴捡㡡㤳〴㕥改㉣ㄶ㐱っ挷㔷㉤昲改てㄳ㥤㈲㘶㠹㤸晡攰改㈲㤳㠶㜵㍥㠷昹〸㐶㘶㌶敡㜸㡤㌶攷挳挶㕣㐰搲㐰㜲㌰㐸㜴扥ㄲ㉥㈴慢㤱愴㠹愴㤹挲〵㑡㈸㉤愹敦㕡搲㠷㔸〸愱㐴㙣㤵㡥㔸㍢㤵ㄶ㠳㐴愲㡤捡㍡っ戱㈶㈵㍣㤴〶ㄲ戱ㄶ㈲挶㥦戹ㄱ捤㄰㑡挴㡥㘴㐵ち戱㐵攰㑡挴㡥づ㐵散愸㔰挴づ昱敡㌱㡥㠱㉢ㄷ㌱换㐲愸㜰㕦〲㙣㔶㡡㑢ㄷ㜸㈴捡收ㄲ攰搹戹㘲㈲ㄵ㌳㡥昵㔵㔳㔸〰挵㔳㜵㈱〹㜸㔳搰㉤搸㑥ㄲ㉢㔵ㅣ㍤㔹慣㤹收㡤攳㝣㔵捣攳㤳戹㌴愶ㄳ㜹㍣㡥攳㔷㤳昱㉣散㘰ㄶ㕡㡡㘵㜱㌲愴㘲㌹攳㜸㕦㌵㥦挵敤㌲㠷ㄹ愳捤㠷敤㍣㕥晣㤳㑤攷㌱㥤㉣搸戸ㄳ㘶ㄳ挵㘸慢ち捥〹戰㌱㑦㈴昹〳挹㐹㈰搱㌶㈵㍣㤹慣㤵㈴愷㤰慣愲戰㕤〹愵ㄱ昵㑤改㠳收㘲㈹㠴ㄲ戱㘶ㅤ戱戳愸㜴㌶㐸㈴扡㑣㔹㠷㈱戶㕣〹捦愷㠱㐴㙣〹ㄱ攳㙦昳㠸㐳㈱㤴㠸㕤挴㡡ㄴ㘲㠷㠳㉢ㄱ㉢㠴㈲㜶㔰㈸㘲㐷㜸昵ㄸ慢攱捡㐵㉣㔵㑡㤵㤲㠹㉣收〴㤸摥㌹㔶ㅣ昳㡦㌸ㄶㄹ㡢㔸㔴戲㡡挹㤸㘵㕣收慢㘶ち㔸收挰㙣挰㉡挶摤愵愴㕣ㅣ㑢ㅤ㤸攳ㄵ㜰㐹㑤㤶㙣攳㜲㕦ㄵㄸ㈴㜱㙦〳攴ㄸ㘱㠹㜸ち㉢㘱㤹ㄴ愶ㅦ愵㔲挱挱攴㌰㙢㕣攱慢㈶㔳㐵摣昱㡡昹㤲挳㠷ちぢ㑦摤㜶摡㜱㤲㜱摣㉢㌱㌸攳㑥昴㐸ㄵ㥣㉢㘱㘳㕥㐵㜲㌵挹㌵㈰搱愳㤴昰㕡戲慥㈳戹㥥攴〶ち㔷㈸愱搴㤷㤶㌴㌲改㐸ㅣぢ愱㐴㙣愶㡥搸㥦㈹扦つ㈴ㄲ㍤㑥㔹㠷㈱㜶扣ㄲ摥㐵〳㠹搸ㄱ㐴散㜰㈲㜶〲㠴ㄲ戱晢㔸㤱㐲散て攰㑡挴挶㠷㈲㌶㌶ㄴ戱㤳扣㝡㡣〷攱捡㐵㉣攱攴㑡㤹〴㔶愷戰㥣㤸挲㙣㄰㜳㐵㍣扢ㄶ㤲㐹㉢㥢㑦攰扡㘶㍣攴慢收戰㘸㔵挸攲〹扢㤸㑣㘱㍡㠱㠷慣㐲㌶㤷戵戱昶ㄷ户㜱㈵㑢ㄹて晢慡㘹㙣㕤㌸㠹㜸〱晦㤵㔲㜸ㄲ挷㝤㉦㡤㌹㐸㌱敢㌸昱ㄴ㔷㔲ㅥ昱㔵ㄳ戶ㄵ㑦攲愹㈱㡥㜳㈱㠵㘷改ㅣ㉥愴搰换攲㔹㉦㠷つ㡤㜸昴㘴ㄵ㥣㐷㘱㘳㍥㐶昲㌸挹摦㐰愲㉢㤵昰〹戲㥥㈴㜹㡡攴㘹ち㑦㔱㐲慡㥡攵收攲㌴〸㈵㘲㌱ㅤ戱ㄷ愹昹ㄲ㐸㈴㝡扡戲づ㐳散っ㈵㝣㤵〶ㄲ戱攳㠸搸戱㐴散㑣〸㈵㘲㙦㐲攸㈳㜶㌶戸ㄲ戱㈱愱㠸つづ㐵散ㅣ慦ㅥ攳ㅤ戸昲慥㡡改㕣ㄲ昳㌳散摦㔸㈹摣昸㌱慢㡢㘳收㠱慤ㅥ㉢㡤㐷攰㐲摥㔸攳慢〲㌱㠰ㄹ捦攰昶㤶㑦㌹づ收〶㘹㈷捥昵㕢捣㉣昳戱㕣挲㔸敢慢ㄶ戱昶㡦㌹㘵㌱㕢戲戸㔶㤵挳ㄴㄳ晢㑣〵㉣摣愷㉣摣戵㘲挶扢扥㉡ㄶ晥㜱㌹攴ㄳㅢ㔷愹戰戶㘵愵戰㘲㥦挱㔳㕥挱㡡ㄷ㤲戱攸ㅦ扤㐶㥢敦挱挶㝣㥦攴〳㤲㝦㠱㐴捦㔵挲て挹晡㠸攴㘳㤲㑦㈸㍣㑦〹㝤㝤搷㥣㡥挴〵㄰㑡挴晡敡㠸㝤㐱攳㉦㐱㈲搱ぢ㤵㜵ㄸ㘲ㄷ㈹攱户㌴㤰㠸慤㈴㘲㈷ㄳ戱㡢㈱㤴㠸晤挸㡡挰㐱戹㑡㕣ち㉡ㄱ慢〹㐵慣㕢㈸㘲慢扤㝡㡣㕦攱捡㐵っ㌷㈲摣㥣搲㔶戱㘰昱㘱换挹攳㤷攱搳㐵㉣昴愵搳㔸㈴捥㈶㡣摦㝣㔵散挴㘴戲戶攵㈴ㅣ㉣戲ㄷ攲ㄹ敥换㘱㐵戱㤰㉡攱㔶㔶㑣㘷㡤㉡㐳㜹戵㌱㉤㉣攴戰㠹㤲挶㠳ㅤ愶て㤶㙤攵ち搸ㅦ挸攰搱慦㠸攱㡣㙦捤㉡搵㘲愶㔴㑡㔸挹㌴㌶ㄲㅤ㘰㠵愷挳㙣ㅥ㉢㤷㌸ㅢ戰㜰㠲㠷昸攸㘵㕥愳捤㙡搸㤸摤㐸扡㤳搴㠰㐴㉦㔷㐲㠳慣ㅥ㈴戵㈴㝣㝦㕦昴ち㈵㤴㐶搴㜷㝤搰㕣㕣つ愱㐴散慢ㅦ戴攷戱㍡㉡㐵㐱㈲搱㙢㤴㜵ㄸ㘲搷㉡㘱㍦ㅡ㐸挴捥㈴㘲晣扤㈹㜱ㅤ㠴ㄲ戱晥慣㐸㈱㜶〳戸ㄲ戱㝦愱挲捡摤㤶昷挱慤㝣㠲扥搱慢挷ㄸ〰㔷㉥㘲㑥ㅥ搷愱㌸㈲㡡挹〳㥥㠹昲㜸ㅥ换攱搹㌸㠶㘷慣㘴㉥敢愴㡣慤㝤㔵㍣㈵挵ㅤ㕢慥㐹㘱攰ㄴ戱㔲㔱挲㌳㙦㌲㔷挲㥤㉣㡥㐷㍡㘳ㅢ㕦ㄵ戳㡥㌴慥戰㜸戶㑥ㄴ昱㍣㥣挱㤵㌷ㄹ㜳㜰扢挲慣愲㤸㉡ㄵ㡣㠱扥㉡搶㝣㌳ㄸ㡣戹㘴〲ㅢ㌷㜸搴挰㔳㕥㍥㘶挷搲㠹㑣ㄲㄷ㘰㈷ㄱ扤㐹〵㘷㄰㙣捣挱㈴摢㤲っ〱㠹摥慣㠴㐳挹ㅡ㐶戲ㅤ挹㜰ち㙦㔱挲づ㑢ㅡ㐹㜳㜱ㅢ㠴ㄲ戱㤷㜵挴㐶㔱㍥ㅡ㈴ㄲ扤摤户收戲㐶㘰㝦散づ㈵㑣搱㐰㈲挶㥦戶㌲捦㈳㘲㝦㠱㔰㈲㤶㠳搰㐷散㉥㜰㈵㘲㝦ぢ㐵散戱㔰挴敥昶敡㌱㜶㠶㉢ㄷ㌱㕣〴戱㤵㡥㙢㕢ㄲ㑢挱㠵ㄸ㈶㘸㌱捣㌷㡡㈵㍢㠶㤵㝣㑣〴㡤㌱扥㙡㈱ㅤ挷㘴㌲ㅢ挳昶㔸ㄱㄳ㐰㑣㈴㌸㌳㜰㜲愹㉣㔷㑢昲㈵㘳ㄷ㕦㌵㙤㘳㠸ㄵ戰搶㤵挷㠳〰戶㐷戱㐹攳㈴ㄳ㌶ㅥ愸戱昶㤵㑤攵㡤㕤㝤㔵扢㤴攱㘳㐰搱挱收つ㌶搷ㄳ㌹㙣昷攳〴挰㥥扤㠳㉢㜴㉡ㅥ扤㐷〵愷ㅥ㌶收㔸㤲㜱㈴攳㐱愲昷㉡攱〴戲㈶㤲㑣㈲㤹㑣攱㝤㑡㐸㔵搷㔲晡愰戹㜸〰㐲㠹搸敤㍡㘲搳愹㌹〳㈴ㄲ㝤㔰㔹㠷㡤戱㠷㤴㜰㌶つ㈴㘲㤷ㄲ㌱晥戲㤷㜸ㄸ㐲㠹搸摥慣〸ㅣ㤴慢挴愳愰ㄲ戱㙢㐲ㄱ扢㉡ㄴ戱挷扣㝡㡣晤攱捡扢㡦愵㤲㈵㉥㌶攰㔴㑦㘰㡡㡦㙢㔷㈲㠵㘷改戴㡤愷㕤慣挰㍢挶〱扥㙡摣挲㘶㌵户㌴戱㐸㠲敤捥㜴㈱㠹㘵晢㉣㠷㔲㈶㠵昹㐴挲㌸搰㔷挵㤰戱攲㔸㜸挴㠶㈷昰㈹㤴㉣挴摥㉥㔹㑥挶㠹㘷昰㈴㤷㌴㝥敦慢㈶㌲㕣挱捣㤷戲搸㜶挱昳〳㕡〰挸戰㔷㐳捣㜱ㄷ㡣㐷ㅦ昷ㅡ㙤捥㠳㡤㜹㄰㠹㐵㔲〰㠹晥㑤〹㡢㘴㤵㐸㙣ㄲ㠷挲㈷㤴戰挳㐸晡愰愵㜸ㅡ㐲㠹搸㌹㍡㘲㡤㌴㙥〲㠹㐴㥦㔱搶㘱㠸㍤慢㠴慤㌴㤰㠸昱㐷挴攴㉢㡥挴㜳㄰㑡挴㤶戰㈲㠵搸ぢ攰㑡挴㑥ち㐵散挴㔰挴㕥昴敡㌱づ㠵㉢ㄷ㌱ㅢ㙦㤹戱戱挷ㄲ㉦攱摣㑦㘳ㄵ㍥ㄶ㉦昲ㅦ捥㜱慥敦挵㡤挳㝣搵ㄴㅥ㙦ㅤㅢ慦ㅣ捣㘳㠳㍡㥤戱㜱㍦㑡㘰慦㌹㘶㘱晤ㅥ换昳㐹攳㜰㕦ㄵ㙢㡡㤸㥢㘰晡㠲〵慦㔴㈹㥦挱㉤ちㄷ捦㌸㔶づ㤱〵㘳攳敥㜸㐴㠷㙡搱挲挶㥣㕣㠳挶戳㌴㠶㘵愱ㄴ挳㘳㈱㐶扤㡤㘵收㐴㉥晡㤲ち捥㤱戰㌱㡦㈲㔹㐱㜲㌴㐸昴㘵㈵㍣㠶慣㘳㐹㡥㈳㌹㥥挲㔷㤴㔰㕡㑡㈳㘹㑥㑢昱㉡㠴ㄲ戱㈵㍡㘲㉢㘹㝣ち㐸㈴晡㥡戲づ㐳散㜵㈵㍣㠳〶ㄲ㌱晥昲㤹㝣㍤㤴㜸〳㐲㠹搸㌹慣㐸㈱昶ㄶ戸ㄲ戱㠳㐳ㄱ㕢㄰㡡搸摢㕥㍤挶昹㜰攵㡤㌱捣㌸㘲昹㜴ㄲ扢挶搹ㄴ收㝦㠵㉣搶〴戱昴㤰挴㘲㙣ㅡ愹ㄷ挶㥦㝣㔵㕣搱㌰攵㑢㌹昱㤲㤵挰愰挴㝣㍥㔶㜲㉣㥢㜳㜸㉢㡦㘷〱攳〲㕦ㄵ戱㉥愵㌲㔸㔱捥攳㤱㉣㕤㑣攷攲〹っ挴㤲㤳㜳㌰捤挴ㅥ愷㜱愱慦捡〷㙢攴㌸㘱〲㤴㠷〸㝢〰改〴㉥搴㐸ㅡ挸㤴㌰搵㡦攵愳晦㔴挱戹〸㌶收挵㈴㤷㤰㕣ちㄲ㝤㐷〹㔷㤳㜵ㄹ挹攵㈴㔷㔰戸㐶〹愵㝥㠷㌹㉤挵㝢㄰㑡挴昶搶ㄱ扢㡥挶搷㠳㐴愲敦㉢敢㌰挴㍥㔰挲㕢㘸㈰ㄱ攳捦戵挹搷㙡㠹㝦㐱㈸ㄱ扢㥤ㄵ㈹挴㍥〲㔷㈲㌶㌵ㄴ戱㈹愱㠸㝤散搵㘳摣〵㔷㉥㘲搹㤲㙤㘳㔲㠶㡢ㄸㄶ㍥戰〳㔶挸㘴㥣㈴昶㝦㡢搹㈴戲㙤戰㑡㜵户慦㡡㤹ㅦ慥㥢㔸㈳捥㘲㔴㘰㈵换㜲㡡㘹㍣㈹挷㥤㔴㉣㙤㘱㙡㘷摣搳愱㥡挶挲㘲ㄲ敢挵㐹慣扥㕢㔹扣改㌸㘷攳搶㠴㉤㉦捣攰㜱摤㌵敥昵㔵攳摣戲挱㠰挵㠶㉡㜶挳戰㤳〳慣㑢㠵㤸ㄳ㑢㍢ㄸ捤㜶㌱晡㠹ち捥㝤戰㌱敦㈷昹㉢挹〳㈰搱㑦㤵昰㐱戲ㅥ㈲㜹㤸攴ㄱち㍦㔳㐲慡扡㤶搲〷捤挵㝦㈰㤴㠸攵㜴挴㥥愴收㔳㈰㤱攸ㄷ捡㍡っ戱㉦㤵昰㜹ㅡ㐸挴昸ㅢ㜳㈶㝦慤㑥㝣〵愱㐴散㘵㔶愴㄰晢㉦戸ㄲ戱㤱愱㠸敤㄰㡡搸㌷㕥㍤挶慢㜰攵㈲㔶挴㥡ㄳ㤶㙢ㄳ㜹挰㤴挲㠴扣㠰〵つ㉣㠲㘰㙦ぢ愹ㅥ㤸愳ㅢ慦昹慡搸〷㐹㘴戳挸扡挳㈲〷ㅥ〴㤰敥㠱㘸㈷戰㘴㤸〱㘴搹㔴摣㜸摤㔷挵㔲㐷㌶㡤挴㥤㈲㄰㑥挵㔰㐲㔶ㄶㄲ〸㘲ㄹ㉣搰攳戲㥡㌱摥昰㔵㔱ㄱ㥥つ攲㜸ち㠸㘳摤㌲㠷㥤㑣挷挶㠵ㄶ搳挴㌴㘷㐱㑥昴㕢ㄵ㥣㌷㘱㘳扥㐵昲㌶挹㍦㐱愲摦㈹攱㍢㘴慤㈱㔹㑢昲㉥㠵摦㉢㘱㠸愵昸〹㐲㠹㔸㝦ㅤ戱㡦㘸晣㌱㐸㈴晡戳戲づ㐳散ㄷ㈵晣户慣㡤㘰㍤㐲昲㌰ㄱ晢ㄵ㐲㠹搸㔷㄰晡㠸㌱捤㐷㈲搶㍢ㄴ戱㥥愱㠸〹ㄸ攱㕦㤵昱㉤㕣戹㠸㘱㐱㄰ㄷ㈰散㑦㜲㌱〹慦㔰㘵摡㕡ㄱㄳ㐲㙥ㅦ㈳㝣ㄹ攳㍢㕦㌵㡤〵㈶㍣㄰㘳收㡤晤晤〲搲〴〰㙤ㄲ扢捦挸㝥挳㥥㕡摥㌶扥昷㔵戱戶㡣㔷戱攵昰㐴〷挷㈵㘴挶㘱㍦㈵ㅤ㑢㘴昲挸扦㐲㡥㐱摥昸挱㔷挵づ㕡捣㜲ㅣぢ㘰攲㐱ㅡ㙢㥡挸㌳挱扣㌱㤷挰㌰㉤㘲㐴㐷慢扤㐶㥢㍦挲挶晣㠹攴㘷㤲㕦㐰愲摤㤴昰㔷戲㝥㈳愹挲捦ㄲ㤹㝣㈵㜰戴扢ㄲ㔲搵戵㤴㍥㘸㉥㤸〹㉣ㄱ晢昱㝢敤㜹慣〷㡤㙢㐱㈲㔱㈶〳攳ㅦ㜲㄰㐱㠳戳㝢㔳〹㝢搳㐰㡥戱愷愸换摦〵㡣㐶㈰㡣戲搴ㄷ挲摥㜵㌵ㅢ愱ㅣぢ攴㙥捡㥦〸敢敡㠵摡㘸㘳㔵扦愶㈹㙤㐸㤹挴㡢搹攷戴㡣昵摦敡摤㔷愵㔲㡥㔰㉦戶ㅡ摡挱ㄹ㕢㘸挳慦戰戵摢捡㙣㘶慢㙦㠷ㄷ㐵㈱㙤ㄷ㠲ㄱ㝣つ㔶扦㡥㤲昶挳㐵㕢㜶㜰愷攰㘷㠴昸晢㝢捡㘳㕢㤵㄰摤慢扢㠹搰㕦晥昳摥摦㡤攴㑦攵㘰㘲昳攲愶㙤搰㠷㉤㐳㝥戸㘹㕣㐳扢晣㠹戳慤㈰ㄷ㘶ㅦ㠴挷搸ㄸ愱ち扣戰㌰㤹愹昹っ搸晣て敡攳攸攸挸㜷㘶敤㍣㈲㘶㍦㌸ㄷㅢ愳ㅡ㈲㈱捣㍡㔶戸ㄹ㜸〶摦㤰㤸捣搷㝣㠴㙡㐲㝦っ捤敢ㄶ㝦㠰㠹㐱挲㝢攸愶㤴㉡㉢㠱㍢㔴搲㥦㤵㙣攲㔷ㄲ㘵㈵㕢晡㤵攴挴晢愸㠴ㄵ㘱㌸㐳㝢〰戵晢昹摡㝤愹扤㡤慦㥤ㄵ㙢㍣敤㙡愹㍤㠸摡捣㌵愶〳晣㐱㥡㤲㔷愰㌷挱摣㘳㑡愸㉣㤸㠳捣戸攱㜳㔵ㅤㄳ㜸㜹㈶昱㝦敤昸㘲㔷慦㔰敦晥慤昵晥㐶扤扦㥢搴搷つ㔴㤶〷㡡㐱㘷㡥慤㔹㜳搴㈵㕦㕥户搳搰㡢㙥晥捤晢㝢㤴㙢㔹改㐹㌰㠵㜷㈸愴收ㅡ㤲戵㈴ㅣ㈰攲㑤㌴敡つ扣攷愸攲〵㔱㙦㜸㠲攰ぢ愲愲摢挳㤳ㅣ㐸摢愱晦扤敢㐴ㅣ㘵ㄷ挲ㅤ搹扡敤摤㜸㑤ㄸ㤲㡣㠹㝦挰㐷㐷㜴㐷㌰㕥〹㕦㝢ㄴ戵㜷〴㉦昰㜶捡㐴㑥扣〴㍢ㄵ慤㠸㌹㥡㜶㐹摦㙥㌴敤攲慡㤶㐴㕥㍣攷搵攲愲㤲愴㜶捡搷㡥㔱㍢慤戴㤳㜱昱㤴愷つ㍥㄰捦㔲㍢㡤捦㍥㠶㑣搶㔵㙤ㄶ㑣摡昵㌱㘴昲慥㙡㔵ㅤ㌳㜲㌷っ㐳愶昱㑡换慥㌱摣愴ㅥつ挴戱㔵扤晣㔳㌵戸㕥㌰愹㌷っ挳挷搰愵㔰っㅦ昵〴挱昷㕣㐵㤹〱㉣㌱ㅣ㠳晥〳挳㍤㔰㜶㌱㥣挶搶敤敡挶㙢ㄲ㠶愱㜸戰㉣㕥㘳ㄹ慦㍤㝤敤改搴ㅥ敦㙢攷挴㝤㥥戶㍢㥥㈶㔲㝢㤶慦㍤㠳摡㤳㝤敤慣戸换搳㜶㤱㥢㐲敤搹扥昶㑣㙡㑦〵て攷㠷晥㕥摡㘴㐶摣づ㍢㠵〴摥㤴㐳扢㌹搰昶㌱㥣敢ㄵ攴㌸㘴ㅡ慦㡦㈱搳㜹㤵㘵ㅤ㜳㜴㌷っ㐳㈶昶慥〷㠶㈱攳㤰㘹扥㘱ㄸ摥㡣㉥㠵㘲㜸㤳㈷〸扥慥㉢捡㥣㘰㠹攱㙣昴ㅦㄸ戶愰散㘲戸㤰慤㥢ぢ慥扣㤴㈶㌲攲㍡㉦捥攰攳㥣摦㥢昱㕡攴㙢㌷㔲㝢㕦㕦㍢㈵慥昲戴㕤㔴昶愷昶㈱扥㜶ㄳ戵て〴㉦㜰㕦㐸㈴挵㘵戰㔳戱㡤㤸昳㘸搷敡摢㌵搳捥昲㙢㐹㡢㡢扤㕡摣㌳愵㐸敤㌶攸昸ㄸ戶㝢〵㠹攱㘲慦挰㈶〹㈶昸慡㝡敡㤸戵扢㘱ㄸ㌲搵㜷㍤㌰捣扢攳㙦挵㔸昷㙦搵㠴㝡挱挴摦㌰っ捦㐷㤷㐲㌱㍣捦ㄳ〴摦㍡ㄶ㘵㤶戰挴戰〱晤〷㠶愷愲散㘲㜸㌲㕢户㄰摣挰搹ㅦ捦㡢戳换攲摣挴挸㥤收摢慤愴㕤ぢ㜸挰㝥搲㤰㐴㑣㥣敥挵搹㐵昳㄰㙡㥦敥㙢㥦㐲敤㌶㕦㍢㉥㑥昱戴㕤㔴ㄶ㔳晢っ㕦㝢ㄵ戵㤷晡摡〹昱〷㑦ㅢ㝣㥣㔷换愹㝤㈶㍥晢ㄸ㥥攵ㄵ㈴㠶㘷㝢〵㠹攱㌹㈸昸ㄸ㌲㡦㜷挳㌰㘴昲敦扡㌱㕣戱愷㡢摤㠳㝢㝢ㄸ晥扥㕥慣㠶㘵ㄸ㠶挷愲㑢愱ㄸㅥ攳〹㠲㉦㑦㡢㌲㙦㔸㘲㜸ㄴ晡てっ㙦㐴搹挵昰㕡戶敥㘸㜰㠱愱晥㝥㙢㕣挱㡥㠴㌷搵晦㠸㜹㉣㈳㜷㤳㙦㜷ㅤ敤㡥〷てㄸ敥㌶㈴㤹ㄳ㠷㝡㜱㜶㔱㌹㤱摡㌷晢摡搷㔳晢㈴㕦㍢㉦㤶㜸摡攰〳㤵㤵搴扥挵搷扥㠱摡慢㝣敤慣㘸昵戴摤昳攳㌴㙡摦ちㅤㅦ挳㍦㝢〵㠹攱㙤㕥㐱㘲㜸㍢ち慡て㜵捣散摤㌰っ㤹づ扣㙥っ慢㐲慥愵て挲㌲っ挳㈶㜴㈹ㄴ挳㐶㑦㄰㝣〷㕣㤴㤹挴ㄲ挳㜳搰㝦㘰昸っ捡㉥㠶㑣っ㌶捥㜵攳㌵㜹㐸㈲㈵ㄶ㤴挵敢㝣挶敢㔹㕦晢㐹㙡㕦〰ㅥ㄰㥦㍣㈴㥥ㅢ㌶㜸攰攰㘱㐳挶て挱搵戱〴㍢ㄵ慤㠸㜹ㄱ敤㥥昳敤㥥愲摤㈵㝥㉤ㄹ㜱㤰㔷ぢ昸挰㜰㌵戵㥦昷戵㥦愶昶攵扥㜶㕡ㅣ攰㘹扢攷挷㤵搴㝥〱㍡㍥㠶㉦㝡〵㠹攱㑢㕥㐱㘲昸㌲ち慡㔵㜵捣昵摤㌰っ㤹㈰扣㙥っ㔷㑣㜲挷摦㡡愹摥㌸㥣㔱㉦㤸㉥ㅣ㠶攱摥攸㔲㈸㠶㝢㜹㠲攰慢散愲捣㉤㤶ㄸ㕥㡦晥〳挳㑦㔱㜶㌱㘴慡戰㜱㈳戸㠱㝢㔶㌲㈱㘶挱㥢敡㍦摥捥挰挸㝤收摢㌱㙦搸戸ㄵ㍣昷㤱㈴㈹㘶㜸㜱㜶挷捡㙤搴晥摣搷晥㤸摡㜷昸摡㈹戱扢愷敤愲㜲㈷戵晦敤㙢㝦㐲敤扢㝤敤戴㤸攴㘹㠳て挴敦愵昶㝦昰搹挷昰ぢ慦㈰㌱晣搲㉢㐸っ扦㐲㐱昵愱㡥搹扦ㅢ㠶㈱㔳㠶搷㡤㘱搸㌸㘴〲㜱ㄸ㠶㘳搱愵㔰っ敢㍤㐱昰㡤㝣搱敡ㅡて挳㠷搰㝦㘰ㄸ㐱搹挵搰挰㈷攳ㄱ㌷㕥ㄸ㠷㌱戱戳ㄷ㉦ㄷ㡢挷ㄸ慦㥥扥㜶て㙡晦つ扣挰㌸挴摤㌳〷㍢ㄵ慤㠸昹㈴敤㝡昹㜶戵戴㝢摡慦㈵㈱㔲㕥㉤攸㈱㔰㜹㤶摡扤㝤㙤㤳摡捦晢摡㜱ㄱ昳戴㕤挴㕦愴㌶㔳㠴㝤っ㤹㉡捣㠲挴㤰㈹挳㉣㐸っ㤹㍡慣㕡㔵挷㝣攰つ挳㤰㐹挴敢㠱攱ㅣ㜷晣搵敦攷晤㍤愸㕥㌰愵㜸㈸㍡ㄹ㝣㍥ㅣ㠱ㄶ㠶㘲戸㠳㈷〸扥㔸㌰㍡〸㥥攴㌸㝣ㄵ晤〷㠶摢愳散㘲㌸ㄴ㥦㡣搷摤㜸敤挶㙢改㌰昸㔰㈱㠸㤸㙦㌲㕥㍢昸摡挳愸晤㌶㜸㠱扢㈷慥愵㠳㘱愷愲ㄵ㌱摦愱摤〸摦㙥㍢摡慤昵㙢挹㠸慤扤㕡㕣っ摦愳昶㐸㕦㝢㌸戵㍦昰戵搳㘲ぢ㑦摢挵昰㐳㙡敦〸ㅤㅦ㐳㈶て晢ㄸ㌲㠹㔸㜵㐰㌰㤹㔸戵慡㡥ㄹ挲ㅢ㠶㈱搳㡡搷㡤愱扡㠶搶敦攱㘲㠸㌹㡥㘰㤲昱搰㄰っ晢愱㑢愱ㄸ㙥攲〹㠲敦㐷㡣㌲㈳㔹㘲昸㌹晡てっ㜷㐳搹挵㜰〲㍥ㄹ晦〱㌷㠸㑡㑥㐴攱㑤昵㍦㘲㝥挹挸㑤昱敤㈶搲敥㙢昰摣㌹㑤㑣昴㉡㡢昳㌷搴摥摤搷㥥㐴敤敦㝣敤戸愸昵戴㕤っ㝦愰昶㔴㕦㝢㌲戵㝦㔲摡㔸ㄱ攸敥㘹扢搷㠶㕦愸㍤つ㍡㍥㠶搳扤㠲ㅣ㠷㑣㉢昶㌱㘴㝡戱敡㐳ㅤ㜳㠶㌷っ㐳㈶ㅡ慦ㅢ㐳㍣搳〳㉤ㅣ挳敡攵㥦慡ㅤ敡〵搳㡥㠷愲ㄴㅣ㠷扦㝤搷〹㠶扦㝡㠲攰㙢ㅥ愳捣㔱㤶ㄸ㜶慢㤵ㄸ捥㐷搹挵戰㠸㑦㐶つ戸挰㘲㌲㥦昱㝦㠴てㄵ㥣㠸搹〳ㄲ戱挰搷㉥㔱摢〴㉦㜰㉤挵㉣昶㕢搸愹㘸㐵捣㥥戴㙢昰敤㙣摡昵昶㙢挹㡡慦扣㕡㕣㔴敡愸㝤戰慦敤㔰扢慦慦㥤ㄳ晦昶戴摤㜱戸㌱戵ㄷ㐲㐷㌵㔳㌴㝡〵㠹㘱㤳㔷㤰搷㔲㈶ㅣ慢㔶搵㌱㡢㜸挳㌰㘴敡昱㝡㘰ㄸ㌲㉦㘵㈲昲搰㄰っ㍦㐶㤷㐲挷攱㐷㥥㈰昸戶捡㈸戳㤶㈵㠶晤搱㝦㡣挳ㄳ㔰㜶㌱㍣〶㥦㡣㉤晤㜸㈵挵晢㘵搱ㅤ挰㜸㥤攸㙢ㅦ㑢敤㙤㝣敤戴㔸攳㘹扢攳㘹㄰戵晦攰㙢ㅦ㐷敤㙤挱ぢ㈲㥥㄰㙦挱㑥挵㌶㘲づ愵摤㐹扥摤昱戴摢捥慦㈵㈵㕥昳㙡㜱㌱摣㥥摡㈷㐳挷挷㜰愵㔷㤰ㄸ㥥攲ㄵ㈴㠶慢㔰㔰昵搴㌱慦㜸挳㌰㘴㌲昲㠶㘱挸搴攴愱㈱ㄸ扥㡣㉥㠵㘲昸㤲㈷〸扥㜴㌳捡㍣㘶㠹攱㘸昴ㅦㄸ㕥㠹戲㡢攱㙡㝣㌲攲攰㈲捥晡ちㄷ敥㜰捦㤵挵㌹挹挸㕤攵摢㕤㐶扢㌴㜸ㄸ扦㜸挶㑦㡢愷捡攲㥣愵昶搵扥昶攵搴捥晢摡ㄹ昱戸愷敤㘲扦ㄳ戵慦昱戵慦愰昶ㄸ㕦㍢㈵ㅥ昶戴摤㔱扢㉢戵慦㠵㡥㡦攱㜵㕥㐱㘲㜸扤㔷㤰ㄸ摥㠰㠲㡦㈱㌳㡤㌷っ㐳愶㈷慦ㅢ㐳戵㍥愳㥥㌱慡愶搴ぢ㈶㉢てつ挱昰㝥㜴㈹ㄴ挳晢㍣㐱昰摤愱㔱㘶㌶㑢っ㈷愲晦挰昰㔱㤴㕤っ㤹愸㙣㑣㜶攳㠵㙢㘹㑣摣攵挵换㍤攷愷㌰㕥㡦昹摡て㔱㝢慡搲挶㥤敡昶戲攸㑥愷昶攳扥昶挳搴㥥〹㕥㘰ㅣ㘲㠵晣ㄶ搸愹搸㐶捣㍤㘹昷㌷摦敥ㄱ摡捤㔶戵㘰捤晢〶慦ㄶㄷ昱戹搴㝥〲㍡㍥㠶㑦㝡〵㠹攱㔳㕥㐱㘲昸㌴ち慡㥥㍡收ㅥ㙦ㄸ㠶㑣㔸㕥㌷㠶㔵〳敢㠱ㄶ㡥㈱昵昲㑦搵昰㝡挱昴攵愱㈸〵敦㠷㔷愳㑢愱ㄸ㕥攵〹㠲慦㐰㡤㌲搷㔹㘲戸㍦晡てっ摦㐳搹挵㤰愹换挶㠱攰㈲捥㘵敢㌴〹㜱㔹㔹㥣攷㌱㜲敦晢㜶捣㘳㌶㉣昰摣㌹㑤㔲㕣散挵搹ㅤ㉢㐵㙡㝦攰㙢慦愵戶敤㙢愷挵㥦㍣㙤ㄷ㤵昹搴晥㤷慦晤㉥戵ㅢ㝣敤㤴昸愳愷敤㥥㔷ぢ愹晤㈱㜴㝣っ㍦昲ちㄲ挳㡦扤㠲挴昰ㄳㄴ㝣っ㤹㡤扣㘱ㄸ㌲㠵㜹㍤㌰っ戹ㅦ㌲愱㜹㘸〸㠶㘷愰㑢愱ㄸ㥥敥〹㠲㙦㜲㡤㌲晢㔹㘲㜸〸晡てっ慢搱㈰ㄷ㐳㈶㌳ㅢ㙤㙥扣㈶昰昹昰ㄴ㉦㕥㉥ㄶ㡢ㄹ慦㙥扥㌶昳㤹㡤愵扥㌶㔶㌲㍤㙤ㄷ㡢攵搴敥敥㙢戳摢挶㘱攰攱晣㤸愰慤敡攰㘹昲㌸搸愹搸㐶捣㈳㘸㔷攳摢〹摡ㅤ攵搷ㄲㄷ㉢扣㕡㕣っ㡦愶㌶㔳㤶㝤っ㤹扡捣㠲挴㤰㈹捣㉣㐸っ㤹捡慣敡愹㘳㝥㌲晥挹晦摤㠱㈲㘹㘵攴㕤愱戶㝦挸愴㘶㘹搹昵摥搳㤴㝡㘹昹攰㉣昷㙦搵扥昵㠲㈹捥㘱ㄸㅥ㠶㉥㠵㘲㜸愸㈷〸扥㤰㌶摡ㅦ㥥㈴㠶㈷愲晦挰㜰㄰捡㉥㠶〳昰挹㌸㐹挵㉢㤹ㄶ㑢扣㜸戹愸慣㘴扣〶晢摡㕢㔳㝢㤵慦㥤ㄲ慤㘵搱㍤㡤摡摢晡摡摢㔰晢っ昰〲ㄸ㘲つ愸ㄹ㜶㉡戶㜸㉢㉦敤㠶昸㜶〳㘹㜷㡥㕦㑢㔲ㅣ散搵攲㥥㔷攷㔲㝢㈸㜴㝣っ㤹捣散㘳挸愴㘶ㅦ㐳㈶㌷慢㝡敡㤸戱㡣㝦ㅢ㠰㈱搳㥣愵㘵搷ㄸ㔶㥥つ㠲㐹捦㘱ㄸ摡攸㔲㈸㠶㈵㑦㄰㝣慦㙥㤴ㄹ搲ㄲ挳㡢搰㝦㘰㔸㡦戲㡢攱捥昸㘴㕣攲挶㙢㈲挷攱㐱㘵昱㕡捤㜸㡤昵戵挷㔰晢㜲㕦㍢㉥づ昰戴摤ㄱ㜲㈵戵挷昹摡扢㔰晢㙡昰㠰攱挴昲㜱戸て散㔴㙣㈳收戵戴ㅢ敦摢敤㑡扢敢晤㕡ㄲ㘲㡥㔷㡢㝢㕥摤㐸敤〹搰昱㌱㥣攸ㄵ攴㌸㘴㥡戳㡦㈱搳㥤㔵㍤㜵捣㘱挶扦つ挰㤰㠹捦搲戲㙢っ㘷戸攳慦㝥慥晢㜷挵晥昵㠲㘹搰㘱ㄸ捥㐴㤷㐲㌱㥣攱〹㠲慦〷㡥㌲㘷㕡㘲㜸ㅢ晡てっ攷愱散㘲戸㍦㍥ㄹ㜷戸昱挲戵ㄴ㉢㤹㕥扣摣㜳晥㑥挶敢㈰㕦晢〰㙡摦敤㙢㘷挴愴戲攸摥㑢㙤换搷㍥㤰摡昷晢摡㘹㌱捥搳㜶ㄱ㝦㠰摡〵㕦晢昷搴㝥〸扣挰愸挵っ㜹ㄷ搸㈹㈴㈲收㈳戴㉢㐲摢挷戰攴ㄵ㈴㠶戶㔷㤰搷㔲㈶㐰㉢换㍡㘶㌵攳摦〶㘰挸㔴㘸㘹搹㌵㠶愳㕣散慡扣㝤挴慡㕤敡〵ㄳ愳挳㌰捣愳㑢愱ㄸ收㍣㐱昰㉤挷㔱㘶㔱㑢っ㥦㐴晦㠱攱㤱㈸扢ㄸㅥ㡡㑦挶搳攰捡㘷〴捣〱㔳㕥㥣摤㜳晥㔹挶敢㈸㕦晢㌰㙡㍦慦戴㌱㉦㡤㜹摡㉥攲㉦㔲㝢㠵慦㝤㌸戵㕦㔶摡㤸昳㡥昴戴㕤っ晦㑥敤愳㝤敤㈳愸晤㉡㜸挰戰散㈹㈷㈷㠶挳㑥㈱ㄱ㌱㕦愷摤㌱搰昶㌱㍣搶㉢㐸っ㡦昳ちㄲ挳攳㔱㔰㤶㜵捣㜳挶扦つ挰㤰挹搱搲戲㙢っ㍢㜲㌰㔰ぢ㡥㘱昵㠲愹搲㘱ㄸ㙥㡢㉥㠵㘲㌸搸ㄳ〴㕦搶ㅣ㘵㕥戵挴昰ㅤ昴ㅦㄸ㕥㠴戲㡢攱昹昸㘴慣〵㔷捥㉦ㄳ㜱戱㜵㔹㥣摦㘳扣㉥昶戵晦㐴敤て㝣敤㤸搸挲搳㜶㌱晣㤰摡㤷昸摡ㄷ㔰晢㘳㕦㍢㈱㌶昵戴摤昳攳㔳㙡㕦敡㙢㕦㐸敤捦挱〳㠶晡っㄹ㌳愰㡤㘰愷㤰㠸㤸晦愱摤㙡㘸晢ㄸ㕥收ㄵ㈴㠶㤷㝢〵㠹攱ㄵ㈸㈸换㍡㘶㍥攳摦〶㘰挸㜴㘹㘹搹㈵㠶㉢昶慡㈷㜲㔵てㅥ攰晥㕤㘱搵ぢ㈶㑦㠷㘱搸ㅢ㕤ち挵戰㤷㈷〸扥㜳㍡捡㑣㙢㠹攱㌷攸㍦㌰扣て㘵ㄷ㐳㈶㑥ㅢ摦㠱敢㡥挳愴愸昵攲散愲昲〳攳㜵扦慦㝤㌷戵㝦昲戵㔳愲扢愷敤㡥慣㕦愸晤㔷㕦晢ㅥ㙡晦〶㕥㘰㘴㘱㑥㔳〵㍢ㄵ摢㠸㈹㑣搸㍤攰摢摤㑢扢㙥攰戹㙤㑡㡢㥦扦搵搷晦㙡愸晤㈰㜴㝣っㅦ昲ちㄲ挳㠷扤㠲挴昰ㄱㄴ㔴㍤㜵捣㠵挶㍦昹㍦㘳敤ㅤ㤵㌳ㄱ㔷愰捤㑢㤹㐰㉤㉤扢挴㌰㙣敦㠹改搴㘱ㄸ㝥㠷㉥㠵㘲昸慤㈷〸扥㍡㍢捡摣㙢㠹㘱㑦昴ㅦㄸ扥㠹戲㡢㈱㔳愹㡤摥㙥扣㤰㥡ㄸㄷ㕦㤵挵慢㡥昱㝡换搷㘶㌶戵搱搷搷㡥㠹㝦㝢摡㉥㠶ㅢ㔳晢㙤㕦晢㜵㙡昷㔳摡戸昲㝥攲㘹扢攷挷㘶搴晥愷慦晤〶戵晢㠳〷挴昵ㄹ㄰㔶〴晥〵㍢㠵㐴挴摣㤲㜶敦㐰摢挷㜰㡤㔷㤰ㄸ慥昵ちㄲ挳㜷㔱㔰㤶㜵捣㡥挶扦つ挰㤰㈹搵搲戲㙢っ㌷慦㜷搱ㅦ攸晤ㅤ㔲㉦㤸㘰ㅤ㠶攱㕡㜴㈹ㄴ挳㌵㥥㈰昸〶昰㈸戳戱㈵㠶㠳搰㝦㘰昸㈳捡㉥㠶㑣慥㌶戶〵ㄷ攷㍣㜲ㄳ戳攲慤戲㌸て㘵扣㝥昲戵㤹㕦㙤㙣攷㙢攷挴㙢㥥戶㡢攱昶搴晥搹搷㘶㡡戵㌱〲㍣愰愲㍦ㅦ㘲㠵晣ㄵ搸愹搸㐶捣ㅤ㘹昷㡢㙦昷〳敤㐶晢戵攴挵ぢ㕥㉤敥㌵㌸㑥敤㕦愱攳㘳昸㥢㔷㤰ㄸ㌲愵㥡ㄲ㠹愱㐰㐱搵㔳搷㠳㕢㈱ㅢ㠴㈱㤳慣愵㘵搷ㄸ㔶㡥㘸搱ㅢ㤶㘱ㄸ㍥㡤㉥㠵㘲昸㤴㈷愸㜸㤱㜹㕦㜸ち㑤㉦㤶敦搶ㅥ攵扥㠴ㄸ㍦㡣㙣户㐹㐶ㅤ㍡㕡攳昰㔷㙤㝢㍡晣扤㘴㕢扥〹ㄹ㍦收摣搰搸㈸㝦〷戹ㄷ摥㐷摣扡搰㙥㥤㠶搷㙢攳㉤挴戳ㅢ㥡扣ㅦ挹挵㙢户昹搲㔷昵ㅥ㕣㔳㤶昸㙢扤㠶㌳戳ㄵ㉦挶敤攱㑣㘹挳㙢搱㑢戵㑤㝢㔸敤㜸㤳㙢昳晦㠵㤷ㄵ攳㤷愹扢ㄳ㜱㝣搷戱ㅢ摥㉢㕡ㅤ晡愳搰晣戵攷搰搴㘹㌷㠴ㅤ昱㤸搶搰搶捥搷㔹㔷昳㌵挶ㅢ昶㠶㜴昹挶搶敥攲〹挰改㝥㜳㜹㐵㤵捣㜲收㡦ㄵ㥢㜹㥣挲ㄱ昹晤〸㔴ㄲ㌱㝦㠷愲晢戲攳扦愳㕣搵扤ㅦ愰敥㉡ㄵ㥤攷㜹㡦愶㜹㔶㙢慢戵扣戶㘹㕥愳摤㍣扦㝤㐱敤扣㈵挸扤挷㑢昷㘰㕣㕢㕢㙢敥っ愷敡㄰晤挱愴㔷㜳っ戸㡣㤳ㅣㅤ〳ㄴ㜷ㄷ㥤㍢㐸㜱㜷搵戹摢㠱换㔳搰敢搷〳愱晤ㅡ〷ぢ慤㕦攳㔱搴晡㈵㐶㈸捦ㄳ㜵捦愳ㄵ㜷ㄲ戸敡㄰㐹挵㥤慣敢㘶ㄵ㜷㌷㥤㍢〶㕣慤㙤㝦〹㙤摢㔴㔸㘸㙤㥢㠶愲摥戶戱捡昳っ摤昳㐴挵㥤愹㜳㤹㤱㉢愳戹㠷捥㥤慥戸㝢㠲慢づ㌱ㅢ㕣慤㙤㌷㠶戶㙤づ㉣戴戶捤㐵㔱㙦摢摥捡昳摥㝡㝤晢㉢敥㍥㍡㤷昹愵戲㙤晢㠲慢づ㔱㔴摣晤㜴㕤㘶㔷㙡㙤扢㈲戴㙤〷挲㐲㙢摢敦㔱搴摢搶愴㍣ㅦ愴搷㜷㠸攲㕡㝡㝤㡢ㄵ户愰㜳㤷㉢㙥㔱攷㌲㙢㔰㙢摢〵愱㙤㜳㘰愱戵㙤㍥㡡㝡摢㡥㔵㥥ㅢ㈰㔰㠷㌸㔱㜱て搶敢㘳㍥愰㡣摢㐲㥤㝢㥡攲㌶敡摣㜳挰搵摡㜶㘶㘸摢㕡㘰愱戵㙤ㄱ㡡㝡摢捥㔷㥥㕢㜵捦ㄷ㈹㙥ㅢ戸敡㄰慢ㄵ㤷㉦昵昶㐷㉦昳搹㘴㡢ㄷ敢㕣㘶㜹㘹㙤㍢㈹戴㙤换㘰愱戵㙤㌹㡡㝡摢㙥㔶㥥て㠳㐰ㅤ㠲㜹㕤戲扥挳昵晡敥㔴摣㈳㜴㉥昳戴愴敥㤱㍡昷㈱㜰戵戶慤〸㙤摢搱戰搰摡㜶っ㡡㝡摢㤸搱㈴㍤ㅦ愷㝢㘶扥㤲攴ㅥて慥㍡挴戳㡡㝢㠲慥晢愲攲㥥愸㜳㕦〵㔷㙢摢搲搰戶㥤っぢ慤㙤㉢㔱搴摢挶㑣ㅤ搹㡡㔵扡㘷收攱㐸敥愹攰慡㐳㌰摦㐶㜲㑦搳㜵㤹㔷㈳戹愷敢摣捦挱搵摡搶ㅣ摡戶戳㘰愱戵敤㙣ㄴ昵戶㝤愹㍣晦ㄱ〲㜵㠸㙦ㄴ昷㕣扤㍥收㤱挸㔶㥣愷㜳㤹㉦㈲戹攷敢摣㙥㜸捥搲摡㘶㠷戶敤㐲㔸㘸㙤扢〸㐵扤㙤㍤攰㐳㝡扥㐴昷摣㔳㜱㉦〵㔷ㅤ愲㑥㜱㔷敢扡ㅢ㉢敥㘵㍡户㍦戸㕡摢づ〸㙤摢㤵戰搰摡㜶ㄵ㡡㝡摢〶㈸捦搷攸㥥〷㈹敥戵㍡㜷愸攲㕥〷慥㍡挴昶㡡㝢扤慥㍢ㅡ㕣慤㙤戳㐳摢㜶ㄳ㉣戴戶摤㡣愲摥戶愴昲㝣慢㕥㕦㔶㜱晦慣搷户㤳攲摥愶㜳㜷㔵摣摢㜵敥㐴㜰戵戶敤ㅥ摡戶㍢㘱愱戵敤㉥ㄴ昵戶㑤㔱㥥敦搱㍤㑦㔷摣㝢㜵㉥昷㘹㈵晥昷㠱慢づ㌱㔷㜱敦搷㜵昷〷㔷㙢摢搸搰戶㍤〸ぢ慤㙤て愱愸户㙤㥥昲晣㠸㕥㕦㔱㜱ㅦ搵敢㥢慦戸㡦改摣㠵㡡晢戸捥攵敥㥢搶戶㕣㘸摢㥥㠴㠵搶戶愷㔰搴摢戶㔸㜹㝥㐶昷扣㕣㜱㥦搵戹㐷㈸敥㜳攰慡㐳ㅣ慤戸捦敢扡㈷㠲慢戵㙤㜴㘸摢㕥㠲㠵搶戶㤷㔱搴摢戶㔲㜹晥扢敥昹㌴挵晤㠷捥㍤㑢㜱㕦〵㔷ㅤ攲㕣挵㝤㑤搷扤〸㕣慤㙤挳㐲摢昶㈶㉣戴戶扤㠵愲摥戶搵捡昳㍦㜵捦摣㈹㤱㘷搶㍢㍡昷㕡挵㕤〳慥㍡〴昷㍢愴敥㕡㕤昷㌶㜰戵戶つ〸㙤摢晢戰搰摡昶〱㡡㝡摢敥㔴㥥㍦搴㍤㜳〷㐰搶昷㤱捥㝤㐰㜱㍦搶戹㕣挷㤷扡㥦㠰慢づ昱㈴戸㕡摢㌶〹㙤摢攷戰搰摡昶㙦ㄴ昵戶㜱挵㕢㝡晥㐲慦㡦㉢摢㤲晢愵捥攵ち戶攴㝥愵㜳戹㍥㉤戹㕦㠳慢づ昱づ戸㕡摢㝡㠶戶敤㕢㔸㘸㙤晢づ㐵扤㙤㕣挹㤵㥥㝦搰敢攳㡡慤攴晥愸㜳戹㌲㉢戹㍦改㕣慥扢㑡敥捦攰慡㐳㜰㌵㔲㙢㕢㜵㘸摢㝥㠳㠵搶㌶㝣㉥㙢ㅢ㔷㈸愵攷㙡〸晣㌹ㄹ㔷㈲㈵户㥢捥ㄵ㜰㈵戹摤挱㔵㠷愸㔱摣ㅡ㕤户㈷戸㕡摢㝥昸㈶散昹戱ㄶㄶ㕡摢㑣ㄴ昵戸搵㈹捦㍤㜵捦ㅢ㉢㙥㉦㥤扢㤹攲昶搶戹㕢㉡㙥ㅦ㜰搵㈱〶㠱慢戵敤㡢搰戶昵㠵㠵搶戶㡤㔰搴摢㌶㔴㜹摥㐴慦㙦㝢挵敤愷㜳戹㉥㈴攳戶㈹戸敡㄰㕣晦㤱摣捤㌴摤㥡㍣戸敢晤㙣捦慦㐵㙦㡣㔵㤰㐶扢挸搷搴㡦戳摡散ㄱ㡤㜸收敦戶㔵挸ㄷ挰攵户扦搵㡡㠰戹㌹㉡ㄵ㝣㘰愷て戳㍦㑢昸挰晦敢㜶〶㤷㐷㙤摤ㄸ㑦㕥换㈷昵㍡㍥㕤㔳挱㉤昱愹摡㉦〹㍥㌱戳改收ㄶ昴挴〷㘶捡捣㉤㜵扦ㄳ㜵㡢扡㐹㈸昱愸慤攳㤳戱敦愹㡥㑦挴㝥㐹㑣㐵㐹晡摤㡡㥥昸戰㉢晤づ搰晤捥搰㉤敡㘶㤶㤵昸㘴敢㝢慢㔳㑦戴戵㠲㑦慡搲敦搶昴挴〷㔵改㜷ㅢ摤敦摥㘵戶晢㤴㤵昶㐵挹㙤㍤㥦㐴晤ㅡ挴㠱㈸㐹扦〳改㠹て㤹搲敦㈰摤慦㝡挲慣慤戳㜴摢㍡㍥㑤晡㥥敡昸ㄴ改㤷㠴㠳㤲昴㍢㤸㥥昸㠰㈸晤㙥慢晢㙤〰搷㙤搳挱扡㙤摤挲戲ㄲ㥦〰㍢晣戶愰㈴晤づ愱㈷㍥摣㐹扦㐳㜵扦㝣戲昳㉤敡摡㔰㜲㙢攱㔳㕣〷㥦㑦㙦㝥㐹㉣㐳㐹晡ㅤ㐶㑦换㍤㤹戹㥤敥昷㌰㜰㕤㑦㠷敢戶㜵㐷㤴㤵昸攴搵攱昷㘸㤴愴摦攱昴挴㠷㉡捡捣敤㜵扦㝣愲昲㉤敡㡥㐷挹慤攵㠴㌲㍥㥦㥡㝣㉤㜱㌲㑡搲敦づ昴戴搲㤳㤹㈳㜴扦㝣ㅡ昲㉤敡㑥㐵挹昵㝢㕡ㄹ㥦㑦㍣扥㤶㌸ぢ㈵改㜷㈴㍤昱㘱㠶㌲㜳㐷摤慦㝡㤲愹慤㍢㔷户慤㍢慦慣㜴扥㕥ㄲㄷ愲㈴晤㡥愲愷㡢㍣㤹㌹㕡昷换愷㄰扦㈵㜵敡改愳戶㙥㜵ㄹ㥦㑦ㅡ扥㤶戸ㄲ㈵改㌷㐶㑦㔷㜹㌲㌳慥晢攵ㄳ㠴㙦㔱㜷㙤㔹改㍡㤴摣愸㕣慦昳挵㑤㈸㐹扦〹㝡扡搹㤳㤹㐹摤慦㥡晤搷搶㜱挶摦㔱挳㙤㘵㈵捥昰㝤㤹戸ㄳ㈵改㌷㐵㑦㜷㜹㌲㌳慤晢攵捣摤户愸扢户慣㜴ㅦ㑡㙥㝢敦搷昹㠲㌳㙦改㌷㐳㑦て㜹㌲㌳慢晢㔵戳敥摡㍡捥戴㍢㙡㜸慣慣昴戸㕥ㄲ㑦愲㈴晤收攸改㈹㑦㘶收㜵扦㥣㌱㜷㜸攳㑣戹愳昴ㅣ㑡㙥㝢㥦搷昹㠲㌳㕥改昷㜷昴昴戲㈷㌳㜷搲晤㜲戶摢攱㠹戳摣㡥搲慢㈸戹㝥㕦搳昹攲㑤㤴愴摦㥤改改㉤㑦㘶㡥搱晤㜲愶摡攱㠹㌳搴㡥㤲㥡㤹搶搶慤搵昹㠲㌳㑤改㜷ㄷ㝡晡挰㤳㤹扢敡㝥㌹换散昰挴搹㘵㐷改攳戲搲㈷㈸挹搶ぢ捥ㄲ愵摦㝡㝡晡户愷㘵㡥搵晤㜲㠶搸攱㠹㌳挳㡥ㄲ㘷㠴ㅤ愵慦㔱㜲晤㜲㠶㈷晤㡥愳愷敦㍣㉤㜳扣敥昷㠷㌲㕢捥敡㍡㍣晤㔴㔶晡ㄹ㈵搷㉦㘷㘷搲敦〴改挹㜳㘷㑥搴晤㜲㘶搶攱㠹㌳戲㡥㤲㥡㠹搵搶㜱昶攵昳〵㘷㔶搲敦㈴戲㌹戱愲捣㥣散㝤㘰愱㡥戳㉡摦愲㡥戳愹㡥ㄲ㘷㔱ㅤ㈵㌵㝢慡ㄵ㥣ㄵ㐹扦扢㔱㠱㤳㈲㙡㤹㔳扣て㉣搴㜱㐶搴㘱换㤹㔰㐷㐹捤㠰㙡敢㌸敢昱昹㐲㑥㐷攸㘹㜷戰搵ㄱ攵戴㠴㥢㘵收㔴㝣攸摤㑤挸挹〵换㘵㕡㥣㘴㐸慤改慥㤶㥣㉡㔴㘸㜱捡㈰戵㘶扡㕡昲挶㕦愱挵〹㠰搴摡搳搵㤲户昱ち㉤摥捥愵搶㙣㔷㑢摥㤴㉢戴㜸㜳㤶㕡㜳㕤㉤㜹㡢慤搰攲慤㔶㙡敤敤㙡挹ㅢ㘶㠵ㄶ㙦㥣㔲㙢㕦㔷㑢摥晥㉡戴㜸ㅢ㤴㕡晢扢㕡昲㘶㔶愱挵㥢㥡搴㍡搰搵㤲户愶ち㉤摥愲愴搶㍣㔷㑢摥㘸㉡戴㜸挳㤱㕡㤶慢㈵㙦ㅢㄵ㕡扣㝤㐸慤愲慢㈵㙦〲ㄵ㕡扣ㄹ㐸㉤摢搵㤲㤷昴ち㉤㕥摡愵搶㝣㔷㑢㕥愰㉢戴㜸愱㤶㕡つ慥㤶扣摣㔶㘸昱戲㉢戵ㄶ扡㕡昲攲㔹愱挵㡢愸搴㙡㜲戵攴愵戰㐲㡢㤷㐴愹搵攲㙡挹ぢ㕢㠵ㄶ㉦㜰㔲敢㄰㔷㑢㕥愶㉡戴㜸戹㤲㕡㙤慥㤶扣攸㔴㘸昱攲㈳戵ㄶ扢㕡敥㈵㈴㌸㍡㜸㈹㤱㕡㑢㕤㉤㜹㐱愸昰挵ぢ㠳搴㕡敥㙡挹攱㕤愱挵㘱㉥戵づ㤳㕡㔱㌵っ㙢㌸㍥㜷ち晢戵㉤㜷㐷㤲搴㙥戵㥢㡢㜶摢㠸㠹换摡敤㘶晣〰㌵昶㘵ㄷ攱户慥㤶㑦挴㑦㍣㉤攷㠳㘷户愹昶昲ㅡ昹㑢㔶摤慢㝦户㘱扥戸扢换晤㑥晥㕦㜳ㅣㅥ敢晥ㅦ晣昰摡搴昱扢㔶昴㌸づ晦搷㡡㉡挱换っ㍢㉣㡥㐵つ慣㐵〹㜸㘵㤱㠲㘳〲〲㕥㑣愴攰攸㠰㠰搷て㈹㔸ㄱ㄰昰㤲㈱〵㐷〵〴扣㑡㐸挱㤱〱〱㉦っ㔲㜰㐴㐰挰㙢㠱ㄴㅣㅥ㄰㜰昸㑢挱㘱〱〱㐷扣ㄴㅣㅡ㄰㜰㤰㑢挱昲㠰㠰攳㕡ち㤶〵〴ㅣ捡㔲戰㌴㈰攰攸㤵㠲㈵〱〱〷慣ㄴ㉣づ〸ㄶ㉡㐱㝢㐰挰㘱㈹㉤摡〲〲㡥㐴㈹㘸つ〸㌸昸愴攰㤰㠰㠰攳㑤ちㄶ〵〴ㅣ㘲㔲搰ㄲ㄰㜰㔴㐹㐱㜳㐰挰㠱㈴〵㑤〱〱挷㡥ㄴ㌴㤶ぢ㝡晥㝦晢捡㐹㈷</t>
  </si>
  <si>
    <r>
      <t>Keywords:</t>
    </r>
    <r>
      <rPr>
        <sz val="11"/>
        <rFont val="Calibri"/>
        <family val="2"/>
        <scheme val="minor"/>
      </rPr>
      <t xml:space="preserve"> integrated model, simulation, forecasting, real options, portfolio allocation, volatility, optimization</t>
    </r>
  </si>
  <si>
    <r>
      <t xml:space="preserve">Copyright Information </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</si>
  <si>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Crystal Ball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</si>
</sst>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44" formatCode="_(&quot;$&quot;* #,##0.00_);_(&quot;$&quot;* \(#,##0.00\);_(&quot;$&quot;* &quot;-&quot;??_);_(@_)"/>
    <numFmt numFmtId="164" formatCode="&quot;$&quot;#,##0"/>
  </numFmts>
  <fonts count="22" x14ac:knownFonts="1">
    <font>
      <sz val="10"/>
      <name val="Arial"/>
    </font>
    <font>
      <sz val="10"/>
      <name val="Arial"/>
      <family val="2"/>
    </font>
    <font>
      <b/>
      <sz val="10"/>
      <name val="Arial"/>
      <family val="2"/>
    </font>
    <font>
      <sz val="10"/>
      <name val="MS Sans Serif"/>
      <family val="2"/>
    </font>
    <font>
      <sz val="8"/>
      <name val="Arial"/>
      <family val="2"/>
    </font>
    <font>
      <sz val="11"/>
      <color rgb="FF3F3F76"/>
      <name val="Calibri"/>
      <family val="2"/>
      <scheme val="minor"/>
    </font>
    <font>
      <b/>
      <sz val="11"/>
      <color rgb="FFFA7D00"/>
      <name val="Calibri"/>
      <family val="2"/>
      <scheme val="minor"/>
    </font>
    <font>
      <sz val="11"/>
      <color indexed="9"/>
      <name val="Calibri"/>
      <family val="2"/>
      <scheme val="minor"/>
    </font>
    <font>
      <b/>
      <sz val="11"/>
      <name val="Calibri"/>
      <family val="2"/>
      <scheme val="minor"/>
    </font>
    <font>
      <b/>
      <sz val="11"/>
      <color indexed="9"/>
      <name val="Calibri"/>
      <family val="2"/>
      <scheme val="minor"/>
    </font>
    <font>
      <sz val="11"/>
      <name val="Calibri"/>
      <family val="2"/>
      <scheme val="minor"/>
    </font>
    <font>
      <b/>
      <i/>
      <sz val="11"/>
      <color indexed="9"/>
      <name val="Calibri"/>
      <family val="2"/>
      <scheme val="minor"/>
    </font>
    <font>
      <i/>
      <sz val="11"/>
      <name val="Calibri"/>
      <family val="2"/>
      <scheme val="minor"/>
    </font>
    <font>
      <sz val="18"/>
      <color rgb="FF1F497D"/>
      <name val="Cambria"/>
      <family val="1"/>
      <scheme val="major"/>
    </font>
    <font>
      <b/>
      <sz val="18"/>
      <color rgb="FF1F497D"/>
      <name val="Cambria"/>
      <family val="1"/>
      <scheme val="major"/>
    </font>
    <font>
      <sz val="16"/>
      <color theme="9" tint="-0.249977111117893"/>
      <name val="Calibri"/>
      <family val="2"/>
      <scheme val="minor"/>
    </font>
    <font>
      <sz val="11"/>
      <color theme="1" tint="0.249977111117893"/>
      <name val="Calibri"/>
      <family val="2"/>
      <scheme val="minor"/>
    </font>
    <font>
      <sz val="8"/>
      <color rgb="FF000000"/>
      <name val="Tahoma"/>
      <family val="2"/>
    </font>
    <font>
      <u/>
      <sz val="10"/>
      <color theme="10"/>
      <name val="MS Sans Serif"/>
      <family val="2"/>
    </font>
    <font>
      <u/>
      <sz val="10"/>
      <color rgb="FFFF0000"/>
      <name val="Calibri"/>
      <family val="2"/>
      <scheme val="minor"/>
    </font>
    <font>
      <sz val="14"/>
      <color rgb="FFFF0000"/>
      <name val="Calibri"/>
      <family val="2"/>
      <scheme val="minor"/>
    </font>
    <font>
      <i/>
      <sz val="11"/>
      <color theme="0" tint="-0.499984740745262"/>
      <name val="Calibri"/>
      <family val="2"/>
      <scheme val="minor"/>
    </font>
  </fonts>
  <fills count="10">
    <fill>
      <patternFill patternType="none"/>
    </fill>
    <fill>
      <patternFill patternType="gray125"/>
    </fill>
    <fill>
      <patternFill patternType="solid">
        <fgColor indexed="9"/>
        <bgColor indexed="64"/>
      </patternFill>
    </fill>
    <fill>
      <patternFill patternType="solid">
        <fgColor indexed="9"/>
        <bgColor indexed="13"/>
      </patternFill>
    </fill>
    <fill>
      <patternFill patternType="solid">
        <fgColor indexed="11"/>
        <bgColor indexed="9"/>
      </patternFill>
    </fill>
    <fill>
      <patternFill patternType="solid">
        <fgColor indexed="15"/>
        <bgColor indexed="9"/>
      </patternFill>
    </fill>
    <fill>
      <patternFill patternType="solid">
        <fgColor rgb="FFFFCC99"/>
      </patternFill>
    </fill>
    <fill>
      <patternFill patternType="solid">
        <fgColor rgb="FFF2F2F2"/>
      </patternFill>
    </fill>
    <fill>
      <patternFill patternType="solid">
        <fgColor theme="0"/>
        <bgColor indexed="64"/>
      </patternFill>
    </fill>
    <fill>
      <patternFill patternType="solid">
        <fgColor rgb="FFFEF6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24994659260841701"/>
      </right>
      <top style="thin">
        <color theme="0" tint="-0.499984740745262"/>
      </top>
      <bottom style="thin">
        <color theme="0" tint="-0.24994659260841701"/>
      </bottom>
      <diagonal/>
    </border>
    <border>
      <left style="thin">
        <color theme="0" tint="-0.24994659260841701"/>
      </left>
      <right style="thin">
        <color theme="0" tint="-0.24994659260841701"/>
      </right>
      <top style="thin">
        <color theme="0" tint="-0.499984740745262"/>
      </top>
      <bottom style="thin">
        <color theme="0" tint="-0.24994659260841701"/>
      </bottom>
      <diagonal/>
    </border>
    <border>
      <left style="thin">
        <color theme="0" tint="-0.24994659260841701"/>
      </left>
      <right style="thin">
        <color theme="0" tint="-0.499984740745262"/>
      </right>
      <top style="thin">
        <color theme="0" tint="-0.499984740745262"/>
      </top>
      <bottom style="thin">
        <color theme="0" tint="-0.24994659260841701"/>
      </bottom>
      <diagonal/>
    </border>
    <border>
      <left style="thin">
        <color theme="0" tint="-0.499984740745262"/>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499984740745262"/>
      </right>
      <top style="thin">
        <color theme="0" tint="-0.24994659260841701"/>
      </top>
      <bottom style="thin">
        <color theme="0" tint="-0.24994659260841701"/>
      </bottom>
      <diagonal/>
    </border>
    <border>
      <left style="thin">
        <color theme="0" tint="-0.499984740745262"/>
      </left>
      <right style="thin">
        <color theme="0" tint="-0.24994659260841701"/>
      </right>
      <top style="thin">
        <color theme="0" tint="-0.24994659260841701"/>
      </top>
      <bottom style="thin">
        <color theme="0" tint="-0.499984740745262"/>
      </bottom>
      <diagonal/>
    </border>
    <border>
      <left style="thin">
        <color theme="0" tint="-0.24994659260841701"/>
      </left>
      <right style="thin">
        <color theme="0" tint="-0.24994659260841701"/>
      </right>
      <top style="thin">
        <color theme="0" tint="-0.24994659260841701"/>
      </top>
      <bottom style="thin">
        <color theme="0" tint="-0.499984740745262"/>
      </bottom>
      <diagonal/>
    </border>
    <border>
      <left style="thin">
        <color theme="0" tint="-0.24994659260841701"/>
      </left>
      <right style="thin">
        <color theme="0" tint="-0.499984740745262"/>
      </right>
      <top style="thin">
        <color theme="0" tint="-0.24994659260841701"/>
      </top>
      <bottom style="thin">
        <color theme="0" tint="-0.499984740745262"/>
      </bottom>
      <diagonal/>
    </border>
    <border>
      <left style="thin">
        <color theme="0" tint="-0.499984740745262"/>
      </left>
      <right style="thin">
        <color theme="0" tint="-0.24994659260841701"/>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499984740745262"/>
      </top>
      <bottom style="thin">
        <color theme="0" tint="-0.499984740745262"/>
      </bottom>
      <diagonal/>
    </border>
    <border>
      <left style="thin">
        <color theme="0" tint="-0.24994659260841701"/>
      </left>
      <right style="thin">
        <color theme="0" tint="-0.499984740745262"/>
      </right>
      <top style="thin">
        <color theme="0" tint="-0.499984740745262"/>
      </top>
      <bottom style="thin">
        <color theme="0" tint="-0.499984740745262"/>
      </bottom>
      <diagonal/>
    </border>
  </borders>
  <cellStyleXfs count="7">
    <xf numFmtId="0" fontId="0" fillId="0" borderId="0"/>
    <xf numFmtId="44" fontId="1" fillId="0" borderId="0" applyFont="0" applyFill="0" applyBorder="0" applyAlignment="0" applyProtection="0"/>
    <xf numFmtId="0" fontId="3" fillId="0" borderId="0"/>
    <xf numFmtId="9" fontId="1" fillId="0" borderId="0" applyFont="0" applyFill="0" applyBorder="0" applyAlignment="0" applyProtection="0"/>
    <xf numFmtId="0" fontId="5" fillId="6" borderId="2" applyNumberFormat="0" applyAlignment="0" applyProtection="0"/>
    <xf numFmtId="0" fontId="6" fillId="7" borderId="2" applyNumberFormat="0" applyAlignment="0" applyProtection="0"/>
    <xf numFmtId="0" fontId="18" fillId="0" borderId="0" applyNumberFormat="0" applyFill="0" applyBorder="0" applyAlignment="0" applyProtection="0"/>
  </cellStyleXfs>
  <cellXfs count="81">
    <xf numFmtId="0" fontId="0" fillId="0" borderId="0" xfId="0"/>
    <xf numFmtId="0" fontId="7" fillId="2" borderId="0" xfId="0" applyFont="1" applyFill="1"/>
    <xf numFmtId="0" fontId="9" fillId="2" borderId="0" xfId="0" applyFont="1" applyFill="1" applyAlignment="1"/>
    <xf numFmtId="0" fontId="7" fillId="3" borderId="0" xfId="0" applyFont="1" applyFill="1"/>
    <xf numFmtId="0" fontId="7" fillId="2" borderId="0" xfId="0" applyFont="1" applyFill="1" applyAlignment="1" applyProtection="1">
      <alignment horizontal="left"/>
      <protection locked="0" hidden="1"/>
    </xf>
    <xf numFmtId="0" fontId="10" fillId="2" borderId="0" xfId="0" applyFont="1" applyFill="1"/>
    <xf numFmtId="0" fontId="10" fillId="2" borderId="0" xfId="0" applyFont="1" applyFill="1" applyAlignment="1">
      <alignment horizontal="center"/>
    </xf>
    <xf numFmtId="0" fontId="10" fillId="2" borderId="0" xfId="0" applyFont="1" applyFill="1" applyBorder="1"/>
    <xf numFmtId="0" fontId="10" fillId="2" borderId="0" xfId="0" applyFont="1" applyFill="1" applyBorder="1" applyAlignment="1" applyProtection="1">
      <alignment horizontal="center"/>
      <protection locked="0"/>
    </xf>
    <xf numFmtId="10" fontId="10" fillId="2" borderId="0" xfId="0" applyNumberFormat="1" applyFont="1" applyFill="1" applyBorder="1" applyProtection="1">
      <protection locked="0"/>
    </xf>
    <xf numFmtId="0" fontId="7" fillId="2" borderId="0" xfId="0" applyFont="1" applyFill="1" applyProtection="1">
      <protection hidden="1"/>
    </xf>
    <xf numFmtId="8" fontId="10" fillId="5" borderId="1" xfId="0" applyNumberFormat="1" applyFont="1" applyFill="1" applyBorder="1" applyAlignment="1" applyProtection="1">
      <alignment horizontal="center" shrinkToFit="1"/>
      <protection locked="0"/>
    </xf>
    <xf numFmtId="10" fontId="10" fillId="5" borderId="1" xfId="0" applyNumberFormat="1" applyFont="1" applyFill="1" applyBorder="1" applyAlignment="1" applyProtection="1">
      <alignment horizontal="center" shrinkToFit="1"/>
      <protection locked="0"/>
    </xf>
    <xf numFmtId="10" fontId="8" fillId="2" borderId="0" xfId="0" applyNumberFormat="1" applyFont="1" applyFill="1" applyBorder="1" applyAlignment="1" applyProtection="1">
      <alignment horizontal="center" shrinkToFit="1"/>
      <protection locked="0"/>
    </xf>
    <xf numFmtId="0" fontId="11" fillId="2" borderId="0" xfId="0" applyFont="1" applyFill="1" applyBorder="1" applyAlignment="1">
      <alignment horizontal="center"/>
    </xf>
    <xf numFmtId="8" fontId="10" fillId="2" borderId="0" xfId="0" applyNumberFormat="1" applyFont="1" applyFill="1" applyBorder="1" applyAlignment="1">
      <alignment horizontal="center" shrinkToFit="1"/>
    </xf>
    <xf numFmtId="8" fontId="10" fillId="0" borderId="0" xfId="0" applyNumberFormat="1" applyFont="1" applyFill="1" applyBorder="1" applyAlignment="1" applyProtection="1">
      <alignment horizontal="center" shrinkToFit="1"/>
      <protection locked="0"/>
    </xf>
    <xf numFmtId="0" fontId="12" fillId="2" borderId="0" xfId="0" applyFont="1" applyFill="1"/>
    <xf numFmtId="2" fontId="12" fillId="2" borderId="0" xfId="0" applyNumberFormat="1" applyFont="1" applyFill="1" applyAlignment="1">
      <alignment horizontal="center"/>
    </xf>
    <xf numFmtId="2" fontId="12" fillId="5" borderId="0" xfId="0" applyNumberFormat="1" applyFont="1" applyFill="1" applyAlignment="1">
      <alignment horizontal="center"/>
    </xf>
    <xf numFmtId="8" fontId="12" fillId="2" borderId="0" xfId="0" applyNumberFormat="1" applyFont="1" applyFill="1" applyBorder="1" applyAlignment="1">
      <alignment horizontal="center" shrinkToFit="1"/>
    </xf>
    <xf numFmtId="0" fontId="13" fillId="2" borderId="0" xfId="0" applyFont="1" applyFill="1"/>
    <xf numFmtId="0" fontId="14" fillId="3" borderId="0" xfId="0" applyFont="1" applyFill="1"/>
    <xf numFmtId="10" fontId="6" fillId="7" borderId="2" xfId="5" applyNumberFormat="1" applyAlignment="1" applyProtection="1">
      <alignment horizontal="center" shrinkToFit="1"/>
      <protection locked="0"/>
    </xf>
    <xf numFmtId="0" fontId="8" fillId="2" borderId="0" xfId="0" applyFont="1" applyFill="1" applyBorder="1"/>
    <xf numFmtId="0" fontId="15" fillId="2" borderId="0" xfId="0" applyFont="1" applyFill="1" applyBorder="1" applyAlignment="1">
      <alignment horizontal="center" shrinkToFit="1"/>
    </xf>
    <xf numFmtId="0" fontId="16" fillId="2" borderId="0" xfId="0" applyFont="1" applyFill="1"/>
    <xf numFmtId="8" fontId="10" fillId="2" borderId="3" xfId="0" applyNumberFormat="1" applyFont="1" applyFill="1" applyBorder="1" applyAlignment="1" applyProtection="1">
      <alignment horizontal="center" shrinkToFit="1"/>
      <protection locked="0"/>
    </xf>
    <xf numFmtId="8" fontId="12" fillId="4" borderId="3" xfId="0" applyNumberFormat="1" applyFont="1" applyFill="1" applyBorder="1" applyAlignment="1" applyProtection="1">
      <alignment horizontal="center" shrinkToFit="1"/>
      <protection locked="0"/>
    </xf>
    <xf numFmtId="0" fontId="8" fillId="2" borderId="0" xfId="0" applyFont="1" applyFill="1" applyBorder="1" applyAlignment="1">
      <alignment vertical="top"/>
    </xf>
    <xf numFmtId="8" fontId="10" fillId="2" borderId="0" xfId="0" applyNumberFormat="1" applyFont="1" applyFill="1" applyBorder="1" applyAlignment="1" applyProtection="1">
      <alignment horizontal="center" vertical="top" shrinkToFit="1"/>
    </xf>
    <xf numFmtId="8" fontId="10" fillId="2" borderId="0" xfId="0" applyNumberFormat="1" applyFont="1" applyFill="1" applyBorder="1" applyAlignment="1">
      <alignment horizontal="center" vertical="top" shrinkToFit="1"/>
    </xf>
    <xf numFmtId="8" fontId="10" fillId="2" borderId="4" xfId="0" applyNumberFormat="1" applyFont="1" applyFill="1" applyBorder="1" applyAlignment="1" applyProtection="1">
      <alignment horizontal="center" shrinkToFit="1"/>
      <protection locked="0"/>
    </xf>
    <xf numFmtId="8" fontId="10" fillId="2" borderId="5" xfId="0" applyNumberFormat="1" applyFont="1" applyFill="1" applyBorder="1" applyAlignment="1" applyProtection="1">
      <alignment horizontal="center" shrinkToFit="1"/>
      <protection locked="0"/>
    </xf>
    <xf numFmtId="8" fontId="10" fillId="2" borderId="6" xfId="0" applyNumberFormat="1" applyFont="1" applyFill="1" applyBorder="1" applyAlignment="1" applyProtection="1">
      <alignment horizontal="center" shrinkToFit="1"/>
      <protection locked="0"/>
    </xf>
    <xf numFmtId="8" fontId="12" fillId="4" borderId="7" xfId="0" applyNumberFormat="1" applyFont="1" applyFill="1" applyBorder="1" applyAlignment="1" applyProtection="1">
      <alignment horizontal="center" shrinkToFit="1"/>
      <protection locked="0"/>
    </xf>
    <xf numFmtId="8" fontId="12" fillId="4" borderId="8" xfId="0" applyNumberFormat="1" applyFont="1" applyFill="1" applyBorder="1" applyAlignment="1" applyProtection="1">
      <alignment horizontal="center" shrinkToFit="1"/>
      <protection locked="0"/>
    </xf>
    <xf numFmtId="8" fontId="10" fillId="2" borderId="7" xfId="0" applyNumberFormat="1" applyFont="1" applyFill="1" applyBorder="1" applyAlignment="1" applyProtection="1">
      <alignment horizontal="center" shrinkToFit="1"/>
      <protection locked="0"/>
    </xf>
    <xf numFmtId="8" fontId="10" fillId="2" borderId="8" xfId="0" applyNumberFormat="1" applyFont="1" applyFill="1" applyBorder="1" applyAlignment="1" applyProtection="1">
      <alignment horizontal="center" shrinkToFit="1"/>
      <protection locked="0"/>
    </xf>
    <xf numFmtId="0" fontId="2" fillId="0" borderId="0" xfId="0" applyFont="1"/>
    <xf numFmtId="0" fontId="0" fillId="0" borderId="0" xfId="0" quotePrefix="1"/>
    <xf numFmtId="8" fontId="10" fillId="8" borderId="4" xfId="0" applyNumberFormat="1" applyFont="1" applyFill="1" applyBorder="1" applyAlignment="1" applyProtection="1">
      <alignment horizontal="center" shrinkToFit="1"/>
      <protection locked="0"/>
    </xf>
    <xf numFmtId="8" fontId="10" fillId="8" borderId="5" xfId="0" applyNumberFormat="1" applyFont="1" applyFill="1" applyBorder="1" applyAlignment="1" applyProtection="1">
      <alignment horizontal="center" shrinkToFit="1"/>
      <protection locked="0"/>
    </xf>
    <xf numFmtId="8" fontId="10" fillId="8" borderId="6" xfId="0" applyNumberFormat="1" applyFont="1" applyFill="1" applyBorder="1" applyAlignment="1" applyProtection="1">
      <alignment horizontal="center" shrinkToFit="1"/>
      <protection locked="0"/>
    </xf>
    <xf numFmtId="8" fontId="12" fillId="8" borderId="7" xfId="0" applyNumberFormat="1" applyFont="1" applyFill="1" applyBorder="1" applyAlignment="1" applyProtection="1">
      <alignment horizontal="center" shrinkToFit="1"/>
      <protection locked="0"/>
    </xf>
    <xf numFmtId="8" fontId="12" fillId="8" borderId="3" xfId="0" applyNumberFormat="1" applyFont="1" applyFill="1" applyBorder="1" applyAlignment="1" applyProtection="1">
      <alignment horizontal="center" shrinkToFit="1"/>
      <protection locked="0"/>
    </xf>
    <xf numFmtId="8" fontId="12" fillId="8" borderId="8" xfId="0" applyNumberFormat="1" applyFont="1" applyFill="1" applyBorder="1" applyAlignment="1" applyProtection="1">
      <alignment horizontal="center" shrinkToFit="1"/>
      <protection locked="0"/>
    </xf>
    <xf numFmtId="8" fontId="12" fillId="8" borderId="9" xfId="0" applyNumberFormat="1" applyFont="1" applyFill="1" applyBorder="1" applyAlignment="1" applyProtection="1">
      <alignment horizontal="center" shrinkToFit="1"/>
      <protection locked="0"/>
    </xf>
    <xf numFmtId="8" fontId="12" fillId="8" borderId="10" xfId="0" applyNumberFormat="1" applyFont="1" applyFill="1" applyBorder="1" applyAlignment="1" applyProtection="1">
      <alignment horizontal="center" shrinkToFit="1"/>
      <protection locked="0"/>
    </xf>
    <xf numFmtId="8" fontId="12" fillId="8" borderId="11" xfId="0" applyNumberFormat="1" applyFont="1" applyFill="1" applyBorder="1" applyAlignment="1" applyProtection="1">
      <alignment horizontal="center" shrinkToFit="1"/>
      <protection locked="0"/>
    </xf>
    <xf numFmtId="8" fontId="12" fillId="8" borderId="12" xfId="0" applyNumberFormat="1" applyFont="1" applyFill="1" applyBorder="1" applyAlignment="1" applyProtection="1">
      <alignment horizontal="center" shrinkToFit="1"/>
      <protection locked="0"/>
    </xf>
    <xf numFmtId="8" fontId="12" fillId="8" borderId="13" xfId="0" applyNumberFormat="1" applyFont="1" applyFill="1" applyBorder="1" applyAlignment="1" applyProtection="1">
      <alignment horizontal="center" shrinkToFit="1"/>
      <protection locked="0"/>
    </xf>
    <xf numFmtId="8" fontId="12" fillId="8" borderId="14" xfId="0" applyNumberFormat="1" applyFont="1" applyFill="1" applyBorder="1" applyAlignment="1" applyProtection="1">
      <alignment horizontal="center" shrinkToFit="1"/>
      <protection locked="0"/>
    </xf>
    <xf numFmtId="0" fontId="6" fillId="7" borderId="2" xfId="5" applyAlignment="1">
      <alignment horizontal="center"/>
    </xf>
    <xf numFmtId="0" fontId="19" fillId="0" borderId="0" xfId="6" applyFont="1" applyAlignment="1">
      <alignment horizontal="center" vertical="center"/>
    </xf>
    <xf numFmtId="8" fontId="10" fillId="2" borderId="12" xfId="0" applyNumberFormat="1" applyFont="1" applyFill="1" applyBorder="1" applyAlignment="1" applyProtection="1">
      <alignment horizontal="center" shrinkToFit="1"/>
      <protection locked="0"/>
    </xf>
    <xf numFmtId="8" fontId="10" fillId="2" borderId="13" xfId="0" applyNumberFormat="1" applyFont="1" applyFill="1" applyBorder="1" applyAlignment="1" applyProtection="1">
      <alignment horizontal="center" shrinkToFit="1"/>
      <protection locked="0"/>
    </xf>
    <xf numFmtId="8" fontId="10" fillId="2" borderId="14" xfId="0" applyNumberFormat="1" applyFont="1" applyFill="1" applyBorder="1" applyAlignment="1" applyProtection="1">
      <alignment horizontal="center" shrinkToFit="1"/>
      <protection locked="0"/>
    </xf>
    <xf numFmtId="0" fontId="8" fillId="0" borderId="0" xfId="2" applyFont="1" applyAlignment="1">
      <alignment wrapText="1"/>
    </xf>
    <xf numFmtId="0" fontId="10" fillId="0" borderId="0" xfId="2" applyFont="1"/>
    <xf numFmtId="0" fontId="10" fillId="0" borderId="0" xfId="2" applyFont="1" applyAlignment="1">
      <alignment horizontal="center"/>
    </xf>
    <xf numFmtId="0" fontId="10" fillId="0" borderId="0" xfId="2" applyFont="1" applyAlignment="1">
      <alignment wrapText="1"/>
    </xf>
    <xf numFmtId="0" fontId="10" fillId="0" borderId="0" xfId="2" applyNumberFormat="1" applyFont="1" applyAlignment="1">
      <alignment wrapText="1"/>
    </xf>
    <xf numFmtId="0" fontId="8" fillId="2" borderId="0" xfId="2" applyFont="1" applyFill="1" applyBorder="1" applyAlignment="1">
      <alignment wrapText="1"/>
    </xf>
    <xf numFmtId="0" fontId="8" fillId="2" borderId="0" xfId="2" applyFont="1" applyFill="1" applyBorder="1" applyAlignment="1">
      <alignment horizontal="center" wrapText="1"/>
    </xf>
    <xf numFmtId="0" fontId="10" fillId="2" borderId="0" xfId="2" applyFont="1" applyFill="1" applyBorder="1" applyAlignment="1">
      <alignment wrapText="1"/>
    </xf>
    <xf numFmtId="9" fontId="10" fillId="2" borderId="0" xfId="3" applyFont="1" applyFill="1" applyBorder="1" applyAlignment="1">
      <alignment horizontal="center"/>
    </xf>
    <xf numFmtId="164" fontId="10" fillId="2" borderId="0" xfId="2" applyNumberFormat="1" applyFont="1" applyFill="1" applyBorder="1"/>
    <xf numFmtId="164" fontId="10" fillId="2" borderId="0" xfId="1" applyNumberFormat="1" applyFont="1" applyFill="1" applyBorder="1"/>
    <xf numFmtId="0" fontId="14" fillId="0" borderId="0" xfId="2" applyFont="1" applyAlignment="1">
      <alignment wrapText="1"/>
    </xf>
    <xf numFmtId="0" fontId="13" fillId="0" borderId="0" xfId="2" applyFont="1"/>
    <xf numFmtId="8" fontId="16" fillId="8" borderId="2" xfId="4" applyNumberFormat="1" applyFont="1" applyFill="1" applyAlignment="1" applyProtection="1">
      <alignment horizontal="center" shrinkToFit="1"/>
      <protection locked="0"/>
    </xf>
    <xf numFmtId="2" fontId="16" fillId="8" borderId="2" xfId="4" applyNumberFormat="1" applyFont="1" applyFill="1" applyAlignment="1">
      <alignment horizontal="center"/>
    </xf>
    <xf numFmtId="8" fontId="12" fillId="9" borderId="7" xfId="0" applyNumberFormat="1" applyFont="1" applyFill="1" applyBorder="1" applyAlignment="1" applyProtection="1">
      <alignment horizontal="center" shrinkToFit="1"/>
      <protection locked="0"/>
    </xf>
    <xf numFmtId="8" fontId="12" fillId="9" borderId="3" xfId="0" applyNumberFormat="1" applyFont="1" applyFill="1" applyBorder="1" applyAlignment="1" applyProtection="1">
      <alignment horizontal="center" shrinkToFit="1"/>
      <protection locked="0"/>
    </xf>
    <xf numFmtId="8" fontId="12" fillId="9" borderId="8" xfId="0" applyNumberFormat="1" applyFont="1" applyFill="1" applyBorder="1" applyAlignment="1" applyProtection="1">
      <alignment horizontal="center" shrinkToFit="1"/>
      <protection locked="0"/>
    </xf>
    <xf numFmtId="8" fontId="12" fillId="9" borderId="9" xfId="0" applyNumberFormat="1" applyFont="1" applyFill="1" applyBorder="1" applyAlignment="1" applyProtection="1">
      <alignment horizontal="center" shrinkToFit="1"/>
      <protection locked="0"/>
    </xf>
    <xf numFmtId="8" fontId="12" fillId="9" borderId="10" xfId="0" applyNumberFormat="1" applyFont="1" applyFill="1" applyBorder="1" applyAlignment="1" applyProtection="1">
      <alignment horizontal="center" shrinkToFit="1"/>
      <protection locked="0"/>
    </xf>
    <xf numFmtId="8" fontId="12" fillId="9" borderId="11" xfId="0" applyNumberFormat="1" applyFont="1" applyFill="1" applyBorder="1" applyAlignment="1" applyProtection="1">
      <alignment horizontal="center" shrinkToFit="1"/>
      <protection locked="0"/>
    </xf>
    <xf numFmtId="0" fontId="20" fillId="2" borderId="0" xfId="0" applyFont="1" applyFill="1"/>
    <xf numFmtId="0" fontId="21" fillId="2" borderId="0" xfId="0" applyFont="1" applyFill="1" applyAlignment="1">
      <alignment horizontal="center"/>
    </xf>
  </cellXfs>
  <cellStyles count="7">
    <cellStyle name="Calculation" xfId="5" builtinId="22"/>
    <cellStyle name="Currency" xfId="1" builtinId="4"/>
    <cellStyle name="Hyperlink" xfId="6" builtinId="8"/>
    <cellStyle name="Input" xfId="4" builtinId="20"/>
    <cellStyle name="Normal" xfId="0" builtinId="0"/>
    <cellStyle name="Normal_Reliability" xfId="2"/>
    <cellStyle name="Percent" xfId="3" builtinId="5"/>
  </cellStyles>
  <dxfs count="0"/>
  <tableStyles count="0" defaultTableStyle="TableStyleMedium2" defaultPivotStyle="PivotStyleLight16"/>
  <colors>
    <mruColors>
      <color rgb="FFFEF6F0"/>
      <color rgb="FFFEEEE2"/>
      <color rgb="FFFEECDE"/>
      <color rgb="FFFEEF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chemeClr val="tx1">
                    <a:lumMod val="65000"/>
                    <a:lumOff val="35000"/>
                  </a:schemeClr>
                </a:solidFill>
                <a:latin typeface="+mn-lt"/>
                <a:ea typeface="Arial"/>
                <a:cs typeface="Arial"/>
              </a:defRPr>
            </a:pPr>
            <a:r>
              <a:rPr lang="en-US" sz="1100">
                <a:solidFill>
                  <a:schemeClr val="tx1">
                    <a:lumMod val="65000"/>
                    <a:lumOff val="35000"/>
                  </a:schemeClr>
                </a:solidFill>
                <a:latin typeface="+mn-lt"/>
              </a:rPr>
              <a:t>Cash Flows</a:t>
            </a:r>
          </a:p>
        </c:rich>
      </c:tx>
      <c:layout>
        <c:manualLayout>
          <c:xMode val="edge"/>
          <c:yMode val="edge"/>
          <c:x val="0.44035161394299399"/>
          <c:y val="4.4554577736606454E-2"/>
        </c:manualLayout>
      </c:layout>
      <c:overlay val="0"/>
      <c:spPr>
        <a:noFill/>
        <a:ln w="25400">
          <a:noFill/>
        </a:ln>
      </c:spPr>
    </c:title>
    <c:autoTitleDeleted val="0"/>
    <c:plotArea>
      <c:layout>
        <c:manualLayout>
          <c:layoutTarget val="inner"/>
          <c:xMode val="edge"/>
          <c:yMode val="edge"/>
          <c:x val="0.10350894926834785"/>
          <c:y val="0.18316875959342027"/>
          <c:w val="0.87193131841303184"/>
          <c:h val="0.70792250329348916"/>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'ROI Model'!$C$52:$H$52</c:f>
              <c:strCache>
                <c:ptCount val="6"/>
                <c:pt idx="0">
                  <c:v>Year 0</c:v>
                </c:pt>
                <c:pt idx="1">
                  <c:v>Year 1</c:v>
                </c:pt>
                <c:pt idx="2">
                  <c:v>Year 2</c:v>
                </c:pt>
                <c:pt idx="3">
                  <c:v>Year 3</c:v>
                </c:pt>
                <c:pt idx="4">
                  <c:v>Year 4</c:v>
                </c:pt>
                <c:pt idx="5">
                  <c:v>Year 5</c:v>
                </c:pt>
              </c:strCache>
            </c:strRef>
          </c:cat>
          <c:val>
            <c:numRef>
              <c:f>'ROI Model'!$C$53:$H$53</c:f>
              <c:numCache>
                <c:formatCode>"$"#,##0.00_);[Red]\("$"#,##0.00\)</c:formatCode>
                <c:ptCount val="6"/>
                <c:pt idx="0">
                  <c:v>-43.294766706308188</c:v>
                </c:pt>
                <c:pt idx="1">
                  <c:v>10</c:v>
                </c:pt>
                <c:pt idx="2">
                  <c:v>34.200000000000003</c:v>
                </c:pt>
                <c:pt idx="3">
                  <c:v>33.299999999999997</c:v>
                </c:pt>
                <c:pt idx="4">
                  <c:v>32.4</c:v>
                </c:pt>
                <c:pt idx="5">
                  <c:v>31.5</c:v>
                </c:pt>
              </c:numCache>
            </c:numRef>
          </c:val>
        </c:ser>
        <c:dLbls>
          <c:showLegendKey val="0"/>
          <c:showVal val="0"/>
          <c:showCatName val="0"/>
          <c:showSerName val="0"/>
          <c:showPercent val="0"/>
          <c:showBubbleSize val="0"/>
        </c:dLbls>
        <c:gapWidth val="150"/>
        <c:axId val="286623232"/>
        <c:axId val="286625152"/>
      </c:barChart>
      <c:catAx>
        <c:axId val="286623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993366"/>
                </a:solidFill>
                <a:latin typeface="Arial"/>
                <a:ea typeface="Arial"/>
                <a:cs typeface="Arial"/>
              </a:defRPr>
            </a:pPr>
            <a:endParaRPr lang="en-US"/>
          </a:p>
        </c:txPr>
        <c:crossAx val="286625152"/>
        <c:crosses val="autoZero"/>
        <c:auto val="1"/>
        <c:lblAlgn val="ctr"/>
        <c:lblOffset val="100"/>
        <c:tickLblSkip val="1"/>
        <c:tickMarkSkip val="1"/>
        <c:noMultiLvlLbl val="0"/>
      </c:catAx>
      <c:valAx>
        <c:axId val="286625152"/>
        <c:scaling>
          <c:orientation val="minMax"/>
        </c:scaling>
        <c:delete val="0"/>
        <c:axPos val="l"/>
        <c:majorGridlines>
          <c:spPr>
            <a:ln w="3175">
              <a:solidFill>
                <a:srgbClr val="000000"/>
              </a:solidFill>
              <a:prstDash val="solid"/>
            </a:ln>
          </c:spPr>
        </c:majorGridlines>
        <c:numFmt formatCode="&quot;$&quot;#,##0.00_);[Red]\(&quot;$&quot;#,##0.0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286623232"/>
        <c:crosses val="autoZero"/>
        <c:crossBetween val="between"/>
      </c:valAx>
      <c:spPr>
        <a:noFill/>
        <a:ln w="25400">
          <a:noFill/>
        </a:ln>
      </c:spPr>
    </c:plotArea>
    <c:plotVisOnly val="1"/>
    <c:dispBlanksAs val="gap"/>
    <c:showDLblsOverMax val="0"/>
  </c:chart>
  <c:spPr>
    <a:noFill/>
    <a:ln w="22225">
      <a:solidFill>
        <a:schemeClr val="accent1"/>
      </a:solidFill>
    </a:ln>
    <a:effectLst>
      <a:outerShdw blurRad="50800" dist="38100" dir="2700000" algn="tl" rotWithShape="0">
        <a:prstClr val="black">
          <a:alpha val="40000"/>
        </a:prstClr>
      </a:outerShdw>
    </a:effectLst>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GBox"/>
</file>

<file path=xl/ctrlProps/ctrlProp2.xml><?xml version="1.0" encoding="utf-8"?>
<formControlPr xmlns="http://schemas.microsoft.com/office/spreadsheetml/2009/9/main" objectType="GBox"/>
</file>

<file path=xl/ctrlProps/ctrlProp3.xml><?xml version="1.0" encoding="utf-8"?>
<formControlPr xmlns="http://schemas.microsoft.com/office/spreadsheetml/2009/9/main" objectType="Drop" dropLines="4" dropStyle="combo" dx="16" fmlaLink="$G$2" fmlaRange="$A$11:$A$1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209550</xdr:colOff>
          <xdr:row>4</xdr:row>
          <xdr:rowOff>47625</xdr:rowOff>
        </xdr:from>
        <xdr:to>
          <xdr:col>8</xdr:col>
          <xdr:colOff>190500</xdr:colOff>
          <xdr:row>9</xdr:row>
          <xdr:rowOff>76200</xdr:rowOff>
        </xdr:to>
        <xdr:sp macro="" textlink="">
          <xdr:nvSpPr>
            <xdr:cNvPr id="1026" name="Group Box 2" hidden="1">
              <a:extLst>
                <a:ext uri="{63B3BB69-23CF-44E3-9099-C40C66FF867C}">
                  <a14:compatExt spid="_x0000_s1026"/>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Global Inputs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10</xdr:row>
          <xdr:rowOff>38100</xdr:rowOff>
        </xdr:from>
        <xdr:to>
          <xdr:col>8</xdr:col>
          <xdr:colOff>180975</xdr:colOff>
          <xdr:row>15</xdr:row>
          <xdr:rowOff>161925</xdr:rowOff>
        </xdr:to>
        <xdr:sp macro="" textlink="">
          <xdr:nvSpPr>
            <xdr:cNvPr id="1028" name="Group Box 4" hidden="1">
              <a:extLst>
                <a:ext uri="{63B3BB69-23CF-44E3-9099-C40C66FF867C}">
                  <a14:compatExt spid="_x0000_s1028"/>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Results</a:t>
              </a:r>
            </a:p>
          </xdr:txBody>
        </xdr:sp>
        <xdr:clientData/>
      </xdr:twoCellAnchor>
    </mc:Choice>
    <mc:Fallback/>
  </mc:AlternateContent>
  <xdr:twoCellAnchor>
    <xdr:from>
      <xdr:col>0</xdr:col>
      <xdr:colOff>0</xdr:colOff>
      <xdr:row>0</xdr:row>
      <xdr:rowOff>0</xdr:rowOff>
    </xdr:from>
    <xdr:to>
      <xdr:col>2</xdr:col>
      <xdr:colOff>19050</xdr:colOff>
      <xdr:row>0</xdr:row>
      <xdr:rowOff>9525</xdr:rowOff>
    </xdr:to>
    <xdr:sp macro="" textlink="">
      <xdr:nvSpPr>
        <xdr:cNvPr id="1030" name="Rectangle 6" descr="f3f7385f-47c3-4524-892b-34caba9b5e5a"/>
        <xdr:cNvSpPr>
          <a:spLocks noChangeArrowheads="1"/>
        </xdr:cNvSpPr>
      </xdr:nvSpPr>
      <xdr:spPr bwMode="auto">
        <a:xfrm>
          <a:off x="0" y="0"/>
          <a:ext cx="876300" cy="9525"/>
        </a:xfrm>
        <a:prstGeom prst="rect">
          <a:avLst/>
        </a:prstGeom>
        <a:gradFill rotWithShape="0">
          <a:gsLst>
            <a:gs pos="0">
              <a:srgbClr val="FFFFFF"/>
            </a:gs>
            <a:gs pos="100000">
              <a:srgbClr xmlns:mc="http://schemas.openxmlformats.org/markup-compatibility/2006" xmlns:a14="http://schemas.microsoft.com/office/drawing/2010/main" val="0066CC" mc:Ignorable="a14" a14:legacySpreadsheetColorIndex="30"/>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6</xdr:col>
          <xdr:colOff>485775</xdr:colOff>
          <xdr:row>6</xdr:row>
          <xdr:rowOff>0</xdr:rowOff>
        </xdr:from>
        <xdr:to>
          <xdr:col>8</xdr:col>
          <xdr:colOff>38100</xdr:colOff>
          <xdr:row>7</xdr:row>
          <xdr:rowOff>19050</xdr:rowOff>
        </xdr:to>
        <xdr:sp macro="" textlink="">
          <xdr:nvSpPr>
            <xdr:cNvPr id="1048" name="Drop Down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xdr:twoCellAnchor>
    <xdr:from>
      <xdr:col>2</xdr:col>
      <xdr:colOff>704850</xdr:colOff>
      <xdr:row>58</xdr:row>
      <xdr:rowOff>180974</xdr:rowOff>
    </xdr:from>
    <xdr:to>
      <xdr:col>8</xdr:col>
      <xdr:colOff>314325</xdr:colOff>
      <xdr:row>72</xdr:row>
      <xdr:rowOff>152399</xdr:rowOff>
    </xdr:to>
    <xdr:graphicFrame macro="">
      <xdr:nvGraphicFramePr>
        <xdr:cNvPr id="104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F32"/>
  <sheetViews>
    <sheetView showGridLines="0" showRowColHeaders="0" zoomScaleNormal="100" workbookViewId="0"/>
  </sheetViews>
  <sheetFormatPr defaultRowHeight="15" x14ac:dyDescent="0.25"/>
  <cols>
    <col min="1" max="1" width="9.140625" style="59"/>
    <col min="2" max="2" width="104.5703125" style="61" customWidth="1"/>
    <col min="3" max="3" width="22.7109375" style="59" customWidth="1"/>
    <col min="4" max="4" width="9.140625" style="60"/>
    <col min="5" max="5" width="9.140625" style="59"/>
    <col min="6" max="6" width="9.7109375" style="59" customWidth="1"/>
    <col min="7" max="16384" width="9.140625" style="59"/>
  </cols>
  <sheetData>
    <row r="1" spans="2:3" ht="22.5" x14ac:dyDescent="0.3">
      <c r="B1" s="69" t="s">
        <v>48</v>
      </c>
      <c r="C1" s="70"/>
    </row>
    <row r="2" spans="2:3" ht="22.5" x14ac:dyDescent="0.3">
      <c r="B2" s="69"/>
      <c r="C2" s="70"/>
    </row>
    <row r="3" spans="2:3" x14ac:dyDescent="0.25">
      <c r="B3" s="58" t="s">
        <v>49</v>
      </c>
    </row>
    <row r="4" spans="2:3" x14ac:dyDescent="0.25">
      <c r="B4" s="61" t="s">
        <v>87</v>
      </c>
    </row>
    <row r="6" spans="2:3" x14ac:dyDescent="0.25">
      <c r="B6" s="58" t="s">
        <v>50</v>
      </c>
    </row>
    <row r="7" spans="2:3" ht="45" x14ac:dyDescent="0.25">
      <c r="B7" s="62" t="s">
        <v>51</v>
      </c>
    </row>
    <row r="8" spans="2:3" x14ac:dyDescent="0.25">
      <c r="B8" s="62"/>
    </row>
    <row r="9" spans="2:3" x14ac:dyDescent="0.25">
      <c r="B9" s="58" t="s">
        <v>52</v>
      </c>
    </row>
    <row r="10" spans="2:3" ht="60" x14ac:dyDescent="0.25">
      <c r="B10" s="62" t="s">
        <v>53</v>
      </c>
    </row>
    <row r="11" spans="2:3" x14ac:dyDescent="0.25">
      <c r="B11" s="62"/>
    </row>
    <row r="12" spans="2:3" ht="56.25" customHeight="1" x14ac:dyDescent="0.25">
      <c r="B12" s="62" t="s">
        <v>54</v>
      </c>
    </row>
    <row r="13" spans="2:3" x14ac:dyDescent="0.25">
      <c r="B13" s="62"/>
    </row>
    <row r="14" spans="2:3" ht="90" x14ac:dyDescent="0.25">
      <c r="B14" s="62" t="s">
        <v>55</v>
      </c>
    </row>
    <row r="15" spans="2:3" x14ac:dyDescent="0.25">
      <c r="B15" s="62"/>
    </row>
    <row r="16" spans="2:3" x14ac:dyDescent="0.25">
      <c r="B16" s="58" t="s">
        <v>85</v>
      </c>
    </row>
    <row r="17" spans="2:6" x14ac:dyDescent="0.25">
      <c r="B17" s="58"/>
    </row>
    <row r="18" spans="2:6" x14ac:dyDescent="0.25">
      <c r="B18" s="58" t="s">
        <v>56</v>
      </c>
    </row>
    <row r="19" spans="2:6" ht="75" x14ac:dyDescent="0.25">
      <c r="B19" s="62" t="s">
        <v>57</v>
      </c>
    </row>
    <row r="20" spans="2:6" x14ac:dyDescent="0.25">
      <c r="B20" s="62"/>
    </row>
    <row r="21" spans="2:6" ht="75" x14ac:dyDescent="0.25">
      <c r="B21" s="62" t="s">
        <v>58</v>
      </c>
    </row>
    <row r="22" spans="2:6" x14ac:dyDescent="0.25">
      <c r="B22" s="62"/>
    </row>
    <row r="23" spans="2:6" ht="45" x14ac:dyDescent="0.25">
      <c r="B23" s="62" t="s">
        <v>59</v>
      </c>
    </row>
    <row r="24" spans="2:6" x14ac:dyDescent="0.25">
      <c r="B24" s="62"/>
    </row>
    <row r="25" spans="2:6" ht="45" x14ac:dyDescent="0.25">
      <c r="B25" s="61" t="s">
        <v>60</v>
      </c>
    </row>
    <row r="27" spans="2:6" ht="75" x14ac:dyDescent="0.25">
      <c r="B27" s="58" t="s">
        <v>86</v>
      </c>
    </row>
    <row r="28" spans="2:6" x14ac:dyDescent="0.25">
      <c r="C28" s="63"/>
      <c r="D28" s="64"/>
      <c r="E28" s="64"/>
      <c r="F28" s="64"/>
    </row>
    <row r="29" spans="2:6" x14ac:dyDescent="0.25">
      <c r="C29" s="65"/>
      <c r="D29" s="66"/>
      <c r="E29" s="67"/>
      <c r="F29" s="68"/>
    </row>
    <row r="30" spans="2:6" x14ac:dyDescent="0.25">
      <c r="C30" s="65"/>
      <c r="D30" s="66"/>
      <c r="E30" s="67"/>
      <c r="F30" s="68"/>
    </row>
    <row r="31" spans="2:6" x14ac:dyDescent="0.25">
      <c r="C31" s="65"/>
      <c r="D31" s="66"/>
      <c r="E31" s="67"/>
      <c r="F31" s="67"/>
    </row>
    <row r="32" spans="2:6" x14ac:dyDescent="0.25">
      <c r="C32" s="65"/>
      <c r="D32" s="66"/>
      <c r="E32" s="67"/>
      <c r="F32" s="67"/>
    </row>
  </sheetData>
  <phoneticPr fontId="0" type="noConversion"/>
  <pageMargins left="0.75" right="0.75" top="1" bottom="1" header="0.5" footer="0.5"/>
  <pageSetup scale="8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defaultRowHeight="12.75" x14ac:dyDescent="0.2"/>
  <cols>
    <col min="1" max="2" width="36.7109375" customWidth="1"/>
  </cols>
  <sheetData>
    <row r="1" spans="1:3" x14ac:dyDescent="0.2">
      <c r="A1" s="39" t="s">
        <v>61</v>
      </c>
    </row>
    <row r="3" spans="1:3" x14ac:dyDescent="0.2">
      <c r="A3" t="s">
        <v>62</v>
      </c>
      <c r="B3" t="s">
        <v>63</v>
      </c>
      <c r="C3">
        <v>0</v>
      </c>
    </row>
    <row r="4" spans="1:3" x14ac:dyDescent="0.2">
      <c r="A4" t="s">
        <v>64</v>
      </c>
    </row>
    <row r="5" spans="1:3" x14ac:dyDescent="0.2">
      <c r="A5" t="s">
        <v>65</v>
      </c>
    </row>
    <row r="7" spans="1:3" x14ac:dyDescent="0.2">
      <c r="A7" s="39" t="s">
        <v>66</v>
      </c>
      <c r="B7" t="s">
        <v>67</v>
      </c>
    </row>
    <row r="8" spans="1:3" x14ac:dyDescent="0.2">
      <c r="B8">
        <v>2</v>
      </c>
    </row>
    <row r="10" spans="1:3" x14ac:dyDescent="0.2">
      <c r="A10" t="s">
        <v>68</v>
      </c>
    </row>
    <row r="11" spans="1:3" x14ac:dyDescent="0.2">
      <c r="A11" t="e">
        <f>CB_DATA_!#REF!</f>
        <v>#REF!</v>
      </c>
      <c r="B11" t="e">
        <f>'ROI Model'!#REF!</f>
        <v>#REF!</v>
      </c>
    </row>
    <row r="13" spans="1:3" x14ac:dyDescent="0.2">
      <c r="A13" t="s">
        <v>69</v>
      </c>
    </row>
    <row r="14" spans="1:3" x14ac:dyDescent="0.2">
      <c r="A14" t="s">
        <v>73</v>
      </c>
      <c r="B14" t="s">
        <v>77</v>
      </c>
    </row>
    <row r="16" spans="1:3" x14ac:dyDescent="0.2">
      <c r="A16" t="s">
        <v>70</v>
      </c>
    </row>
    <row r="19" spans="1:2" x14ac:dyDescent="0.2">
      <c r="A19" t="s">
        <v>71</v>
      </c>
    </row>
    <row r="20" spans="1:2" x14ac:dyDescent="0.2">
      <c r="A20">
        <v>28</v>
      </c>
      <c r="B20">
        <v>34</v>
      </c>
    </row>
    <row r="25" spans="1:2" x14ac:dyDescent="0.2">
      <c r="A25" s="39" t="s">
        <v>72</v>
      </c>
    </row>
    <row r="26" spans="1:2" x14ac:dyDescent="0.2">
      <c r="A26" s="40" t="s">
        <v>74</v>
      </c>
      <c r="B26" s="40" t="s">
        <v>74</v>
      </c>
    </row>
    <row r="27" spans="1:2" x14ac:dyDescent="0.2">
      <c r="A27" t="s">
        <v>75</v>
      </c>
      <c r="B27" t="s">
        <v>82</v>
      </c>
    </row>
    <row r="28" spans="1:2" x14ac:dyDescent="0.2">
      <c r="A28" s="40" t="s">
        <v>76</v>
      </c>
      <c r="B28" s="40" t="s">
        <v>76</v>
      </c>
    </row>
    <row r="29" spans="1:2" x14ac:dyDescent="0.2">
      <c r="B29" s="40" t="s">
        <v>78</v>
      </c>
    </row>
    <row r="30" spans="1:2" x14ac:dyDescent="0.2">
      <c r="B30" t="s">
        <v>83</v>
      </c>
    </row>
    <row r="31" spans="1:2" x14ac:dyDescent="0.2">
      <c r="B31" s="40" t="s">
        <v>76</v>
      </c>
    </row>
    <row r="32" spans="1:2" x14ac:dyDescent="0.2">
      <c r="B32" s="40" t="s">
        <v>79</v>
      </c>
    </row>
    <row r="33" spans="2:2" x14ac:dyDescent="0.2">
      <c r="B33" t="s">
        <v>84</v>
      </c>
    </row>
    <row r="34" spans="2:2" x14ac:dyDescent="0.2">
      <c r="B34" s="40" t="s">
        <v>76</v>
      </c>
    </row>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pageSetUpPr fitToPage="1"/>
  </sheetPr>
  <dimension ref="A1:I57"/>
  <sheetViews>
    <sheetView showGridLines="0" tabSelected="1" workbookViewId="0"/>
  </sheetViews>
  <sheetFormatPr defaultRowHeight="15" outlineLevelRow="1" x14ac:dyDescent="0.25"/>
  <cols>
    <col min="1" max="1" width="5.140625" style="5" customWidth="1"/>
    <col min="2" max="2" width="4.140625" style="5" customWidth="1"/>
    <col min="3" max="3" width="27.140625" style="5" customWidth="1"/>
    <col min="4" max="4" width="11.140625" style="5" customWidth="1"/>
    <col min="5" max="5" width="11.42578125" style="5" customWidth="1"/>
    <col min="6" max="6" width="12.140625" style="5" customWidth="1"/>
    <col min="7" max="7" width="13.140625" style="5" customWidth="1"/>
    <col min="8" max="8" width="12.28515625" style="5" customWidth="1"/>
    <col min="9" max="16" width="11.140625" style="5" customWidth="1"/>
    <col min="17" max="16384" width="9.140625" style="5"/>
  </cols>
  <sheetData>
    <row r="1" spans="1:9" s="1" customFormat="1" ht="21.75" customHeight="1" x14ac:dyDescent="0.3">
      <c r="A1" s="21"/>
      <c r="B1" s="22" t="s">
        <v>46</v>
      </c>
      <c r="C1" s="2"/>
      <c r="D1" s="2"/>
      <c r="E1" s="2"/>
      <c r="F1" s="2"/>
      <c r="G1" s="2"/>
      <c r="H1" s="54" t="s">
        <v>80</v>
      </c>
      <c r="I1" s="2"/>
    </row>
    <row r="2" spans="1:9" s="3" customFormat="1" x14ac:dyDescent="0.25">
      <c r="G2" s="4">
        <v>1</v>
      </c>
    </row>
    <row r="3" spans="1:9" ht="14.25" hidden="1" customHeight="1" x14ac:dyDescent="0.25"/>
    <row r="4" spans="1:9" ht="13.5" customHeight="1" x14ac:dyDescent="0.25"/>
    <row r="6" spans="1:9" x14ac:dyDescent="0.25">
      <c r="C6" s="26" t="s">
        <v>10</v>
      </c>
      <c r="D6" s="23">
        <v>0.15</v>
      </c>
      <c r="E6" s="26" t="s">
        <v>27</v>
      </c>
      <c r="F6" s="26"/>
      <c r="H6" s="53">
        <v>2015</v>
      </c>
    </row>
    <row r="7" spans="1:9" x14ac:dyDescent="0.25">
      <c r="B7" s="6"/>
      <c r="C7" s="26" t="s">
        <v>16</v>
      </c>
      <c r="D7" s="23">
        <v>0.05</v>
      </c>
      <c r="E7" s="26" t="s">
        <v>29</v>
      </c>
      <c r="F7" s="26"/>
    </row>
    <row r="8" spans="1:9" x14ac:dyDescent="0.25">
      <c r="C8" s="26" t="s">
        <v>11</v>
      </c>
      <c r="D8" s="23">
        <v>0.1</v>
      </c>
    </row>
    <row r="9" spans="1:9" x14ac:dyDescent="0.25">
      <c r="C9" s="26" t="s">
        <v>18</v>
      </c>
      <c r="D9" s="23">
        <v>0.05</v>
      </c>
    </row>
    <row r="10" spans="1:9" x14ac:dyDescent="0.25">
      <c r="C10" s="7"/>
      <c r="D10" s="8"/>
      <c r="H10" s="9"/>
    </row>
    <row r="11" spans="1:9" x14ac:dyDescent="0.25">
      <c r="A11" s="10" t="s">
        <v>33</v>
      </c>
    </row>
    <row r="12" spans="1:9" x14ac:dyDescent="0.25">
      <c r="A12" s="10" t="s">
        <v>34</v>
      </c>
      <c r="C12" s="26" t="s">
        <v>12</v>
      </c>
      <c r="D12" s="71">
        <f>SUM(D56:H56)</f>
        <v>90.63692845455877</v>
      </c>
      <c r="E12" s="26" t="s">
        <v>23</v>
      </c>
      <c r="F12" s="26"/>
      <c r="H12" s="72" t="str">
        <f>IF(SUM(D54:H54)=0,"&gt; 5 Years",ROUND(MIN(D54:H54),2) &amp; " Years")</f>
        <v>1.97 Years</v>
      </c>
    </row>
    <row r="13" spans="1:9" x14ac:dyDescent="0.25">
      <c r="A13" s="10" t="s">
        <v>35</v>
      </c>
      <c r="C13" s="26" t="s">
        <v>28</v>
      </c>
      <c r="D13" s="71">
        <f>-C53</f>
        <v>43.294766706308188</v>
      </c>
      <c r="E13" s="26" t="s">
        <v>24</v>
      </c>
      <c r="F13" s="26"/>
      <c r="H13" s="72" t="str">
        <f>IF(SUM(D55:H55)=0,"&gt; 5 Years",ROUND(MIN(D55:H55),2) &amp; " Years")</f>
        <v>2.4 Years</v>
      </c>
    </row>
    <row r="14" spans="1:9" x14ac:dyDescent="0.25">
      <c r="A14" s="10" t="s">
        <v>36</v>
      </c>
      <c r="C14" s="26" t="s">
        <v>19</v>
      </c>
      <c r="D14" s="11">
        <f>D12-D13</f>
        <v>47.342161748250582</v>
      </c>
      <c r="E14" s="26" t="s">
        <v>25</v>
      </c>
      <c r="F14" s="26"/>
      <c r="H14" s="11">
        <f>SUM(D56:I56)-PVCost</f>
        <v>211.78336694815997</v>
      </c>
    </row>
    <row r="15" spans="1:9" x14ac:dyDescent="0.25">
      <c r="C15" s="26" t="s">
        <v>20</v>
      </c>
      <c r="D15" s="12">
        <f>IF(ISERROR(IRR(C53:H53))=TRUE,"N/A",IRR(C53:H53))</f>
        <v>0.48679859971865036</v>
      </c>
      <c r="E15" s="26" t="s">
        <v>26</v>
      </c>
      <c r="F15" s="26"/>
      <c r="H15" s="12">
        <f>IF(ISERROR(IRR(C53:I53)=TRUE),"N/A",IRR(C53:I53))</f>
        <v>0.7109024286703669</v>
      </c>
    </row>
    <row r="16" spans="1:9" x14ac:dyDescent="0.25">
      <c r="E16" s="13"/>
    </row>
    <row r="18" spans="3:8" s="6" customFormat="1" ht="24" customHeight="1" x14ac:dyDescent="0.35">
      <c r="C18" s="14"/>
      <c r="D18" s="25">
        <f>Year+1</f>
        <v>2016</v>
      </c>
      <c r="E18" s="25">
        <f>D18+1</f>
        <v>2017</v>
      </c>
      <c r="F18" s="25">
        <f>E18+1</f>
        <v>2018</v>
      </c>
      <c r="G18" s="25">
        <f>F18+1</f>
        <v>2019</v>
      </c>
      <c r="H18" s="25">
        <f>G18+1</f>
        <v>2020</v>
      </c>
    </row>
    <row r="19" spans="3:8" x14ac:dyDescent="0.25">
      <c r="C19" s="24" t="s">
        <v>0</v>
      </c>
      <c r="D19" s="32">
        <f>D21</f>
        <v>75</v>
      </c>
      <c r="E19" s="33">
        <f>E21</f>
        <v>85</v>
      </c>
      <c r="F19" s="33">
        <f>F21</f>
        <v>95</v>
      </c>
      <c r="G19" s="33">
        <f>G21</f>
        <v>105</v>
      </c>
      <c r="H19" s="34">
        <f>H21</f>
        <v>115</v>
      </c>
    </row>
    <row r="20" spans="3:8" outlineLevel="1" x14ac:dyDescent="0.25">
      <c r="C20" s="7" t="s">
        <v>37</v>
      </c>
      <c r="D20" s="73">
        <v>50</v>
      </c>
      <c r="E20" s="74">
        <v>60</v>
      </c>
      <c r="F20" s="74">
        <v>70</v>
      </c>
      <c r="G20" s="74">
        <v>80</v>
      </c>
      <c r="H20" s="75">
        <v>90</v>
      </c>
    </row>
    <row r="21" spans="3:8" outlineLevel="1" x14ac:dyDescent="0.25">
      <c r="C21" s="7" t="s">
        <v>38</v>
      </c>
      <c r="D21" s="35">
        <v>75</v>
      </c>
      <c r="E21" s="28">
        <v>85</v>
      </c>
      <c r="F21" s="28">
        <v>95</v>
      </c>
      <c r="G21" s="28">
        <v>105</v>
      </c>
      <c r="H21" s="36">
        <v>115</v>
      </c>
    </row>
    <row r="22" spans="3:8" outlineLevel="1" x14ac:dyDescent="0.25">
      <c r="C22" s="7" t="s">
        <v>47</v>
      </c>
      <c r="D22" s="73">
        <v>100</v>
      </c>
      <c r="E22" s="74">
        <v>110</v>
      </c>
      <c r="F22" s="74">
        <v>120</v>
      </c>
      <c r="G22" s="74">
        <v>130</v>
      </c>
      <c r="H22" s="75">
        <v>140</v>
      </c>
    </row>
    <row r="23" spans="3:8" x14ac:dyDescent="0.25">
      <c r="C23" s="24" t="s">
        <v>1</v>
      </c>
      <c r="D23" s="37">
        <f>D25</f>
        <v>25</v>
      </c>
      <c r="E23" s="27">
        <f>E25</f>
        <v>35</v>
      </c>
      <c r="F23" s="27">
        <f>F25</f>
        <v>45</v>
      </c>
      <c r="G23" s="27">
        <f>G25</f>
        <v>55</v>
      </c>
      <c r="H23" s="38">
        <f>H25</f>
        <v>65</v>
      </c>
    </row>
    <row r="24" spans="3:8" outlineLevel="1" x14ac:dyDescent="0.25">
      <c r="C24" s="7" t="s">
        <v>37</v>
      </c>
      <c r="D24" s="73">
        <v>15</v>
      </c>
      <c r="E24" s="74">
        <v>25</v>
      </c>
      <c r="F24" s="74">
        <v>35</v>
      </c>
      <c r="G24" s="74">
        <v>45</v>
      </c>
      <c r="H24" s="75">
        <v>55</v>
      </c>
    </row>
    <row r="25" spans="3:8" outlineLevel="1" x14ac:dyDescent="0.25">
      <c r="C25" s="7" t="s">
        <v>38</v>
      </c>
      <c r="D25" s="35">
        <v>25</v>
      </c>
      <c r="E25" s="28">
        <v>35</v>
      </c>
      <c r="F25" s="28">
        <v>45</v>
      </c>
      <c r="G25" s="28">
        <v>55</v>
      </c>
      <c r="H25" s="36">
        <v>65</v>
      </c>
    </row>
    <row r="26" spans="3:8" outlineLevel="1" x14ac:dyDescent="0.25">
      <c r="C26" s="7" t="s">
        <v>47</v>
      </c>
      <c r="D26" s="76">
        <v>30</v>
      </c>
      <c r="E26" s="77">
        <v>40</v>
      </c>
      <c r="F26" s="77">
        <v>50</v>
      </c>
      <c r="G26" s="77">
        <v>60</v>
      </c>
      <c r="H26" s="78">
        <v>70</v>
      </c>
    </row>
    <row r="27" spans="3:8" ht="30" customHeight="1" x14ac:dyDescent="0.25">
      <c r="C27" s="29" t="s">
        <v>2</v>
      </c>
      <c r="D27" s="30">
        <f>D19-D23</f>
        <v>50</v>
      </c>
      <c r="E27" s="30">
        <f>E19-E23</f>
        <v>50</v>
      </c>
      <c r="F27" s="30">
        <f>F19-F23</f>
        <v>50</v>
      </c>
      <c r="G27" s="30">
        <f>G19-G23</f>
        <v>50</v>
      </c>
      <c r="H27" s="30">
        <f>H19-H23</f>
        <v>50</v>
      </c>
    </row>
    <row r="28" spans="3:8" x14ac:dyDescent="0.25">
      <c r="C28" s="24" t="s">
        <v>3</v>
      </c>
      <c r="D28" s="32">
        <f>D30</f>
        <v>7</v>
      </c>
      <c r="E28" s="33">
        <f>E30</f>
        <v>8</v>
      </c>
      <c r="F28" s="33">
        <f>F30</f>
        <v>9</v>
      </c>
      <c r="G28" s="33">
        <f>G30</f>
        <v>10</v>
      </c>
      <c r="H28" s="34">
        <f>H30</f>
        <v>11</v>
      </c>
    </row>
    <row r="29" spans="3:8" outlineLevel="1" x14ac:dyDescent="0.25">
      <c r="C29" s="7" t="s">
        <v>37</v>
      </c>
      <c r="D29" s="73">
        <v>5</v>
      </c>
      <c r="E29" s="74">
        <v>6</v>
      </c>
      <c r="F29" s="74">
        <v>7</v>
      </c>
      <c r="G29" s="74">
        <v>8</v>
      </c>
      <c r="H29" s="75">
        <v>9</v>
      </c>
    </row>
    <row r="30" spans="3:8" outlineLevel="1" x14ac:dyDescent="0.25">
      <c r="C30" s="7" t="s">
        <v>38</v>
      </c>
      <c r="D30" s="35">
        <v>7</v>
      </c>
      <c r="E30" s="28">
        <v>8</v>
      </c>
      <c r="F30" s="28">
        <v>9</v>
      </c>
      <c r="G30" s="28">
        <v>10</v>
      </c>
      <c r="H30" s="36">
        <v>11</v>
      </c>
    </row>
    <row r="31" spans="3:8" outlineLevel="1" x14ac:dyDescent="0.25">
      <c r="C31" s="7" t="s">
        <v>47</v>
      </c>
      <c r="D31" s="73">
        <v>9</v>
      </c>
      <c r="E31" s="74">
        <v>10</v>
      </c>
      <c r="F31" s="74">
        <v>11</v>
      </c>
      <c r="G31" s="74">
        <v>12</v>
      </c>
      <c r="H31" s="75">
        <v>13</v>
      </c>
    </row>
    <row r="32" spans="3:8" x14ac:dyDescent="0.25">
      <c r="C32" s="24" t="s">
        <v>4</v>
      </c>
      <c r="D32" s="37">
        <f>D34</f>
        <v>2</v>
      </c>
      <c r="E32" s="27">
        <f>E34</f>
        <v>2</v>
      </c>
      <c r="F32" s="27">
        <f>F34</f>
        <v>2</v>
      </c>
      <c r="G32" s="27">
        <f>G34</f>
        <v>2</v>
      </c>
      <c r="H32" s="38">
        <f>H34</f>
        <v>2</v>
      </c>
    </row>
    <row r="33" spans="3:8" outlineLevel="1" x14ac:dyDescent="0.25">
      <c r="C33" s="7" t="s">
        <v>37</v>
      </c>
      <c r="D33" s="73">
        <v>1</v>
      </c>
      <c r="E33" s="74">
        <v>1</v>
      </c>
      <c r="F33" s="74">
        <v>1</v>
      </c>
      <c r="G33" s="74">
        <v>1</v>
      </c>
      <c r="H33" s="75">
        <v>1</v>
      </c>
    </row>
    <row r="34" spans="3:8" outlineLevel="1" x14ac:dyDescent="0.25">
      <c r="C34" s="7" t="s">
        <v>38</v>
      </c>
      <c r="D34" s="35">
        <v>2</v>
      </c>
      <c r="E34" s="28">
        <v>2</v>
      </c>
      <c r="F34" s="28">
        <v>2</v>
      </c>
      <c r="G34" s="28">
        <v>2</v>
      </c>
      <c r="H34" s="36">
        <v>2</v>
      </c>
    </row>
    <row r="35" spans="3:8" outlineLevel="1" x14ac:dyDescent="0.25">
      <c r="C35" s="7" t="s">
        <v>47</v>
      </c>
      <c r="D35" s="73">
        <v>3</v>
      </c>
      <c r="E35" s="74">
        <v>3</v>
      </c>
      <c r="F35" s="74">
        <v>3</v>
      </c>
      <c r="G35" s="74">
        <v>3</v>
      </c>
      <c r="H35" s="75">
        <v>3</v>
      </c>
    </row>
    <row r="36" spans="3:8" x14ac:dyDescent="0.25">
      <c r="C36" s="24" t="s">
        <v>5</v>
      </c>
      <c r="D36" s="37">
        <f>D38</f>
        <v>2</v>
      </c>
      <c r="E36" s="27">
        <f>E38</f>
        <v>2</v>
      </c>
      <c r="F36" s="27">
        <f>F38</f>
        <v>2</v>
      </c>
      <c r="G36" s="27">
        <f>G38</f>
        <v>2</v>
      </c>
      <c r="H36" s="38">
        <f>H38</f>
        <v>2</v>
      </c>
    </row>
    <row r="37" spans="3:8" outlineLevel="1" x14ac:dyDescent="0.25">
      <c r="C37" s="7" t="s">
        <v>37</v>
      </c>
      <c r="D37" s="73">
        <v>1</v>
      </c>
      <c r="E37" s="74">
        <v>1</v>
      </c>
      <c r="F37" s="74">
        <v>1</v>
      </c>
      <c r="G37" s="74">
        <v>1</v>
      </c>
      <c r="H37" s="75">
        <v>1</v>
      </c>
    </row>
    <row r="38" spans="3:8" outlineLevel="1" x14ac:dyDescent="0.25">
      <c r="C38" s="7" t="s">
        <v>38</v>
      </c>
      <c r="D38" s="35">
        <v>2</v>
      </c>
      <c r="E38" s="28">
        <v>2</v>
      </c>
      <c r="F38" s="28">
        <v>2</v>
      </c>
      <c r="G38" s="28">
        <v>2</v>
      </c>
      <c r="H38" s="36">
        <v>2</v>
      </c>
    </row>
    <row r="39" spans="3:8" outlineLevel="1" x14ac:dyDescent="0.25">
      <c r="C39" s="7" t="s">
        <v>47</v>
      </c>
      <c r="D39" s="76">
        <v>3</v>
      </c>
      <c r="E39" s="77">
        <v>3</v>
      </c>
      <c r="F39" s="77">
        <v>3</v>
      </c>
      <c r="G39" s="77">
        <v>3</v>
      </c>
      <c r="H39" s="78">
        <v>3</v>
      </c>
    </row>
    <row r="40" spans="3:8" ht="30" customHeight="1" x14ac:dyDescent="0.25">
      <c r="C40" s="29" t="s">
        <v>6</v>
      </c>
      <c r="D40" s="31">
        <f>D27-D28-D32-D36</f>
        <v>39</v>
      </c>
      <c r="E40" s="31">
        <f>E27-E28-E32-E36</f>
        <v>38</v>
      </c>
      <c r="F40" s="31">
        <f>F27-F28-F32-F36</f>
        <v>37</v>
      </c>
      <c r="G40" s="31">
        <f>G27-G28-G32-G36</f>
        <v>36</v>
      </c>
      <c r="H40" s="31">
        <f>H27-H28-H32-H36</f>
        <v>35</v>
      </c>
    </row>
    <row r="41" spans="3:8" x14ac:dyDescent="0.25">
      <c r="C41" s="7" t="s">
        <v>7</v>
      </c>
      <c r="D41" s="15">
        <f>D40*$D$8</f>
        <v>3.9000000000000004</v>
      </c>
      <c r="E41" s="15">
        <f>E40*$D$8</f>
        <v>3.8000000000000003</v>
      </c>
      <c r="F41" s="15">
        <f>F40*$D$8</f>
        <v>3.7</v>
      </c>
      <c r="G41" s="15">
        <f>G40*$D$8</f>
        <v>3.6</v>
      </c>
      <c r="H41" s="15">
        <f>H40*$D$8</f>
        <v>3.5</v>
      </c>
    </row>
    <row r="42" spans="3:8" ht="30" customHeight="1" x14ac:dyDescent="0.25">
      <c r="C42" s="29" t="s">
        <v>8</v>
      </c>
      <c r="D42" s="31">
        <f>D40-D41</f>
        <v>35.1</v>
      </c>
      <c r="E42" s="31">
        <f>E40-E41</f>
        <v>34.200000000000003</v>
      </c>
      <c r="F42" s="31">
        <f>F40-F41</f>
        <v>33.299999999999997</v>
      </c>
      <c r="G42" s="31">
        <f>G40-G41</f>
        <v>32.4</v>
      </c>
      <c r="H42" s="31">
        <f>H40-H41</f>
        <v>31.5</v>
      </c>
    </row>
    <row r="43" spans="3:8" x14ac:dyDescent="0.25">
      <c r="C43" s="24" t="s">
        <v>9</v>
      </c>
      <c r="D43" s="41">
        <f>SUM(D44:D46)</f>
        <v>0</v>
      </c>
      <c r="E43" s="42">
        <f>SUM(E44:E46)</f>
        <v>0</v>
      </c>
      <c r="F43" s="42">
        <f>SUM(F44:F46)</f>
        <v>0</v>
      </c>
      <c r="G43" s="42">
        <f>SUM(G44:G46)</f>
        <v>0</v>
      </c>
      <c r="H43" s="43">
        <f>SUM(H44:H46)</f>
        <v>0</v>
      </c>
    </row>
    <row r="44" spans="3:8" outlineLevel="1" x14ac:dyDescent="0.25">
      <c r="C44" s="7" t="s">
        <v>17</v>
      </c>
      <c r="D44" s="44">
        <v>0</v>
      </c>
      <c r="E44" s="45">
        <v>0</v>
      </c>
      <c r="F44" s="45">
        <v>0</v>
      </c>
      <c r="G44" s="45">
        <v>0</v>
      </c>
      <c r="H44" s="46">
        <v>0</v>
      </c>
    </row>
    <row r="45" spans="3:8" outlineLevel="1" x14ac:dyDescent="0.25">
      <c r="C45" s="7" t="s">
        <v>13</v>
      </c>
      <c r="D45" s="44">
        <v>0</v>
      </c>
      <c r="E45" s="45">
        <v>0</v>
      </c>
      <c r="F45" s="45">
        <v>0</v>
      </c>
      <c r="G45" s="45">
        <v>0</v>
      </c>
      <c r="H45" s="46">
        <v>0</v>
      </c>
    </row>
    <row r="46" spans="3:8" outlineLevel="1" x14ac:dyDescent="0.25">
      <c r="C46" s="7" t="s">
        <v>14</v>
      </c>
      <c r="D46" s="47">
        <v>0</v>
      </c>
      <c r="E46" s="48">
        <v>0</v>
      </c>
      <c r="F46" s="48">
        <v>0</v>
      </c>
      <c r="G46" s="48">
        <v>0</v>
      </c>
      <c r="H46" s="49">
        <v>0</v>
      </c>
    </row>
    <row r="47" spans="3:8" x14ac:dyDescent="0.25">
      <c r="C47" s="24" t="s">
        <v>15</v>
      </c>
      <c r="D47" s="15">
        <f>D42+D43</f>
        <v>35.1</v>
      </c>
      <c r="E47" s="15">
        <f>E42+E43</f>
        <v>34.200000000000003</v>
      </c>
      <c r="F47" s="15">
        <f>F42+F43</f>
        <v>33.299999999999997</v>
      </c>
      <c r="G47" s="15">
        <f>G42+G43</f>
        <v>32.4</v>
      </c>
      <c r="H47" s="15">
        <f>H42+H43</f>
        <v>31.5</v>
      </c>
    </row>
    <row r="48" spans="3:8" x14ac:dyDescent="0.25">
      <c r="C48" s="7"/>
      <c r="D48" s="15"/>
      <c r="E48" s="15"/>
      <c r="F48" s="15"/>
      <c r="G48" s="15"/>
      <c r="H48" s="15"/>
    </row>
    <row r="49" spans="3:9" x14ac:dyDescent="0.25">
      <c r="C49" s="24" t="s">
        <v>32</v>
      </c>
      <c r="D49" s="50">
        <v>10</v>
      </c>
      <c r="E49" s="51">
        <v>10</v>
      </c>
      <c r="F49" s="51">
        <v>10</v>
      </c>
      <c r="G49" s="51">
        <v>10</v>
      </c>
      <c r="H49" s="52">
        <v>10</v>
      </c>
    </row>
    <row r="50" spans="3:9" x14ac:dyDescent="0.25">
      <c r="C50" s="7"/>
      <c r="D50" s="16"/>
    </row>
    <row r="51" spans="3:9" ht="21" customHeight="1" x14ac:dyDescent="0.3">
      <c r="C51" s="79" t="s">
        <v>81</v>
      </c>
    </row>
    <row r="52" spans="3:9" ht="21.75" customHeight="1" x14ac:dyDescent="0.25">
      <c r="C52" s="80" t="s">
        <v>39</v>
      </c>
      <c r="D52" s="80" t="s">
        <v>40</v>
      </c>
      <c r="E52" s="80" t="s">
        <v>41</v>
      </c>
      <c r="F52" s="80" t="s">
        <v>42</v>
      </c>
      <c r="G52" s="80" t="s">
        <v>43</v>
      </c>
      <c r="H52" s="80" t="s">
        <v>44</v>
      </c>
      <c r="I52" s="80" t="s">
        <v>45</v>
      </c>
    </row>
    <row r="53" spans="3:9" x14ac:dyDescent="0.25">
      <c r="C53" s="55">
        <f>-SUM(D57:H57)</f>
        <v>-43.294766706308188</v>
      </c>
      <c r="D53" s="56">
        <v>10</v>
      </c>
      <c r="E53" s="56">
        <f>E47</f>
        <v>34.200000000000003</v>
      </c>
      <c r="F53" s="56">
        <f>F47</f>
        <v>33.299999999999997</v>
      </c>
      <c r="G53" s="56">
        <f>G47</f>
        <v>32.4</v>
      </c>
      <c r="H53" s="56">
        <f>H47</f>
        <v>31.5</v>
      </c>
      <c r="I53" s="57">
        <f>IF(DiscountRate&gt;Growth,H53*(1+Growth)/(DiscountRate-Growth),0)</f>
        <v>330.75000000000006</v>
      </c>
    </row>
    <row r="54" spans="3:9" x14ac:dyDescent="0.25">
      <c r="C54" s="5" t="s">
        <v>21</v>
      </c>
      <c r="D54" s="18" t="str">
        <f>IF(D53&gt;-$C$53,-C53/D53,"")</f>
        <v/>
      </c>
      <c r="E54" s="18">
        <f>IF(D54="",IF((E53+D53)&gt;-$C$53,1+ABS(D53+C53)/E53,""))</f>
        <v>1.9735311902429293</v>
      </c>
      <c r="F54" s="18" t="str">
        <f>IF(AND(E54="",D54=""),IF((F53+E53+D53)&gt;-$C$53,2+ABS(E53+D53+C53)/F53,""),"")</f>
        <v/>
      </c>
      <c r="G54" s="18" t="str">
        <f>IF(AND(F54="",E54="",D54=""),IF((G53+F53+E53+D53)&gt;-$C$53,3+ABS(F53+E53+D53+C53)/G53,""),"")</f>
        <v/>
      </c>
      <c r="H54" s="18" t="str">
        <f>IF(AND(G54="",F54="",E54="",D54=""),IF((H53+G53+F53+E53+D53)&gt;-$C$53,4+ABS(G53+F53+E53+D53+C53)/H53,""),"")</f>
        <v/>
      </c>
      <c r="I54" s="19">
        <f>MIN(D54:H54,5)</f>
        <v>1.9735311902429293</v>
      </c>
    </row>
    <row r="55" spans="3:9" x14ac:dyDescent="0.25">
      <c r="C55" s="5" t="s">
        <v>22</v>
      </c>
      <c r="D55" s="18" t="str">
        <f>IF(D56&gt;-$C$53,-C53/D56,"")</f>
        <v/>
      </c>
      <c r="E55" s="18" t="str">
        <f>IF(D55="",IF((E56+D56)&gt;-$C$53,1+ABS(D56+C53)/E56,""))</f>
        <v/>
      </c>
      <c r="F55" s="18">
        <f>IF(AND(E55="",D55=""),IF((F56+E56+D56)&gt;-$C$53,2+ABS(E56+D56+C53)/F56,""),"")</f>
        <v>2.3991269764101038</v>
      </c>
      <c r="G55" s="18" t="str">
        <f>IF(AND(F55="",E55="",D55=""),IF((G56+F56+E56+D56)&gt;-$C$53,3+ABS(F56+E56+D56+C53)/G56,""),"")</f>
        <v/>
      </c>
      <c r="H55" s="18" t="str">
        <f>IF(AND(G55="",F55="",E55="",D55=""),IF((H56+G56+F56+E56+D56)&gt;-$C$53,4+ABS(G56+F56+E56+D56+C53)/H56,""),"")</f>
        <v/>
      </c>
      <c r="I55" s="19">
        <f>MIN(D55:H55,5)</f>
        <v>2.3991269764101038</v>
      </c>
    </row>
    <row r="56" spans="3:9" x14ac:dyDescent="0.25">
      <c r="C56" s="5" t="s">
        <v>30</v>
      </c>
      <c r="D56" s="20">
        <f>IF(Discrete=1,D53/(1+DiscountRate)^(D18-Year),IF(Discrete=2,D53*EXP(-DiscountRate*(D18-Year)),IF(Discrete=3,D53/(1+DiscountRate)^(D18-Year-0.5),IF(Discrete=4,D53*EXP(-DiscountRate*(D18-Year-0.5))))))</f>
        <v>8.6956521739130448</v>
      </c>
      <c r="E56" s="20">
        <f>IF(Discrete=1,E53/(1+DiscountRate)^(E18-Year),IF(Discrete=2,E53*EXP(-DiscountRate*(E18-Year)),IF(Discrete=3,E53/(1+DiscountRate)^(E18-Year-0.5),IF(Discrete=4,E53*EXP(-DiscountRate*(E18-Year-0.5))))))</f>
        <v>25.8601134215501</v>
      </c>
      <c r="F56" s="20">
        <f>IF(Discrete=1,F53/(1+DiscountRate)^(F18-Year),IF(Discrete=2,F53*EXP(-DiscountRate*(F18-Year)),IF(Discrete=3,F53/(1+DiscountRate)^(F18-Year-0.5),IF(Discrete=4,F53*EXP(-DiscountRate*(F18-Year-0.5))))))</f>
        <v>21.895290539985211</v>
      </c>
      <c r="G56" s="20">
        <f>IF(Discrete=1,G53/(1+DiscountRate)^(G18-Year),IF(Discrete=2,G53*EXP(-DiscountRate*(G18-Year)),IF(Discrete=3,G53/(1+DiscountRate)^(G18-Year-0.5),IF(Discrete=4,G53*EXP(-DiscountRate*(G18-Year-0.5))))))</f>
        <v>18.524805157214281</v>
      </c>
      <c r="H56" s="20">
        <f>IF(Discrete=1,H53/(1+DiscountRate)^(H18-Year),IF(Discrete=2,H53*EXP(-DiscountRate*(H18-Year)),IF(Discrete=3,H53/(1+DiscountRate)^(H18-Year-0.5),IF(Discrete=4,H53*EXP(-DiscountRate*(H18-Year-0.5))))))</f>
        <v>15.661067161896131</v>
      </c>
      <c r="I56" s="20">
        <f>IF(Discrete=1,I53/(1+DiscountRate)^(H18-Year),IF(Discrete=2,I53*EXP(-DiscountRate*(H18-Year)),IF(Discrete=3,I53/(1+DiscountRate)^(H18-Year-0.5),IF(Discrete=4,I53*EXP(-DiscountRate*(H18-Year-0.5))))))</f>
        <v>164.4412051999094</v>
      </c>
    </row>
    <row r="57" spans="3:9" x14ac:dyDescent="0.25">
      <c r="C57" s="5" t="s">
        <v>31</v>
      </c>
      <c r="D57" s="20">
        <f>IF(Discrete=1,D49/(1+DiscountCost)^(D18-Year),IF(Discrete=2,D49*EXP(-DiscountCost*(D18-Year)),IF(Discrete=3,D49/(1+DiscountCost)^(D18-Year-0.5),IF(Discrete=4,D49*EXP(-DiscountCost*(D18-Year-0.5))))))</f>
        <v>9.5238095238095237</v>
      </c>
      <c r="E57" s="20">
        <f>IF(Discrete=1,E49/(1+DiscountCost)^(E18-Year),IF(Discrete=2,E49*EXP(-DiscountCost*(E18-Year)),IF(Discrete=3,E49/(1+DiscountCost)^(E18-Year-0.5),IF(Discrete=4,E49*EXP(-DiscountCost*(E18-Year-0.5))))))</f>
        <v>9.0702947845804989</v>
      </c>
      <c r="F57" s="20">
        <f>IF(Discrete=1,F49/(1+DiscountCost)^(F18-Year),IF(Discrete=2,F49*EXP(-DiscountCost*(F18-Year)),IF(Discrete=3,F49/(1+DiscountCost)^(F18-Year-0.5),IF(Discrete=4,F49*EXP(-DiscountCost*(F18-Year-0.5))))))</f>
        <v>8.6383759853147595</v>
      </c>
      <c r="G57" s="20">
        <f>IF(Discrete=1,G49/(1+DiscountCost)^(G18-Year),IF(Discrete=2,G49*EXP(-DiscountCost*(G18-Year)),IF(Discrete=3,G49/(1+DiscountCost)^(G18-Year-0.5),IF(Discrete=4,G49*EXP(-DiscountCost*(G18-Year-0.5))))))</f>
        <v>8.2270247479188203</v>
      </c>
      <c r="H57" s="20">
        <f>IF(Discrete=1,H49/(1+DiscountCost)^(H18-Year),IF(Discrete=2,H49*EXP(-DiscountCost*(H18-Year)),IF(Discrete=3,H49/(1+DiscountCost)^(H18-Year-0.5),IF(Discrete=4,H49*EXP(-DiscountCost*(H18-Year-0.5))))))</f>
        <v>7.8352616646845892</v>
      </c>
      <c r="I57" s="17"/>
    </row>
  </sheetData>
  <phoneticPr fontId="0" type="noConversion"/>
  <dataValidations count="3">
    <dataValidation type="decimal" allowBlank="1" showInputMessage="1" showErrorMessage="1" errorTitle="Real Options Analysis Toolkit" error="Error! Only numerical inputs are allowed." sqref="D50 D19:H49">
      <formula1>-1E+25</formula1>
      <formula2>1E+25</formula2>
    </dataValidation>
    <dataValidation type="decimal" operator="greaterThanOrEqual" allowBlank="1" showInputMessage="1" showErrorMessage="1" errorTitle="Real Options Analysis Toolkit" error="Error! Only non-negative numerical inputs are allowed." sqref="D6:D9">
      <formula1>0</formula1>
    </dataValidation>
    <dataValidation type="whole" operator="greaterThanOrEqual" allowBlank="1" showInputMessage="1" showErrorMessage="1" errorTitle="Real Options Analysis Toolkit" error="Error! Only numerical and non-negative inputs are allowed." sqref="D18:H18">
      <formula1>0</formula1>
    </dataValidation>
  </dataValidations>
  <hyperlinks>
    <hyperlink ref="H1" location="Description!A1" display="Learn about model"/>
  </hyperlinks>
  <pageMargins left="0.75" right="0.75" top="1" bottom="1" header="0.5" footer="0.5"/>
  <pageSetup scale="74"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Group Box 2">
              <controlPr defaultSize="0" autoFill="0" autoPict="0">
                <anchor moveWithCells="1">
                  <from>
                    <xdr:col>1</xdr:col>
                    <xdr:colOff>209550</xdr:colOff>
                    <xdr:row>4</xdr:row>
                    <xdr:rowOff>47625</xdr:rowOff>
                  </from>
                  <to>
                    <xdr:col>8</xdr:col>
                    <xdr:colOff>190500</xdr:colOff>
                    <xdr:row>9</xdr:row>
                    <xdr:rowOff>76200</xdr:rowOff>
                  </to>
                </anchor>
              </controlPr>
            </control>
          </mc:Choice>
        </mc:AlternateContent>
        <mc:AlternateContent xmlns:mc="http://schemas.openxmlformats.org/markup-compatibility/2006">
          <mc:Choice Requires="x14">
            <control shapeId="1028" r:id="rId5" name="Group Box 4">
              <controlPr defaultSize="0" autoFill="0" autoPict="0">
                <anchor moveWithCells="1">
                  <from>
                    <xdr:col>1</xdr:col>
                    <xdr:colOff>209550</xdr:colOff>
                    <xdr:row>10</xdr:row>
                    <xdr:rowOff>38100</xdr:rowOff>
                  </from>
                  <to>
                    <xdr:col>8</xdr:col>
                    <xdr:colOff>180975</xdr:colOff>
                    <xdr:row>15</xdr:row>
                    <xdr:rowOff>161925</xdr:rowOff>
                  </to>
                </anchor>
              </controlPr>
            </control>
          </mc:Choice>
        </mc:AlternateContent>
        <mc:AlternateContent xmlns:mc="http://schemas.openxmlformats.org/markup-compatibility/2006">
          <mc:Choice Requires="x14">
            <control shapeId="1048" r:id="rId6" name="Drop Down 24">
              <controlPr defaultSize="0" autoLine="0" autoPict="0" altText="Dropdown list of Discounting Convention">
                <anchor moveWithCells="1">
                  <from>
                    <xdr:col>6</xdr:col>
                    <xdr:colOff>485775</xdr:colOff>
                    <xdr:row>6</xdr:row>
                    <xdr:rowOff>0</xdr:rowOff>
                  </from>
                  <to>
                    <xdr:col>8</xdr:col>
                    <xdr:colOff>38100</xdr:colOff>
                    <xdr:row>7</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Description</vt:lpstr>
      <vt:lpstr>CB_DATA_</vt:lpstr>
      <vt:lpstr>ROI Model</vt:lpstr>
      <vt:lpstr>DiscountCost</vt:lpstr>
      <vt:lpstr>DiscountRate</vt:lpstr>
      <vt:lpstr>Discrete</vt:lpstr>
      <vt:lpstr>EndYear</vt:lpstr>
      <vt:lpstr>Growth</vt:lpstr>
      <vt:lpstr>IRR</vt:lpstr>
      <vt:lpstr>NPV</vt:lpstr>
      <vt:lpstr>PVCF</vt:lpstr>
      <vt:lpstr>PVCost</vt:lpstr>
      <vt:lpstr>Tax</vt:lpstr>
      <vt:lpstr>Year</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Discounted Cash Flow Model</dc:title>
  <dc:creator>Crystal Ball</dc:creator>
  <cp:keywords>integrated model, simulation, forecasting, real options, portfolio allocation, volatility, optimization</cp:keywords>
  <cp:lastModifiedBy>ewainwri</cp:lastModifiedBy>
  <cp:lastPrinted>2004-08-23T22:14:58Z</cp:lastPrinted>
  <dcterms:created xsi:type="dcterms:W3CDTF">2001-12-19T20:41:38Z</dcterms:created>
  <dcterms:modified xsi:type="dcterms:W3CDTF">2014-06-03T00:33:55Z</dcterms:modified>
  <cp:category>Financial Model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