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2C61CB2B-EF92-41F1-B73E-7A93F4D50A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約定履歴" sheetId="14" r:id="rId1"/>
    <sheet name="サマリ" sheetId="4" r:id="rId2"/>
    <sheet name="2022済" sheetId="12" r:id="rId3"/>
    <sheet name="2021済" sheetId="10" r:id="rId4"/>
    <sheet name="2017" sheetId="11" r:id="rId5"/>
    <sheet name="2015済" sheetId="9" r:id="rId6"/>
    <sheet name="2014済" sheetId="1" r:id="rId7"/>
    <sheet name="2013済" sheetId="7" r:id="rId8"/>
    <sheet name="2012済" sheetId="6" r:id="rId9"/>
    <sheet name="2011済" sheetId="5" r:id="rId10"/>
    <sheet name="2010済" sheetId="8" r:id="rId11"/>
    <sheet name="2010-2013" sheetId="2" r:id="rId12"/>
  </sheets>
  <definedNames>
    <definedName name="_xlnm._FilterDatabase" localSheetId="6" hidden="1">'2014済'!$B$3:$P$33</definedName>
    <definedName name="_xlnm._FilterDatabase" localSheetId="5" hidden="1">'2015済'!$B$3:$P$40</definedName>
    <definedName name="_xlnm._FilterDatabase" localSheetId="4" hidden="1">'2017'!$B$3:$Q$40</definedName>
    <definedName name="_xlnm._FilterDatabase" localSheetId="3" hidden="1">'2021済'!$B$3:$Q$40</definedName>
    <definedName name="_xlnm._FilterDatabase" localSheetId="2" hidden="1">'2022済'!$B$3:$U$40</definedName>
    <definedName name="_xlnm._FilterDatabase" localSheetId="0" hidden="1">約定履歴!$B$3:$W$402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5" i="14" l="1"/>
  <c r="R105" i="14" s="1"/>
  <c r="H105" i="14"/>
  <c r="K105" i="14" s="1"/>
  <c r="W107" i="14"/>
  <c r="O107" i="14"/>
  <c r="R107" i="14" s="1"/>
  <c r="H107" i="14"/>
  <c r="K107" i="14" s="1"/>
  <c r="G133" i="14"/>
  <c r="O92" i="14"/>
  <c r="R92" i="14"/>
  <c r="H92" i="14"/>
  <c r="K92" i="14"/>
  <c r="W108" i="14"/>
  <c r="O108" i="14"/>
  <c r="R108" i="14" s="1"/>
  <c r="H108" i="14"/>
  <c r="K108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6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5" i="14"/>
  <c r="R5" i="14" s="1"/>
  <c r="H5" i="14"/>
  <c r="K5" i="14"/>
  <c r="O6" i="14"/>
  <c r="R6" i="14" s="1"/>
  <c r="H6" i="14"/>
  <c r="K6" i="14"/>
  <c r="O7" i="14"/>
  <c r="R7" i="14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/>
  <c r="H10" i="14"/>
  <c r="K10" i="14" s="1"/>
  <c r="O11" i="14"/>
  <c r="R11" i="14" s="1"/>
  <c r="H11" i="14"/>
  <c r="K11" i="14"/>
  <c r="O12" i="14"/>
  <c r="R12" i="14" s="1"/>
  <c r="H12" i="14"/>
  <c r="K12" i="14" s="1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S25" i="14" s="1"/>
  <c r="T25" i="14" s="1"/>
  <c r="H25" i="14"/>
  <c r="K25" i="14" s="1"/>
  <c r="O26" i="14"/>
  <c r="R26" i="14" s="1"/>
  <c r="H26" i="14"/>
  <c r="K26" i="14"/>
  <c r="S26" i="14" s="1"/>
  <c r="T26" i="14" s="1"/>
  <c r="O27" i="14"/>
  <c r="R27" i="14" s="1"/>
  <c r="H27" i="14"/>
  <c r="K27" i="14" s="1"/>
  <c r="O28" i="14"/>
  <c r="R28" i="14" s="1"/>
  <c r="H28" i="14"/>
  <c r="K28" i="14" s="1"/>
  <c r="O29" i="14"/>
  <c r="R29" i="14" s="1"/>
  <c r="S29" i="14" s="1"/>
  <c r="T29" i="14" s="1"/>
  <c r="H29" i="14"/>
  <c r="K29" i="14" s="1"/>
  <c r="O30" i="14"/>
  <c r="R30" i="14" s="1"/>
  <c r="H30" i="14"/>
  <c r="K30" i="14" s="1"/>
  <c r="O31" i="14"/>
  <c r="R31" i="14" s="1"/>
  <c r="S31" i="14" s="1"/>
  <c r="T31" i="14" s="1"/>
  <c r="H31" i="14"/>
  <c r="K31" i="14" s="1"/>
  <c r="O32" i="14"/>
  <c r="R32" i="14" s="1"/>
  <c r="H32" i="14"/>
  <c r="K32" i="14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S45" i="14" s="1"/>
  <c r="T45" i="14" s="1"/>
  <c r="H45" i="14"/>
  <c r="K45" i="14" s="1"/>
  <c r="O46" i="14"/>
  <c r="R46" i="14" s="1"/>
  <c r="H46" i="14"/>
  <c r="K46" i="14" s="1"/>
  <c r="O47" i="14"/>
  <c r="R47" i="14" s="1"/>
  <c r="H47" i="14"/>
  <c r="K47" i="14" s="1"/>
  <c r="S47" i="14" s="1"/>
  <c r="T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S74" i="14" s="1"/>
  <c r="T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S80" i="14" s="1"/>
  <c r="T80" i="14" s="1"/>
  <c r="O81" i="14"/>
  <c r="R81" i="14" s="1"/>
  <c r="H81" i="14"/>
  <c r="K81" i="14" s="1"/>
  <c r="O82" i="14"/>
  <c r="R82" i="14" s="1"/>
  <c r="S82" i="14" s="1"/>
  <c r="T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S85" i="14" s="1"/>
  <c r="T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S91" i="14"/>
  <c r="T91" i="14" s="1"/>
  <c r="S93" i="14"/>
  <c r="T93" i="14" s="1"/>
  <c r="O94" i="14"/>
  <c r="R94" i="14" s="1"/>
  <c r="H94" i="14"/>
  <c r="K94" i="14" s="1"/>
  <c r="O95" i="14"/>
  <c r="R95" i="14" s="1"/>
  <c r="H95" i="14"/>
  <c r="K95" i="14" s="1"/>
  <c r="S96" i="14"/>
  <c r="T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S100" i="14"/>
  <c r="T100" i="14" s="1"/>
  <c r="O101" i="14"/>
  <c r="R101" i="14" s="1"/>
  <c r="S101" i="14" s="1"/>
  <c r="T101" i="14" s="1"/>
  <c r="H101" i="14"/>
  <c r="K101" i="14" s="1"/>
  <c r="S102" i="14"/>
  <c r="T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S110" i="14"/>
  <c r="T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S116" i="14"/>
  <c r="T116" i="14" s="1"/>
  <c r="O117" i="14"/>
  <c r="R117" i="14" s="1"/>
  <c r="H117" i="14"/>
  <c r="K117" i="14" s="1"/>
  <c r="S118" i="14"/>
  <c r="T118" i="14" s="1"/>
  <c r="S119" i="14"/>
  <c r="T119" i="14" s="1"/>
  <c r="S120" i="14"/>
  <c r="T120" i="14" s="1"/>
  <c r="O121" i="14"/>
  <c r="R121" i="14" s="1"/>
  <c r="H121" i="14"/>
  <c r="K121" i="14" s="1"/>
  <c r="O122" i="14"/>
  <c r="R122" i="14"/>
  <c r="H122" i="14"/>
  <c r="K122" i="14" s="1"/>
  <c r="S123" i="14"/>
  <c r="T123" i="14" s="1"/>
  <c r="O124" i="14"/>
  <c r="R124" i="14" s="1"/>
  <c r="H124" i="14"/>
  <c r="K124" i="14" s="1"/>
  <c r="O125" i="14"/>
  <c r="R125" i="14" s="1"/>
  <c r="H125" i="14"/>
  <c r="K125" i="14" s="1"/>
  <c r="S126" i="14"/>
  <c r="T126" i="14" s="1"/>
  <c r="O127" i="14"/>
  <c r="R127" i="14" s="1"/>
  <c r="H127" i="14"/>
  <c r="K127" i="14" s="1"/>
  <c r="S128" i="14"/>
  <c r="T128" i="14" s="1"/>
  <c r="O129" i="14"/>
  <c r="R129" i="14" s="1"/>
  <c r="H129" i="14"/>
  <c r="K129" i="14" s="1"/>
  <c r="O130" i="14"/>
  <c r="R130" i="14" s="1"/>
  <c r="H130" i="14"/>
  <c r="K130" i="14" s="1"/>
  <c r="O131" i="14"/>
  <c r="R131" i="14"/>
  <c r="H131" i="14"/>
  <c r="K131" i="14" s="1"/>
  <c r="O132" i="14"/>
  <c r="R132" i="14" s="1"/>
  <c r="H132" i="14"/>
  <c r="K132" i="14"/>
  <c r="S133" i="14"/>
  <c r="T133" i="14" s="1"/>
  <c r="O134" i="14"/>
  <c r="R134" i="14" s="1"/>
  <c r="H134" i="14"/>
  <c r="K134" i="14" s="1"/>
  <c r="S135" i="14"/>
  <c r="T135" i="14" s="1"/>
  <c r="S136" i="14"/>
  <c r="T136" i="14"/>
  <c r="S137" i="14"/>
  <c r="T137" i="14" s="1"/>
  <c r="S138" i="14"/>
  <c r="T138" i="14"/>
  <c r="O139" i="14"/>
  <c r="R139" i="14"/>
  <c r="H139" i="14"/>
  <c r="K139" i="14" s="1"/>
  <c r="S140" i="14"/>
  <c r="T140" i="14" s="1"/>
  <c r="S141" i="14"/>
  <c r="T141" i="14" s="1"/>
  <c r="O142" i="14"/>
  <c r="R142" i="14" s="1"/>
  <c r="H142" i="14"/>
  <c r="K142" i="14" s="1"/>
  <c r="S143" i="14"/>
  <c r="T143" i="14" s="1"/>
  <c r="O144" i="14"/>
  <c r="R144" i="14" s="1"/>
  <c r="H144" i="14"/>
  <c r="K144" i="14"/>
  <c r="O145" i="14"/>
  <c r="R145" i="14" s="1"/>
  <c r="H145" i="14"/>
  <c r="K145" i="14" s="1"/>
  <c r="O146" i="14"/>
  <c r="R146" i="14" s="1"/>
  <c r="H146" i="14"/>
  <c r="K146" i="14" s="1"/>
  <c r="S147" i="14"/>
  <c r="T147" i="14" s="1"/>
  <c r="S148" i="14"/>
  <c r="T148" i="14" s="1"/>
  <c r="S149" i="14"/>
  <c r="T149" i="14" s="1"/>
  <c r="S150" i="14"/>
  <c r="T150" i="14" s="1"/>
  <c r="S151" i="14"/>
  <c r="T151" i="14" s="1"/>
  <c r="O152" i="14"/>
  <c r="R152" i="14"/>
  <c r="H152" i="14"/>
  <c r="K152" i="14" s="1"/>
  <c r="S153" i="14"/>
  <c r="T153" i="14" s="1"/>
  <c r="S154" i="14"/>
  <c r="T154" i="14" s="1"/>
  <c r="S155" i="14"/>
  <c r="T155" i="14" s="1"/>
  <c r="S156" i="14"/>
  <c r="T156" i="14" s="1"/>
  <c r="S157" i="14"/>
  <c r="T157" i="14" s="1"/>
  <c r="S158" i="14"/>
  <c r="T158" i="14" s="1"/>
  <c r="S159" i="14"/>
  <c r="T159" i="14" s="1"/>
  <c r="S160" i="14"/>
  <c r="T160" i="14" s="1"/>
  <c r="S161" i="14"/>
  <c r="T161" i="14" s="1"/>
  <c r="S162" i="14"/>
  <c r="T162" i="14"/>
  <c r="S163" i="14"/>
  <c r="T163" i="14" s="1"/>
  <c r="S164" i="14"/>
  <c r="T164" i="14" s="1"/>
  <c r="S165" i="14"/>
  <c r="T165" i="14" s="1"/>
  <c r="S166" i="14"/>
  <c r="T166" i="14" s="1"/>
  <c r="S167" i="14"/>
  <c r="T167" i="14" s="1"/>
  <c r="S168" i="14"/>
  <c r="T168" i="14"/>
  <c r="S169" i="14"/>
  <c r="T169" i="14" s="1"/>
  <c r="O170" i="14"/>
  <c r="R170" i="14" s="1"/>
  <c r="H170" i="14"/>
  <c r="K170" i="14" s="1"/>
  <c r="S171" i="14"/>
  <c r="T171" i="14" s="1"/>
  <c r="S172" i="14"/>
  <c r="T172" i="14" s="1"/>
  <c r="S173" i="14"/>
  <c r="T173" i="14" s="1"/>
  <c r="S174" i="14"/>
  <c r="T174" i="14" s="1"/>
  <c r="S175" i="14"/>
  <c r="T175" i="14" s="1"/>
  <c r="S176" i="14"/>
  <c r="T176" i="14" s="1"/>
  <c r="S177" i="14"/>
  <c r="T177" i="14" s="1"/>
  <c r="S178" i="14"/>
  <c r="T178" i="14" s="1"/>
  <c r="S179" i="14"/>
  <c r="T179" i="14" s="1"/>
  <c r="S180" i="14"/>
  <c r="T180" i="14" s="1"/>
  <c r="S181" i="14"/>
  <c r="T181" i="14" s="1"/>
  <c r="S182" i="14"/>
  <c r="T182" i="14" s="1"/>
  <c r="S183" i="14"/>
  <c r="T183" i="14" s="1"/>
  <c r="S184" i="14"/>
  <c r="T184" i="14" s="1"/>
  <c r="S185" i="14"/>
  <c r="T185" i="14" s="1"/>
  <c r="S186" i="14"/>
  <c r="T186" i="14" s="1"/>
  <c r="S187" i="14"/>
  <c r="T187" i="14" s="1"/>
  <c r="S188" i="14"/>
  <c r="T188" i="14" s="1"/>
  <c r="S189" i="14"/>
  <c r="T189" i="14" s="1"/>
  <c r="S190" i="14"/>
  <c r="T190" i="14" s="1"/>
  <c r="S191" i="14"/>
  <c r="T191" i="14" s="1"/>
  <c r="S192" i="14"/>
  <c r="T192" i="14" s="1"/>
  <c r="S193" i="14"/>
  <c r="T193" i="14" s="1"/>
  <c r="S194" i="14"/>
  <c r="T194" i="14" s="1"/>
  <c r="S195" i="14"/>
  <c r="T195" i="14" s="1"/>
  <c r="S196" i="14"/>
  <c r="T196" i="14" s="1"/>
  <c r="S197" i="14"/>
  <c r="T197" i="14"/>
  <c r="S198" i="14"/>
  <c r="T198" i="14" s="1"/>
  <c r="S199" i="14"/>
  <c r="T199" i="14" s="1"/>
  <c r="S200" i="14"/>
  <c r="T200" i="14" s="1"/>
  <c r="S201" i="14"/>
  <c r="T201" i="14" s="1"/>
  <c r="S202" i="14"/>
  <c r="T202" i="14" s="1"/>
  <c r="S203" i="14"/>
  <c r="T203" i="14"/>
  <c r="S204" i="14"/>
  <c r="T204" i="14"/>
  <c r="S205" i="14"/>
  <c r="T205" i="14" s="1"/>
  <c r="S206" i="14"/>
  <c r="T206" i="14" s="1"/>
  <c r="S207" i="14"/>
  <c r="T207" i="14" s="1"/>
  <c r="S208" i="14"/>
  <c r="T208" i="14" s="1"/>
  <c r="S209" i="14"/>
  <c r="T209" i="14" s="1"/>
  <c r="S210" i="14"/>
  <c r="T210" i="14"/>
  <c r="S211" i="14"/>
  <c r="T211" i="14" s="1"/>
  <c r="S212" i="14"/>
  <c r="T212" i="14" s="1"/>
  <c r="S213" i="14"/>
  <c r="T213" i="14" s="1"/>
  <c r="S214" i="14"/>
  <c r="T214" i="14" s="1"/>
  <c r="S215" i="14"/>
  <c r="T215" i="14" s="1"/>
  <c r="S216" i="14"/>
  <c r="T216" i="14" s="1"/>
  <c r="S217" i="14"/>
  <c r="T217" i="14" s="1"/>
  <c r="S218" i="14"/>
  <c r="T218" i="14" s="1"/>
  <c r="S219" i="14"/>
  <c r="T219" i="14" s="1"/>
  <c r="S220" i="14"/>
  <c r="T220" i="14" s="1"/>
  <c r="S221" i="14"/>
  <c r="T221" i="14" s="1"/>
  <c r="S222" i="14"/>
  <c r="T222" i="14" s="1"/>
  <c r="S223" i="14"/>
  <c r="T223" i="14" s="1"/>
  <c r="S224" i="14"/>
  <c r="T224" i="14" s="1"/>
  <c r="S225" i="14"/>
  <c r="T225" i="14" s="1"/>
  <c r="S226" i="14"/>
  <c r="T226" i="14" s="1"/>
  <c r="S227" i="14"/>
  <c r="T227" i="14" s="1"/>
  <c r="S228" i="14"/>
  <c r="T228" i="14"/>
  <c r="S229" i="14"/>
  <c r="T229" i="14" s="1"/>
  <c r="S230" i="14"/>
  <c r="T230" i="14" s="1"/>
  <c r="S231" i="14"/>
  <c r="T231" i="14" s="1"/>
  <c r="S232" i="14"/>
  <c r="T232" i="14" s="1"/>
  <c r="S233" i="14"/>
  <c r="T233" i="14" s="1"/>
  <c r="S234" i="14"/>
  <c r="T234" i="14"/>
  <c r="S235" i="14"/>
  <c r="T235" i="14" s="1"/>
  <c r="S236" i="14"/>
  <c r="T236" i="14" s="1"/>
  <c r="S237" i="14"/>
  <c r="T237" i="14" s="1"/>
  <c r="S238" i="14"/>
  <c r="T238" i="14" s="1"/>
  <c r="S239" i="14"/>
  <c r="T239" i="14" s="1"/>
  <c r="S240" i="14"/>
  <c r="T240" i="14" s="1"/>
  <c r="S241" i="14"/>
  <c r="T241" i="14" s="1"/>
  <c r="S242" i="14"/>
  <c r="T242" i="14" s="1"/>
  <c r="S243" i="14"/>
  <c r="T243" i="14" s="1"/>
  <c r="S244" i="14"/>
  <c r="T244" i="14" s="1"/>
  <c r="S245" i="14"/>
  <c r="T245" i="14" s="1"/>
  <c r="S246" i="14"/>
  <c r="T246" i="14" s="1"/>
  <c r="S247" i="14"/>
  <c r="T247" i="14" s="1"/>
  <c r="S248" i="14"/>
  <c r="T248" i="14" s="1"/>
  <c r="S249" i="14"/>
  <c r="T249" i="14" s="1"/>
  <c r="S250" i="14"/>
  <c r="T250" i="14" s="1"/>
  <c r="S251" i="14"/>
  <c r="T251" i="14" s="1"/>
  <c r="S252" i="14"/>
  <c r="T252" i="14" s="1"/>
  <c r="S253" i="14"/>
  <c r="T253" i="14" s="1"/>
  <c r="S254" i="14"/>
  <c r="T254" i="14" s="1"/>
  <c r="S255" i="14"/>
  <c r="T255" i="14" s="1"/>
  <c r="S256" i="14"/>
  <c r="T256" i="14" s="1"/>
  <c r="S257" i="14"/>
  <c r="T257" i="14" s="1"/>
  <c r="S258" i="14"/>
  <c r="T258" i="14" s="1"/>
  <c r="S259" i="14"/>
  <c r="T259" i="14" s="1"/>
  <c r="S260" i="14"/>
  <c r="T260" i="14" s="1"/>
  <c r="S261" i="14"/>
  <c r="T261" i="14" s="1"/>
  <c r="S262" i="14"/>
  <c r="T262" i="14" s="1"/>
  <c r="S263" i="14"/>
  <c r="T263" i="14" s="1"/>
  <c r="S264" i="14"/>
  <c r="T264" i="14"/>
  <c r="S265" i="14"/>
  <c r="T265" i="14" s="1"/>
  <c r="S266" i="14"/>
  <c r="T266" i="14" s="1"/>
  <c r="S267" i="14"/>
  <c r="T267" i="14" s="1"/>
  <c r="S268" i="14"/>
  <c r="T268" i="14" s="1"/>
  <c r="S269" i="14"/>
  <c r="T269" i="14" s="1"/>
  <c r="S270" i="14"/>
  <c r="T270" i="14" s="1"/>
  <c r="S271" i="14"/>
  <c r="T271" i="14" s="1"/>
  <c r="S272" i="14"/>
  <c r="T272" i="14" s="1"/>
  <c r="S273" i="14"/>
  <c r="T273" i="14" s="1"/>
  <c r="S274" i="14"/>
  <c r="T274" i="14" s="1"/>
  <c r="S275" i="14"/>
  <c r="T275" i="14" s="1"/>
  <c r="S276" i="14"/>
  <c r="T276" i="14" s="1"/>
  <c r="S277" i="14"/>
  <c r="T277" i="14" s="1"/>
  <c r="S278" i="14"/>
  <c r="T278" i="14" s="1"/>
  <c r="S279" i="14"/>
  <c r="T279" i="14" s="1"/>
  <c r="S280" i="14"/>
  <c r="T280" i="14" s="1"/>
  <c r="S281" i="14"/>
  <c r="T281" i="14"/>
  <c r="S282" i="14"/>
  <c r="T282" i="14" s="1"/>
  <c r="S283" i="14"/>
  <c r="T283" i="14" s="1"/>
  <c r="S284" i="14"/>
  <c r="T284" i="14" s="1"/>
  <c r="S285" i="14"/>
  <c r="T285" i="14" s="1"/>
  <c r="S286" i="14"/>
  <c r="T286" i="14" s="1"/>
  <c r="S287" i="14"/>
  <c r="T287" i="14" s="1"/>
  <c r="S288" i="14"/>
  <c r="T288" i="14" s="1"/>
  <c r="S289" i="14"/>
  <c r="T289" i="14" s="1"/>
  <c r="S290" i="14"/>
  <c r="T290" i="14" s="1"/>
  <c r="S291" i="14"/>
  <c r="T291" i="14" s="1"/>
  <c r="S292" i="14"/>
  <c r="T292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8" i="14"/>
  <c r="T298" i="14" s="1"/>
  <c r="S299" i="14"/>
  <c r="T299" i="14" s="1"/>
  <c r="S300" i="14"/>
  <c r="T300" i="14" s="1"/>
  <c r="S301" i="14"/>
  <c r="T301" i="14" s="1"/>
  <c r="S302" i="14"/>
  <c r="T302" i="14" s="1"/>
  <c r="S303" i="14"/>
  <c r="T303" i="14"/>
  <c r="S304" i="14"/>
  <c r="T304" i="14" s="1"/>
  <c r="S305" i="14"/>
  <c r="T305" i="14" s="1"/>
  <c r="S306" i="14"/>
  <c r="T306" i="14"/>
  <c r="S307" i="14"/>
  <c r="T307" i="14" s="1"/>
  <c r="S308" i="14"/>
  <c r="T308" i="14" s="1"/>
  <c r="S309" i="14"/>
  <c r="T309" i="14" s="1"/>
  <c r="S310" i="14"/>
  <c r="T310" i="14" s="1"/>
  <c r="S311" i="14"/>
  <c r="T311" i="14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/>
  <c r="S328" i="14"/>
  <c r="T328" i="14"/>
  <c r="S329" i="14"/>
  <c r="T329" i="14" s="1"/>
  <c r="S330" i="14"/>
  <c r="T330" i="14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/>
  <c r="H392" i="14"/>
  <c r="K392" i="14" s="1"/>
  <c r="O391" i="14"/>
  <c r="R391" i="14" s="1"/>
  <c r="H391" i="14"/>
  <c r="K391" i="14"/>
  <c r="O390" i="14"/>
  <c r="R390" i="14" s="1"/>
  <c r="H390" i="14"/>
  <c r="K390" i="14" s="1"/>
  <c r="O389" i="14"/>
  <c r="R389" i="14" s="1"/>
  <c r="H389" i="14"/>
  <c r="K389" i="14"/>
  <c r="O388" i="14"/>
  <c r="R388" i="14" s="1"/>
  <c r="H388" i="14"/>
  <c r="K388" i="14" s="1"/>
  <c r="O387" i="14"/>
  <c r="R387" i="14" s="1"/>
  <c r="H387" i="14"/>
  <c r="K387" i="14" s="1"/>
  <c r="O386" i="14"/>
  <c r="R386" i="14"/>
  <c r="H386" i="14"/>
  <c r="K386" i="14" s="1"/>
  <c r="O385" i="14"/>
  <c r="R385" i="14"/>
  <c r="H385" i="14"/>
  <c r="K385" i="14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/>
  <c r="H380" i="14"/>
  <c r="K380" i="14" s="1"/>
  <c r="O379" i="14"/>
  <c r="R379" i="14"/>
  <c r="H379" i="14"/>
  <c r="K379" i="14" s="1"/>
  <c r="O378" i="14"/>
  <c r="R378" i="14" s="1"/>
  <c r="H378" i="14"/>
  <c r="K378" i="14" s="1"/>
  <c r="O377" i="14"/>
  <c r="R377" i="14"/>
  <c r="H377" i="14"/>
  <c r="K377" i="14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/>
  <c r="H373" i="14"/>
  <c r="K373" i="14" s="1"/>
  <c r="O372" i="14"/>
  <c r="R372" i="14"/>
  <c r="H372" i="14"/>
  <c r="K372" i="14" s="1"/>
  <c r="O371" i="14"/>
  <c r="R371" i="14" s="1"/>
  <c r="H371" i="14"/>
  <c r="K371" i="14" s="1"/>
  <c r="O370" i="14"/>
  <c r="R370" i="14" s="1"/>
  <c r="H370" i="14"/>
  <c r="K370" i="14"/>
  <c r="O369" i="14"/>
  <c r="R369" i="14"/>
  <c r="H369" i="14"/>
  <c r="K369" i="14" s="1"/>
  <c r="O368" i="14"/>
  <c r="R368" i="14" s="1"/>
  <c r="H368" i="14"/>
  <c r="K368" i="14" s="1"/>
  <c r="O367" i="14"/>
  <c r="R367" i="14"/>
  <c r="H367" i="14"/>
  <c r="K367" i="14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/>
  <c r="O362" i="14"/>
  <c r="R362" i="14" s="1"/>
  <c r="H362" i="14"/>
  <c r="K362" i="14" s="1"/>
  <c r="O361" i="14"/>
  <c r="R361" i="14" s="1"/>
  <c r="H361" i="14"/>
  <c r="K361" i="14"/>
  <c r="O360" i="14"/>
  <c r="R360" i="14" s="1"/>
  <c r="H360" i="14"/>
  <c r="K360" i="14" s="1"/>
  <c r="O359" i="14"/>
  <c r="R359" i="14" s="1"/>
  <c r="H359" i="14"/>
  <c r="K359" i="14" s="1"/>
  <c r="O358" i="14"/>
  <c r="R358" i="14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/>
  <c r="O354" i="14"/>
  <c r="R354" i="14" s="1"/>
  <c r="H354" i="14"/>
  <c r="K354" i="14" s="1"/>
  <c r="O353" i="14"/>
  <c r="R353" i="14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/>
  <c r="O348" i="14"/>
  <c r="R348" i="14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/>
  <c r="H319" i="14"/>
  <c r="K319" i="14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/>
  <c r="H311" i="14"/>
  <c r="K311" i="14" s="1"/>
  <c r="O310" i="14"/>
  <c r="R310" i="14" s="1"/>
  <c r="H310" i="14"/>
  <c r="K310" i="14" s="1"/>
  <c r="O309" i="14"/>
  <c r="R309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/>
  <c r="O305" i="14"/>
  <c r="R305" i="14"/>
  <c r="H305" i="14"/>
  <c r="K305" i="14" s="1"/>
  <c r="O304" i="14"/>
  <c r="R304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/>
  <c r="H300" i="14"/>
  <c r="K300" i="14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/>
  <c r="H295" i="14"/>
  <c r="K295" i="14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/>
  <c r="O291" i="14"/>
  <c r="R291" i="14" s="1"/>
  <c r="H291" i="14"/>
  <c r="K291" i="14"/>
  <c r="O290" i="14"/>
  <c r="R290" i="14" s="1"/>
  <c r="H290" i="14"/>
  <c r="K290" i="14" s="1"/>
  <c r="O289" i="14"/>
  <c r="R289" i="14" s="1"/>
  <c r="H289" i="14"/>
  <c r="K289" i="14" s="1"/>
  <c r="O288" i="14"/>
  <c r="R288" i="14" s="1"/>
  <c r="H288" i="14"/>
  <c r="K288" i="14" s="1"/>
  <c r="O287" i="14"/>
  <c r="R287" i="14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/>
  <c r="O282" i="14"/>
  <c r="R282" i="14" s="1"/>
  <c r="H282" i="14"/>
  <c r="K282" i="14" s="1"/>
  <c r="O281" i="14"/>
  <c r="R281" i="14" s="1"/>
  <c r="H281" i="14"/>
  <c r="K281" i="14" s="1"/>
  <c r="O280" i="14"/>
  <c r="R280" i="14" s="1"/>
  <c r="H280" i="14"/>
  <c r="K280" i="14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/>
  <c r="H276" i="14"/>
  <c r="K276" i="14" s="1"/>
  <c r="O275" i="14"/>
  <c r="R275" i="14"/>
  <c r="H275" i="14"/>
  <c r="K275" i="14" s="1"/>
  <c r="O274" i="14"/>
  <c r="R274" i="14" s="1"/>
  <c r="H274" i="14"/>
  <c r="K274" i="14"/>
  <c r="O273" i="14"/>
  <c r="R273" i="14" s="1"/>
  <c r="H273" i="14"/>
  <c r="K273" i="14" s="1"/>
  <c r="O272" i="14"/>
  <c r="R272" i="14" s="1"/>
  <c r="H272" i="14"/>
  <c r="K272" i="14" s="1"/>
  <c r="O271" i="14"/>
  <c r="R271" i="14"/>
  <c r="H271" i="14"/>
  <c r="K271" i="14" s="1"/>
  <c r="O270" i="14"/>
  <c r="R270" i="14" s="1"/>
  <c r="H270" i="14"/>
  <c r="K270" i="14" s="1"/>
  <c r="O269" i="14"/>
  <c r="R269" i="14" s="1"/>
  <c r="H269" i="14"/>
  <c r="K269" i="14" s="1"/>
  <c r="O268" i="14"/>
  <c r="R268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/>
  <c r="O257" i="14"/>
  <c r="R257" i="14" s="1"/>
  <c r="H257" i="14"/>
  <c r="K257" i="14" s="1"/>
  <c r="O256" i="14"/>
  <c r="R256" i="14" s="1"/>
  <c r="H256" i="14"/>
  <c r="K256" i="14" s="1"/>
  <c r="O255" i="14"/>
  <c r="R255" i="14" s="1"/>
  <c r="H255" i="14"/>
  <c r="K255" i="14" s="1"/>
  <c r="O254" i="14"/>
  <c r="R254" i="14" s="1"/>
  <c r="H254" i="14"/>
  <c r="K254" i="14" s="1"/>
  <c r="O253" i="14"/>
  <c r="R253" i="14"/>
  <c r="H253" i="14"/>
  <c r="K253" i="14" s="1"/>
  <c r="O252" i="14"/>
  <c r="R252" i="14" s="1"/>
  <c r="H252" i="14"/>
  <c r="K252" i="14" s="1"/>
  <c r="O251" i="14"/>
  <c r="R251" i="14" s="1"/>
  <c r="H251" i="14"/>
  <c r="K251" i="14" s="1"/>
  <c r="O250" i="14"/>
  <c r="R250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O243" i="14"/>
  <c r="R243" i="14" s="1"/>
  <c r="H243" i="14"/>
  <c r="K243" i="14"/>
  <c r="O242" i="14"/>
  <c r="R242" i="14" s="1"/>
  <c r="H242" i="14"/>
  <c r="K242" i="14" s="1"/>
  <c r="O241" i="14"/>
  <c r="R241" i="14" s="1"/>
  <c r="H241" i="14"/>
  <c r="K241" i="14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O236" i="14"/>
  <c r="R236" i="14"/>
  <c r="H236" i="14"/>
  <c r="K236" i="14" s="1"/>
  <c r="O235" i="14"/>
  <c r="R235" i="14" s="1"/>
  <c r="H235" i="14"/>
  <c r="K235" i="14" s="1"/>
  <c r="O234" i="14"/>
  <c r="R234" i="14" s="1"/>
  <c r="H234" i="14"/>
  <c r="K234" i="14" s="1"/>
  <c r="O233" i="14"/>
  <c r="R233" i="14" s="1"/>
  <c r="H233" i="14"/>
  <c r="K233" i="14" s="1"/>
  <c r="O232" i="14"/>
  <c r="R232" i="14" s="1"/>
  <c r="H232" i="14"/>
  <c r="K232" i="14" s="1"/>
  <c r="O231" i="14"/>
  <c r="R231" i="14" s="1"/>
  <c r="H231" i="14"/>
  <c r="K231" i="14" s="1"/>
  <c r="O230" i="14"/>
  <c r="R230" i="14" s="1"/>
  <c r="H230" i="14"/>
  <c r="K230" i="14" s="1"/>
  <c r="O229" i="14"/>
  <c r="R229" i="14" s="1"/>
  <c r="H229" i="14"/>
  <c r="K229" i="14" s="1"/>
  <c r="O228" i="14"/>
  <c r="R228" i="14" s="1"/>
  <c r="H228" i="14"/>
  <c r="K228" i="14" s="1"/>
  <c r="O227" i="14"/>
  <c r="R227" i="14" s="1"/>
  <c r="H227" i="14"/>
  <c r="K227" i="14" s="1"/>
  <c r="O226" i="14"/>
  <c r="R226" i="14"/>
  <c r="H226" i="14"/>
  <c r="K226" i="14" s="1"/>
  <c r="O225" i="14"/>
  <c r="R225" i="14" s="1"/>
  <c r="H225" i="14"/>
  <c r="K225" i="14" s="1"/>
  <c r="O224" i="14"/>
  <c r="R224" i="14" s="1"/>
  <c r="H224" i="14"/>
  <c r="K224" i="14" s="1"/>
  <c r="O223" i="14"/>
  <c r="R223" i="14" s="1"/>
  <c r="H223" i="14"/>
  <c r="K223" i="14" s="1"/>
  <c r="O222" i="14"/>
  <c r="R222" i="14"/>
  <c r="H222" i="14"/>
  <c r="K222" i="14" s="1"/>
  <c r="O221" i="14"/>
  <c r="R221" i="14" s="1"/>
  <c r="H221" i="14"/>
  <c r="K221" i="14" s="1"/>
  <c r="O220" i="14"/>
  <c r="R220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O217" i="14"/>
  <c r="R217" i="14" s="1"/>
  <c r="H217" i="14"/>
  <c r="K217" i="14"/>
  <c r="O216" i="14"/>
  <c r="R216" i="14" s="1"/>
  <c r="H216" i="14"/>
  <c r="K216" i="14" s="1"/>
  <c r="O215" i="14"/>
  <c r="R215" i="14" s="1"/>
  <c r="H215" i="14"/>
  <c r="K215" i="14" s="1"/>
  <c r="O214" i="14"/>
  <c r="R214" i="14" s="1"/>
  <c r="H214" i="14"/>
  <c r="K214" i="14" s="1"/>
  <c r="O213" i="14"/>
  <c r="R213" i="14" s="1"/>
  <c r="H213" i="14"/>
  <c r="K213" i="14" s="1"/>
  <c r="O212" i="14"/>
  <c r="R212" i="14" s="1"/>
  <c r="H212" i="14"/>
  <c r="K212" i="14" s="1"/>
  <c r="O211" i="14"/>
  <c r="R211" i="14" s="1"/>
  <c r="H211" i="14"/>
  <c r="K211" i="14" s="1"/>
  <c r="O210" i="14"/>
  <c r="R210" i="14"/>
  <c r="H210" i="14"/>
  <c r="K210" i="14" s="1"/>
  <c r="O209" i="14"/>
  <c r="R209" i="14" s="1"/>
  <c r="H209" i="14"/>
  <c r="K209" i="14" s="1"/>
  <c r="O208" i="14"/>
  <c r="R208" i="14" s="1"/>
  <c r="H208" i="14"/>
  <c r="K208" i="14" s="1"/>
  <c r="O207" i="14"/>
  <c r="R207" i="14" s="1"/>
  <c r="H207" i="14"/>
  <c r="K207" i="14" s="1"/>
  <c r="O206" i="14"/>
  <c r="R206" i="14" s="1"/>
  <c r="H206" i="14"/>
  <c r="K206" i="14" s="1"/>
  <c r="O205" i="14"/>
  <c r="R205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O202" i="14"/>
  <c r="R202" i="14" s="1"/>
  <c r="H202" i="14"/>
  <c r="K202" i="14" s="1"/>
  <c r="O201" i="14"/>
  <c r="R201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O198" i="14"/>
  <c r="R198" i="14" s="1"/>
  <c r="H198" i="14"/>
  <c r="K198" i="14" s="1"/>
  <c r="O197" i="14"/>
  <c r="R197" i="14" s="1"/>
  <c r="H197" i="14"/>
  <c r="K197" i="14" s="1"/>
  <c r="O196" i="14"/>
  <c r="R196" i="14" s="1"/>
  <c r="H196" i="14"/>
  <c r="K196" i="14" s="1"/>
  <c r="O195" i="14"/>
  <c r="R195" i="14" s="1"/>
  <c r="H195" i="14"/>
  <c r="K195" i="14" s="1"/>
  <c r="O194" i="14"/>
  <c r="R194" i="14" s="1"/>
  <c r="H194" i="14"/>
  <c r="K194" i="14" s="1"/>
  <c r="O193" i="14"/>
  <c r="R193" i="14" s="1"/>
  <c r="H193" i="14"/>
  <c r="K193" i="14" s="1"/>
  <c r="O192" i="14"/>
  <c r="R192" i="14" s="1"/>
  <c r="H192" i="14"/>
  <c r="K192" i="14"/>
  <c r="O191" i="14"/>
  <c r="R191" i="14" s="1"/>
  <c r="H191" i="14"/>
  <c r="K191" i="14" s="1"/>
  <c r="O190" i="14"/>
  <c r="R190" i="14"/>
  <c r="H190" i="14"/>
  <c r="K190" i="14" s="1"/>
  <c r="O189" i="14"/>
  <c r="R189" i="14" s="1"/>
  <c r="H189" i="14"/>
  <c r="K189" i="14" s="1"/>
  <c r="O188" i="14"/>
  <c r="R188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O185" i="14"/>
  <c r="R185" i="14" s="1"/>
  <c r="H185" i="14"/>
  <c r="K185" i="14" s="1"/>
  <c r="O184" i="14"/>
  <c r="R184" i="14" s="1"/>
  <c r="H184" i="14"/>
  <c r="K184" i="14"/>
  <c r="O183" i="14"/>
  <c r="R183" i="14" s="1"/>
  <c r="H183" i="14"/>
  <c r="K183" i="14" s="1"/>
  <c r="O182" i="14"/>
  <c r="R182" i="14" s="1"/>
  <c r="H182" i="14"/>
  <c r="K182" i="14" s="1"/>
  <c r="O181" i="14"/>
  <c r="R181" i="14"/>
  <c r="H181" i="14"/>
  <c r="K181" i="14" s="1"/>
  <c r="O180" i="14"/>
  <c r="R180" i="14" s="1"/>
  <c r="H180" i="14"/>
  <c r="K180" i="14"/>
  <c r="O179" i="14"/>
  <c r="R179" i="14" s="1"/>
  <c r="H179" i="14"/>
  <c r="K179" i="14" s="1"/>
  <c r="O178" i="14"/>
  <c r="R178" i="14" s="1"/>
  <c r="H178" i="14"/>
  <c r="K178" i="14" s="1"/>
  <c r="O177" i="14"/>
  <c r="R177" i="14" s="1"/>
  <c r="H177" i="14"/>
  <c r="K177" i="14" s="1"/>
  <c r="O176" i="14"/>
  <c r="R176" i="14" s="1"/>
  <c r="H176" i="14"/>
  <c r="K176" i="14" s="1"/>
  <c r="O175" i="14"/>
  <c r="R175" i="14" s="1"/>
  <c r="H175" i="14"/>
  <c r="K175" i="14"/>
  <c r="O174" i="14"/>
  <c r="R174" i="14" s="1"/>
  <c r="H174" i="14"/>
  <c r="K174" i="14" s="1"/>
  <c r="O173" i="14"/>
  <c r="R173" i="14" s="1"/>
  <c r="H173" i="14"/>
  <c r="K173" i="14" s="1"/>
  <c r="O172" i="14"/>
  <c r="R172" i="14" s="1"/>
  <c r="H172" i="14"/>
  <c r="K172" i="14" s="1"/>
  <c r="O171" i="14"/>
  <c r="R171" i="14" s="1"/>
  <c r="H171" i="14"/>
  <c r="K171" i="14" s="1"/>
  <c r="O169" i="14"/>
  <c r="R169" i="14" s="1"/>
  <c r="H169" i="14"/>
  <c r="K169" i="14" s="1"/>
  <c r="O168" i="14"/>
  <c r="R168" i="14" s="1"/>
  <c r="H168" i="14"/>
  <c r="K168" i="14" s="1"/>
  <c r="O167" i="14"/>
  <c r="R167" i="14" s="1"/>
  <c r="H167" i="14"/>
  <c r="K167" i="14"/>
  <c r="O166" i="14"/>
  <c r="R166" i="14" s="1"/>
  <c r="H166" i="14"/>
  <c r="K166" i="14" s="1"/>
  <c r="O165" i="14"/>
  <c r="R165" i="14" s="1"/>
  <c r="H165" i="14"/>
  <c r="K165" i="14" s="1"/>
  <c r="O164" i="14"/>
  <c r="R164" i="14" s="1"/>
  <c r="H164" i="14"/>
  <c r="K164" i="14" s="1"/>
  <c r="O163" i="14"/>
  <c r="R163" i="14" s="1"/>
  <c r="H163" i="14"/>
  <c r="K163" i="14" s="1"/>
  <c r="O162" i="14"/>
  <c r="R162" i="14" s="1"/>
  <c r="H162" i="14"/>
  <c r="K162" i="14" s="1"/>
  <c r="O161" i="14"/>
  <c r="R161" i="14" s="1"/>
  <c r="H161" i="14"/>
  <c r="K161" i="14" s="1"/>
  <c r="O160" i="14"/>
  <c r="R160" i="14" s="1"/>
  <c r="H160" i="14"/>
  <c r="K160" i="14" s="1"/>
  <c r="O159" i="14"/>
  <c r="R159" i="14" s="1"/>
  <c r="H159" i="14"/>
  <c r="K159" i="14"/>
  <c r="O158" i="14"/>
  <c r="R158" i="14" s="1"/>
  <c r="H158" i="14"/>
  <c r="K158" i="14"/>
  <c r="O157" i="14"/>
  <c r="R157" i="14" s="1"/>
  <c r="H157" i="14"/>
  <c r="K157" i="14" s="1"/>
  <c r="O156" i="14"/>
  <c r="R156" i="14" s="1"/>
  <c r="H156" i="14"/>
  <c r="K156" i="14" s="1"/>
  <c r="O155" i="14"/>
  <c r="R155" i="14" s="1"/>
  <c r="H155" i="14"/>
  <c r="K155" i="14" s="1"/>
  <c r="O154" i="14"/>
  <c r="R154" i="14" s="1"/>
  <c r="H154" i="14"/>
  <c r="K154" i="14" s="1"/>
  <c r="O153" i="14"/>
  <c r="R153" i="14" s="1"/>
  <c r="H153" i="14"/>
  <c r="K153" i="14"/>
  <c r="O151" i="14"/>
  <c r="R151" i="14" s="1"/>
  <c r="H151" i="14"/>
  <c r="K151" i="14"/>
  <c r="O150" i="14"/>
  <c r="R150" i="14" s="1"/>
  <c r="H150" i="14"/>
  <c r="K150" i="14" s="1"/>
  <c r="O149" i="14"/>
  <c r="R149" i="14" s="1"/>
  <c r="H149" i="14"/>
  <c r="K149" i="14" s="1"/>
  <c r="O148" i="14"/>
  <c r="R148" i="14" s="1"/>
  <c r="H148" i="14"/>
  <c r="K148" i="14"/>
  <c r="O147" i="14"/>
  <c r="R147" i="14" s="1"/>
  <c r="H147" i="14"/>
  <c r="K147" i="14" s="1"/>
  <c r="O143" i="14"/>
  <c r="R143" i="14" s="1"/>
  <c r="H143" i="14"/>
  <c r="K143" i="14" s="1"/>
  <c r="O141" i="14"/>
  <c r="R141" i="14" s="1"/>
  <c r="H141" i="14"/>
  <c r="K141" i="14" s="1"/>
  <c r="O140" i="14"/>
  <c r="R140" i="14" s="1"/>
  <c r="H140" i="14"/>
  <c r="K140" i="14" s="1"/>
  <c r="O138" i="14"/>
  <c r="R138" i="14" s="1"/>
  <c r="H138" i="14"/>
  <c r="K138" i="14"/>
  <c r="O137" i="14"/>
  <c r="R137" i="14" s="1"/>
  <c r="H137" i="14"/>
  <c r="K137" i="14"/>
  <c r="O136" i="14"/>
  <c r="R136" i="14" s="1"/>
  <c r="H136" i="14"/>
  <c r="K136" i="14" s="1"/>
  <c r="O135" i="14"/>
  <c r="R135" i="14" s="1"/>
  <c r="H135" i="14"/>
  <c r="K135" i="14" s="1"/>
  <c r="O133" i="14"/>
  <c r="R133" i="14" s="1"/>
  <c r="H133" i="14"/>
  <c r="K133" i="14" s="1"/>
  <c r="O128" i="14"/>
  <c r="R128" i="14" s="1"/>
  <c r="H128" i="14"/>
  <c r="K128" i="14" s="1"/>
  <c r="O126" i="14"/>
  <c r="R126" i="14" s="1"/>
  <c r="H126" i="14"/>
  <c r="K126" i="14" s="1"/>
  <c r="O123" i="14"/>
  <c r="R123" i="14" s="1"/>
  <c r="H123" i="14"/>
  <c r="K123" i="14" s="1"/>
  <c r="O120" i="14"/>
  <c r="R120" i="14" s="1"/>
  <c r="H120" i="14"/>
  <c r="K120" i="14" s="1"/>
  <c r="O119" i="14"/>
  <c r="R119" i="14" s="1"/>
  <c r="H119" i="14"/>
  <c r="K119" i="14" s="1"/>
  <c r="O118" i="14"/>
  <c r="R118" i="14" s="1"/>
  <c r="H118" i="14"/>
  <c r="K118" i="14" s="1"/>
  <c r="O116" i="14"/>
  <c r="R116" i="14" s="1"/>
  <c r="H116" i="14"/>
  <c r="K116" i="14" s="1"/>
  <c r="O115" i="14"/>
  <c r="R115" i="14" s="1"/>
  <c r="H115" i="14"/>
  <c r="K115" i="14" s="1"/>
  <c r="O110" i="14"/>
  <c r="R110" i="14" s="1"/>
  <c r="H110" i="14"/>
  <c r="K110" i="14" s="1"/>
  <c r="O102" i="14"/>
  <c r="R102" i="14" s="1"/>
  <c r="H102" i="14"/>
  <c r="K102" i="14" s="1"/>
  <c r="O100" i="14"/>
  <c r="R100" i="14" s="1"/>
  <c r="H100" i="14"/>
  <c r="K100" i="14" s="1"/>
  <c r="O96" i="14"/>
  <c r="R96" i="14" s="1"/>
  <c r="H96" i="14"/>
  <c r="K96" i="14" s="1"/>
  <c r="O93" i="14"/>
  <c r="R93" i="14" s="1"/>
  <c r="H93" i="14"/>
  <c r="K93" i="14" s="1"/>
  <c r="O91" i="14"/>
  <c r="R91" i="14" s="1"/>
  <c r="H91" i="14"/>
  <c r="K91" i="14" s="1"/>
  <c r="H39" i="12"/>
  <c r="K39" i="12"/>
  <c r="H38" i="12"/>
  <c r="K38" i="12"/>
  <c r="H37" i="12"/>
  <c r="K37" i="12"/>
  <c r="H36" i="12"/>
  <c r="K36" i="12"/>
  <c r="H35" i="12"/>
  <c r="K35" i="12"/>
  <c r="H34" i="12"/>
  <c r="K34" i="12"/>
  <c r="H33" i="12"/>
  <c r="K33" i="12"/>
  <c r="H32" i="12"/>
  <c r="K32" i="12"/>
  <c r="H31" i="12"/>
  <c r="K31" i="12"/>
  <c r="H30" i="12"/>
  <c r="K30" i="12"/>
  <c r="H29" i="12"/>
  <c r="K29" i="12"/>
  <c r="H28" i="12"/>
  <c r="K28" i="12"/>
  <c r="H27" i="12"/>
  <c r="K27" i="12"/>
  <c r="H26" i="12"/>
  <c r="K26" i="12"/>
  <c r="H25" i="12"/>
  <c r="K25" i="12"/>
  <c r="H24" i="12"/>
  <c r="K24" i="12"/>
  <c r="H23" i="12"/>
  <c r="K23" i="12"/>
  <c r="H22" i="12"/>
  <c r="K22" i="12"/>
  <c r="H21" i="12"/>
  <c r="K21" i="12"/>
  <c r="H20" i="12"/>
  <c r="K20" i="12"/>
  <c r="H19" i="12"/>
  <c r="K19" i="12"/>
  <c r="H18" i="12"/>
  <c r="K18" i="12"/>
  <c r="H17" i="12"/>
  <c r="K17" i="12"/>
  <c r="H16" i="12"/>
  <c r="K16" i="12"/>
  <c r="H15" i="12"/>
  <c r="K15" i="12"/>
  <c r="H14" i="12"/>
  <c r="K14" i="12"/>
  <c r="H13" i="12"/>
  <c r="K13" i="12"/>
  <c r="H12" i="12"/>
  <c r="K12" i="12"/>
  <c r="H11" i="12"/>
  <c r="K11" i="12"/>
  <c r="H10" i="12"/>
  <c r="K10" i="12"/>
  <c r="H9" i="12"/>
  <c r="K9" i="12"/>
  <c r="H8" i="12"/>
  <c r="K8" i="12"/>
  <c r="H7" i="12"/>
  <c r="K7" i="12"/>
  <c r="H6" i="12"/>
  <c r="K6" i="12"/>
  <c r="H4" i="12"/>
  <c r="K4" i="12"/>
  <c r="O5" i="12"/>
  <c r="R5" i="12"/>
  <c r="H5" i="12"/>
  <c r="K5" i="12"/>
  <c r="S5" i="12"/>
  <c r="O39" i="12"/>
  <c r="R39" i="12"/>
  <c r="O38" i="12"/>
  <c r="R38" i="12"/>
  <c r="O37" i="12"/>
  <c r="R37" i="12"/>
  <c r="O36" i="12"/>
  <c r="R36" i="12"/>
  <c r="O35" i="12"/>
  <c r="R35" i="12"/>
  <c r="O34" i="12"/>
  <c r="R34" i="12"/>
  <c r="O33" i="12"/>
  <c r="R33" i="12"/>
  <c r="O32" i="12"/>
  <c r="R32" i="12"/>
  <c r="O31" i="12"/>
  <c r="R31" i="12"/>
  <c r="O30" i="12"/>
  <c r="R30" i="12"/>
  <c r="O29" i="12"/>
  <c r="R29" i="12"/>
  <c r="O28" i="12"/>
  <c r="R28" i="12"/>
  <c r="O27" i="12"/>
  <c r="R27" i="12"/>
  <c r="O26" i="12"/>
  <c r="R26" i="12"/>
  <c r="O25" i="12"/>
  <c r="R25" i="12"/>
  <c r="O24" i="12"/>
  <c r="R24" i="12"/>
  <c r="O23" i="12"/>
  <c r="R23" i="12"/>
  <c r="O22" i="12"/>
  <c r="R22" i="12"/>
  <c r="O21" i="12"/>
  <c r="R21" i="12"/>
  <c r="O20" i="12"/>
  <c r="R20" i="12"/>
  <c r="O19" i="12"/>
  <c r="R19" i="12"/>
  <c r="O18" i="12"/>
  <c r="R18" i="12"/>
  <c r="O17" i="12"/>
  <c r="R17" i="12"/>
  <c r="O16" i="12"/>
  <c r="R16" i="12"/>
  <c r="O15" i="12"/>
  <c r="R15" i="12"/>
  <c r="O14" i="12"/>
  <c r="R14" i="12"/>
  <c r="O13" i="12"/>
  <c r="R13" i="12"/>
  <c r="O12" i="12"/>
  <c r="R12" i="12"/>
  <c r="O11" i="12"/>
  <c r="R11" i="12"/>
  <c r="O10" i="12"/>
  <c r="R10" i="12"/>
  <c r="O9" i="12"/>
  <c r="R9" i="12"/>
  <c r="O8" i="12"/>
  <c r="R8" i="12"/>
  <c r="O7" i="12"/>
  <c r="R7" i="12"/>
  <c r="O6" i="12"/>
  <c r="R6" i="12"/>
  <c r="O4" i="12"/>
  <c r="R4" i="12"/>
  <c r="S4" i="12"/>
  <c r="M4" i="10"/>
  <c r="N4" i="10"/>
  <c r="H4" i="10"/>
  <c r="I4" i="10"/>
  <c r="O4" i="10"/>
  <c r="P4" i="10"/>
  <c r="H5" i="10"/>
  <c r="I5" i="10"/>
  <c r="M5" i="10"/>
  <c r="N5" i="10"/>
  <c r="O5" i="10"/>
  <c r="P5" i="10"/>
  <c r="H6" i="10"/>
  <c r="I6" i="10"/>
  <c r="M6" i="10"/>
  <c r="N6" i="10"/>
  <c r="O6" i="10"/>
  <c r="P6" i="10"/>
  <c r="H7" i="10"/>
  <c r="I7" i="10"/>
  <c r="M7" i="10"/>
  <c r="N7" i="10"/>
  <c r="O7" i="10"/>
  <c r="P7" i="10"/>
  <c r="H8" i="10"/>
  <c r="I8" i="10"/>
  <c r="M8" i="10"/>
  <c r="N8" i="10"/>
  <c r="O8" i="10"/>
  <c r="P8" i="10"/>
  <c r="S6" i="12"/>
  <c r="T6" i="12"/>
  <c r="T5" i="12"/>
  <c r="T4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M4" i="11"/>
  <c r="N4" i="11"/>
  <c r="H4" i="11"/>
  <c r="I4" i="11"/>
  <c r="O4" i="11"/>
  <c r="O5" i="11"/>
  <c r="M6" i="11"/>
  <c r="N6" i="11"/>
  <c r="H6" i="11"/>
  <c r="I6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P39" i="11"/>
  <c r="M39" i="11"/>
  <c r="N39" i="11"/>
  <c r="H39" i="11"/>
  <c r="I39" i="11"/>
  <c r="P38" i="11"/>
  <c r="M38" i="11"/>
  <c r="N38" i="11"/>
  <c r="H38" i="11"/>
  <c r="I38" i="11"/>
  <c r="P37" i="11"/>
  <c r="M37" i="11"/>
  <c r="N37" i="11"/>
  <c r="H37" i="11"/>
  <c r="I37" i="11"/>
  <c r="P36" i="11"/>
  <c r="M36" i="11"/>
  <c r="N36" i="11"/>
  <c r="H36" i="11"/>
  <c r="I36" i="11"/>
  <c r="P35" i="11"/>
  <c r="M35" i="11"/>
  <c r="N35" i="11"/>
  <c r="H35" i="11"/>
  <c r="I35" i="11"/>
  <c r="P34" i="11"/>
  <c r="M34" i="11"/>
  <c r="N34" i="11"/>
  <c r="H34" i="11"/>
  <c r="I34" i="11"/>
  <c r="P33" i="11"/>
  <c r="M33" i="11"/>
  <c r="N33" i="11"/>
  <c r="H33" i="11"/>
  <c r="I33" i="11"/>
  <c r="P32" i="11"/>
  <c r="M32" i="11"/>
  <c r="N32" i="11"/>
  <c r="H32" i="11"/>
  <c r="I32" i="11"/>
  <c r="P31" i="11"/>
  <c r="M31" i="11"/>
  <c r="N31" i="11"/>
  <c r="H31" i="11"/>
  <c r="I31" i="11"/>
  <c r="P30" i="11"/>
  <c r="M30" i="11"/>
  <c r="N30" i="11"/>
  <c r="H30" i="11"/>
  <c r="I30" i="11"/>
  <c r="P29" i="11"/>
  <c r="M29" i="11"/>
  <c r="N29" i="11"/>
  <c r="H29" i="11"/>
  <c r="I29" i="11"/>
  <c r="P28" i="11"/>
  <c r="M28" i="11"/>
  <c r="N28" i="11"/>
  <c r="H28" i="11"/>
  <c r="I28" i="11"/>
  <c r="P27" i="11"/>
  <c r="M27" i="11"/>
  <c r="N27" i="11"/>
  <c r="H27" i="11"/>
  <c r="I27" i="11"/>
  <c r="P26" i="11"/>
  <c r="M26" i="11"/>
  <c r="N26" i="11"/>
  <c r="H26" i="11"/>
  <c r="I26" i="11"/>
  <c r="P25" i="11"/>
  <c r="M25" i="11"/>
  <c r="N25" i="11"/>
  <c r="H25" i="11"/>
  <c r="I25" i="11"/>
  <c r="P24" i="11"/>
  <c r="M24" i="11"/>
  <c r="N24" i="11"/>
  <c r="H24" i="11"/>
  <c r="I24" i="11"/>
  <c r="P23" i="11"/>
  <c r="M23" i="11"/>
  <c r="N23" i="11"/>
  <c r="H23" i="11"/>
  <c r="I23" i="11"/>
  <c r="P22" i="11"/>
  <c r="M22" i="11"/>
  <c r="N22" i="11"/>
  <c r="H22" i="11"/>
  <c r="I22" i="11"/>
  <c r="P21" i="11"/>
  <c r="M21" i="11"/>
  <c r="N21" i="11"/>
  <c r="H21" i="11"/>
  <c r="I21" i="11"/>
  <c r="P20" i="11"/>
  <c r="M20" i="11"/>
  <c r="N20" i="11"/>
  <c r="H20" i="11"/>
  <c r="I20" i="11"/>
  <c r="P19" i="11"/>
  <c r="M19" i="11"/>
  <c r="N19" i="11"/>
  <c r="H19" i="11"/>
  <c r="I19" i="11"/>
  <c r="P18" i="11"/>
  <c r="M18" i="11"/>
  <c r="N18" i="11"/>
  <c r="H18" i="11"/>
  <c r="I18" i="11"/>
  <c r="P17" i="11"/>
  <c r="M17" i="11"/>
  <c r="N17" i="11"/>
  <c r="H17" i="11"/>
  <c r="I17" i="11"/>
  <c r="P16" i="11"/>
  <c r="M16" i="11"/>
  <c r="N16" i="11"/>
  <c r="H16" i="11"/>
  <c r="I16" i="11"/>
  <c r="P15" i="11"/>
  <c r="M15" i="11"/>
  <c r="N15" i="11"/>
  <c r="H15" i="11"/>
  <c r="I15" i="11"/>
  <c r="P14" i="11"/>
  <c r="M14" i="11"/>
  <c r="N14" i="11"/>
  <c r="H14" i="11"/>
  <c r="I14" i="11"/>
  <c r="P13" i="11"/>
  <c r="M13" i="11"/>
  <c r="N13" i="11"/>
  <c r="H13" i="11"/>
  <c r="I13" i="11"/>
  <c r="P12" i="11"/>
  <c r="M12" i="11"/>
  <c r="N12" i="11"/>
  <c r="H12" i="11"/>
  <c r="I12" i="11"/>
  <c r="P11" i="11"/>
  <c r="M11" i="11"/>
  <c r="N11" i="11"/>
  <c r="H11" i="11"/>
  <c r="I11" i="11"/>
  <c r="P10" i="11"/>
  <c r="M10" i="11"/>
  <c r="N10" i="11"/>
  <c r="H10" i="11"/>
  <c r="I10" i="11"/>
  <c r="P9" i="11"/>
  <c r="M9" i="11"/>
  <c r="N9" i="11"/>
  <c r="H9" i="11"/>
  <c r="I9" i="11"/>
  <c r="P8" i="11"/>
  <c r="M8" i="11"/>
  <c r="N8" i="11"/>
  <c r="H8" i="11"/>
  <c r="I8" i="11"/>
  <c r="P7" i="11"/>
  <c r="M7" i="11"/>
  <c r="N7" i="11"/>
  <c r="H7" i="11"/>
  <c r="I7" i="11"/>
  <c r="P6" i="11"/>
  <c r="P5" i="11"/>
  <c r="M5" i="11"/>
  <c r="N5" i="11"/>
  <c r="H5" i="11"/>
  <c r="I5" i="11"/>
  <c r="P4" i="11"/>
  <c r="M9" i="10"/>
  <c r="N9" i="10"/>
  <c r="H9" i="10"/>
  <c r="I9" i="10"/>
  <c r="O9" i="10"/>
  <c r="M10" i="10"/>
  <c r="N10" i="10"/>
  <c r="H10" i="10"/>
  <c r="I10" i="10"/>
  <c r="O10" i="10"/>
  <c r="M11" i="10"/>
  <c r="N11" i="10"/>
  <c r="H11" i="10"/>
  <c r="I11" i="10"/>
  <c r="O11" i="10"/>
  <c r="M12" i="10"/>
  <c r="N12" i="10"/>
  <c r="H12" i="10"/>
  <c r="I12" i="10"/>
  <c r="O12" i="10"/>
  <c r="M13" i="10"/>
  <c r="N13" i="10"/>
  <c r="H13" i="10"/>
  <c r="I13" i="10"/>
  <c r="O13" i="10"/>
  <c r="M14" i="10"/>
  <c r="N14" i="10"/>
  <c r="H14" i="10"/>
  <c r="I14" i="10"/>
  <c r="O14" i="10"/>
  <c r="M15" i="10"/>
  <c r="N15" i="10"/>
  <c r="H15" i="10"/>
  <c r="I15" i="10"/>
  <c r="O15" i="10"/>
  <c r="M16" i="10"/>
  <c r="N16" i="10"/>
  <c r="H16" i="10"/>
  <c r="I16" i="10"/>
  <c r="O16" i="10"/>
  <c r="M17" i="10"/>
  <c r="N17" i="10"/>
  <c r="H17" i="10"/>
  <c r="I17" i="10"/>
  <c r="O17" i="10"/>
  <c r="M18" i="10"/>
  <c r="N18" i="10"/>
  <c r="H18" i="10"/>
  <c r="I18" i="10"/>
  <c r="O18" i="10"/>
  <c r="M19" i="10"/>
  <c r="N19" i="10"/>
  <c r="H19" i="10"/>
  <c r="I19" i="10"/>
  <c r="O19" i="10"/>
  <c r="M20" i="10"/>
  <c r="N20" i="10"/>
  <c r="H20" i="10"/>
  <c r="I20" i="10"/>
  <c r="O20" i="10"/>
  <c r="M21" i="10"/>
  <c r="N21" i="10"/>
  <c r="H21" i="10"/>
  <c r="I21" i="10"/>
  <c r="O21" i="10"/>
  <c r="M22" i="10"/>
  <c r="N22" i="10"/>
  <c r="H22" i="10"/>
  <c r="I22" i="10"/>
  <c r="O22" i="10"/>
  <c r="M23" i="10"/>
  <c r="N23" i="10"/>
  <c r="H23" i="10"/>
  <c r="I23" i="10"/>
  <c r="O23" i="10"/>
  <c r="M24" i="10"/>
  <c r="N24" i="10"/>
  <c r="H24" i="10"/>
  <c r="I24" i="10"/>
  <c r="O24" i="10"/>
  <c r="M25" i="10"/>
  <c r="N25" i="10"/>
  <c r="H25" i="10"/>
  <c r="I25" i="10"/>
  <c r="O25" i="10"/>
  <c r="M26" i="10"/>
  <c r="N26" i="10"/>
  <c r="H26" i="10"/>
  <c r="I26" i="10"/>
  <c r="O26" i="10"/>
  <c r="M27" i="10"/>
  <c r="N27" i="10"/>
  <c r="H27" i="10"/>
  <c r="I27" i="10"/>
  <c r="O27" i="10"/>
  <c r="M28" i="10"/>
  <c r="N28" i="10"/>
  <c r="H28" i="10"/>
  <c r="I28" i="10"/>
  <c r="O28" i="10"/>
  <c r="M29" i="10"/>
  <c r="N29" i="10"/>
  <c r="H29" i="10"/>
  <c r="I29" i="10"/>
  <c r="O29" i="10"/>
  <c r="M30" i="10"/>
  <c r="N30" i="10"/>
  <c r="H30" i="10"/>
  <c r="I30" i="10"/>
  <c r="O30" i="10"/>
  <c r="M31" i="10"/>
  <c r="N31" i="10"/>
  <c r="H31" i="10"/>
  <c r="I31" i="10"/>
  <c r="O31" i="10"/>
  <c r="M32" i="10"/>
  <c r="N32" i="10"/>
  <c r="H32" i="10"/>
  <c r="I32" i="10"/>
  <c r="O32" i="10"/>
  <c r="O33" i="10"/>
  <c r="O34" i="10"/>
  <c r="O35" i="10"/>
  <c r="O36" i="10"/>
  <c r="O37" i="10"/>
  <c r="O38" i="10"/>
  <c r="O39" i="10"/>
  <c r="O40" i="10"/>
  <c r="P39" i="10"/>
  <c r="M39" i="10"/>
  <c r="N39" i="10"/>
  <c r="H39" i="10"/>
  <c r="I39" i="10"/>
  <c r="P38" i="10"/>
  <c r="M38" i="10"/>
  <c r="N38" i="10"/>
  <c r="H38" i="10"/>
  <c r="I38" i="10"/>
  <c r="P37" i="10"/>
  <c r="M37" i="10"/>
  <c r="N37" i="10"/>
  <c r="H37" i="10"/>
  <c r="I37" i="10"/>
  <c r="P36" i="10"/>
  <c r="M36" i="10"/>
  <c r="N36" i="10"/>
  <c r="H36" i="10"/>
  <c r="I36" i="10"/>
  <c r="P35" i="10"/>
  <c r="M35" i="10"/>
  <c r="N35" i="10"/>
  <c r="H35" i="10"/>
  <c r="I35" i="10"/>
  <c r="P34" i="10"/>
  <c r="M34" i="10"/>
  <c r="N34" i="10"/>
  <c r="H34" i="10"/>
  <c r="I34" i="10"/>
  <c r="P33" i="10"/>
  <c r="M33" i="10"/>
  <c r="N33" i="10"/>
  <c r="H33" i="10"/>
  <c r="I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L32" i="9"/>
  <c r="L14" i="9"/>
  <c r="M14" i="9"/>
  <c r="G14" i="9"/>
  <c r="H14" i="9"/>
  <c r="N14" i="9"/>
  <c r="N39" i="9"/>
  <c r="O39" i="9"/>
  <c r="L39" i="9"/>
  <c r="M39" i="9"/>
  <c r="G39" i="9"/>
  <c r="H39" i="9"/>
  <c r="N38" i="9"/>
  <c r="O38" i="9"/>
  <c r="L38" i="9"/>
  <c r="M38" i="9"/>
  <c r="G38" i="9"/>
  <c r="H38" i="9"/>
  <c r="N37" i="9"/>
  <c r="O37" i="9"/>
  <c r="L37" i="9"/>
  <c r="M37" i="9"/>
  <c r="G37" i="9"/>
  <c r="H37" i="9"/>
  <c r="N36" i="9"/>
  <c r="O36" i="9"/>
  <c r="L36" i="9"/>
  <c r="M36" i="9"/>
  <c r="G36" i="9"/>
  <c r="H36" i="9"/>
  <c r="N35" i="9"/>
  <c r="O35" i="9"/>
  <c r="L35" i="9"/>
  <c r="M35" i="9"/>
  <c r="G35" i="9"/>
  <c r="H35" i="9"/>
  <c r="N34" i="9"/>
  <c r="O34" i="9"/>
  <c r="L34" i="9"/>
  <c r="M34" i="9"/>
  <c r="G34" i="9"/>
  <c r="H34" i="9"/>
  <c r="N33" i="9"/>
  <c r="O33" i="9"/>
  <c r="L33" i="9"/>
  <c r="M33" i="9"/>
  <c r="G33" i="9"/>
  <c r="H33" i="9"/>
  <c r="M32" i="9"/>
  <c r="G32" i="9"/>
  <c r="H32" i="9"/>
  <c r="N32" i="9"/>
  <c r="O32" i="9"/>
  <c r="L31" i="9"/>
  <c r="M31" i="9"/>
  <c r="G31" i="9"/>
  <c r="H31" i="9"/>
  <c r="N31" i="9"/>
  <c r="O31" i="9"/>
  <c r="L30" i="9"/>
  <c r="M30" i="9"/>
  <c r="G30" i="9"/>
  <c r="H30" i="9"/>
  <c r="N30" i="9"/>
  <c r="O30" i="9"/>
  <c r="L29" i="9"/>
  <c r="M29" i="9"/>
  <c r="G29" i="9"/>
  <c r="H29" i="9"/>
  <c r="N29" i="9"/>
  <c r="O29" i="9"/>
  <c r="L28" i="9"/>
  <c r="M28" i="9"/>
  <c r="G28" i="9"/>
  <c r="H28" i="9"/>
  <c r="N28" i="9"/>
  <c r="O28" i="9"/>
  <c r="L27" i="9"/>
  <c r="M27" i="9"/>
  <c r="G27" i="9"/>
  <c r="H27" i="9"/>
  <c r="N27" i="9"/>
  <c r="O27" i="9"/>
  <c r="L26" i="9"/>
  <c r="M26" i="9"/>
  <c r="G26" i="9"/>
  <c r="H26" i="9"/>
  <c r="N26" i="9"/>
  <c r="O26" i="9"/>
  <c r="L25" i="9"/>
  <c r="M25" i="9"/>
  <c r="G25" i="9"/>
  <c r="H25" i="9"/>
  <c r="N25" i="9"/>
  <c r="O25" i="9"/>
  <c r="L24" i="9"/>
  <c r="M24" i="9"/>
  <c r="G24" i="9"/>
  <c r="H24" i="9"/>
  <c r="N24" i="9"/>
  <c r="O24" i="9"/>
  <c r="L23" i="9"/>
  <c r="M23" i="9"/>
  <c r="G23" i="9"/>
  <c r="H23" i="9"/>
  <c r="N23" i="9"/>
  <c r="O23" i="9"/>
  <c r="L22" i="9"/>
  <c r="M22" i="9"/>
  <c r="G22" i="9"/>
  <c r="H22" i="9"/>
  <c r="N22" i="9"/>
  <c r="O22" i="9"/>
  <c r="L19" i="9"/>
  <c r="M19" i="9"/>
  <c r="G19" i="9"/>
  <c r="H19" i="9"/>
  <c r="N19" i="9"/>
  <c r="O19" i="9"/>
  <c r="L21" i="9"/>
  <c r="M21" i="9"/>
  <c r="G21" i="9"/>
  <c r="H21" i="9"/>
  <c r="N21" i="9"/>
  <c r="O21" i="9"/>
  <c r="L20" i="9"/>
  <c r="M20" i="9"/>
  <c r="G20" i="9"/>
  <c r="H20" i="9"/>
  <c r="N20" i="9"/>
  <c r="O20" i="9"/>
  <c r="L18" i="9"/>
  <c r="M18" i="9"/>
  <c r="G18" i="9"/>
  <c r="H18" i="9"/>
  <c r="N18" i="9"/>
  <c r="O18" i="9"/>
  <c r="L17" i="9"/>
  <c r="M17" i="9"/>
  <c r="G17" i="9"/>
  <c r="H17" i="9"/>
  <c r="N17" i="9"/>
  <c r="O17" i="9"/>
  <c r="L16" i="9"/>
  <c r="M16" i="9"/>
  <c r="G16" i="9"/>
  <c r="H16" i="9"/>
  <c r="N16" i="9"/>
  <c r="O16" i="9"/>
  <c r="L15" i="9"/>
  <c r="M15" i="9"/>
  <c r="G15" i="9"/>
  <c r="H15" i="9"/>
  <c r="N15" i="9"/>
  <c r="O15" i="9"/>
  <c r="O14" i="9"/>
  <c r="L13" i="9"/>
  <c r="M13" i="9"/>
  <c r="G13" i="9"/>
  <c r="H13" i="9"/>
  <c r="N13" i="9"/>
  <c r="O13" i="9"/>
  <c r="L12" i="9"/>
  <c r="M12" i="9"/>
  <c r="G12" i="9"/>
  <c r="H12" i="9"/>
  <c r="N12" i="9"/>
  <c r="O12" i="9"/>
  <c r="L11" i="9"/>
  <c r="M11" i="9"/>
  <c r="G11" i="9"/>
  <c r="H11" i="9"/>
  <c r="N11" i="9"/>
  <c r="O11" i="9"/>
  <c r="L4" i="1"/>
  <c r="M4" i="1"/>
  <c r="G4" i="1"/>
  <c r="H4" i="1"/>
  <c r="N4" i="1"/>
  <c r="L5" i="1"/>
  <c r="M5" i="1"/>
  <c r="G5" i="1"/>
  <c r="H5" i="1"/>
  <c r="N5" i="1"/>
  <c r="L6" i="1"/>
  <c r="M6" i="1"/>
  <c r="G6" i="1"/>
  <c r="H6" i="1"/>
  <c r="N6" i="1"/>
  <c r="L7" i="1"/>
  <c r="M7" i="1"/>
  <c r="G7" i="1"/>
  <c r="H7" i="1"/>
  <c r="N7" i="1"/>
  <c r="L8" i="1"/>
  <c r="M8" i="1"/>
  <c r="G8" i="1"/>
  <c r="H8" i="1"/>
  <c r="N8" i="1"/>
  <c r="L9" i="1"/>
  <c r="M9" i="1"/>
  <c r="G9" i="1"/>
  <c r="H9" i="1"/>
  <c r="N9" i="1"/>
  <c r="L10" i="1"/>
  <c r="M10" i="1"/>
  <c r="G10" i="1"/>
  <c r="H10" i="1"/>
  <c r="N10" i="1"/>
  <c r="L11" i="1"/>
  <c r="M11" i="1"/>
  <c r="G11" i="1"/>
  <c r="H11" i="1"/>
  <c r="N11" i="1"/>
  <c r="L12" i="1"/>
  <c r="M12" i="1"/>
  <c r="G12" i="1"/>
  <c r="H12" i="1"/>
  <c r="N12" i="1"/>
  <c r="L13" i="1"/>
  <c r="M13" i="1"/>
  <c r="G13" i="1"/>
  <c r="H13" i="1"/>
  <c r="N13" i="1"/>
  <c r="L14" i="1"/>
  <c r="M14" i="1"/>
  <c r="G14" i="1"/>
  <c r="H14" i="1"/>
  <c r="N14" i="1"/>
  <c r="L15" i="1"/>
  <c r="M15" i="1"/>
  <c r="G15" i="1"/>
  <c r="H15" i="1"/>
  <c r="N15" i="1"/>
  <c r="L16" i="1"/>
  <c r="M16" i="1"/>
  <c r="G16" i="1"/>
  <c r="H16" i="1"/>
  <c r="N16" i="1"/>
  <c r="L17" i="1"/>
  <c r="M17" i="1"/>
  <c r="G17" i="1"/>
  <c r="H17" i="1"/>
  <c r="N17" i="1"/>
  <c r="L18" i="1"/>
  <c r="M18" i="1"/>
  <c r="G18" i="1"/>
  <c r="H18" i="1"/>
  <c r="N18" i="1"/>
  <c r="L19" i="1"/>
  <c r="M19" i="1"/>
  <c r="G19" i="1"/>
  <c r="H19" i="1"/>
  <c r="N19" i="1"/>
  <c r="L20" i="1"/>
  <c r="M20" i="1"/>
  <c r="G20" i="1"/>
  <c r="H20" i="1"/>
  <c r="N20" i="1"/>
  <c r="L21" i="1"/>
  <c r="M21" i="1"/>
  <c r="G21" i="1"/>
  <c r="H21" i="1"/>
  <c r="N21" i="1"/>
  <c r="L22" i="1"/>
  <c r="M22" i="1"/>
  <c r="G22" i="1"/>
  <c r="H22" i="1"/>
  <c r="N22" i="1"/>
  <c r="L23" i="1"/>
  <c r="M23" i="1"/>
  <c r="G23" i="1"/>
  <c r="H23" i="1"/>
  <c r="N23" i="1"/>
  <c r="L24" i="1"/>
  <c r="M24" i="1"/>
  <c r="G24" i="1"/>
  <c r="H24" i="1"/>
  <c r="N24" i="1"/>
  <c r="L25" i="1"/>
  <c r="M25" i="1"/>
  <c r="G25" i="1"/>
  <c r="H25" i="1"/>
  <c r="N25" i="1"/>
  <c r="L26" i="1"/>
  <c r="M26" i="1"/>
  <c r="G26" i="1"/>
  <c r="H26" i="1"/>
  <c r="N26" i="1"/>
  <c r="L27" i="1"/>
  <c r="M27" i="1"/>
  <c r="G27" i="1"/>
  <c r="H27" i="1"/>
  <c r="N27" i="1"/>
  <c r="L28" i="1"/>
  <c r="M28" i="1"/>
  <c r="G28" i="1"/>
  <c r="H28" i="1"/>
  <c r="N28" i="1"/>
  <c r="L29" i="1"/>
  <c r="M29" i="1"/>
  <c r="G29" i="1"/>
  <c r="H29" i="1"/>
  <c r="N29" i="1"/>
  <c r="L30" i="1"/>
  <c r="M30" i="1"/>
  <c r="G30" i="1"/>
  <c r="H30" i="1"/>
  <c r="N30" i="1"/>
  <c r="L31" i="1"/>
  <c r="M31" i="1"/>
  <c r="G31" i="1"/>
  <c r="H31" i="1"/>
  <c r="N31" i="1"/>
  <c r="L32" i="1"/>
  <c r="M32" i="1"/>
  <c r="G32" i="1"/>
  <c r="H32" i="1"/>
  <c r="N32" i="1"/>
  <c r="N33" i="1"/>
  <c r="O6" i="1"/>
  <c r="O5" i="1"/>
  <c r="O4" i="1"/>
  <c r="L4" i="9"/>
  <c r="M4" i="9"/>
  <c r="G4" i="9"/>
  <c r="H4" i="9"/>
  <c r="N4" i="9"/>
  <c r="L5" i="9"/>
  <c r="M5" i="9"/>
  <c r="G5" i="9"/>
  <c r="H5" i="9"/>
  <c r="N5" i="9"/>
  <c r="L6" i="9"/>
  <c r="M6" i="9"/>
  <c r="G6" i="9"/>
  <c r="H6" i="9"/>
  <c r="N6" i="9"/>
  <c r="L7" i="9"/>
  <c r="M7" i="9"/>
  <c r="G7" i="9"/>
  <c r="H7" i="9"/>
  <c r="N7" i="9"/>
  <c r="L8" i="9"/>
  <c r="M8" i="9"/>
  <c r="G8" i="9"/>
  <c r="H8" i="9"/>
  <c r="N8" i="9"/>
  <c r="L9" i="9"/>
  <c r="M9" i="9"/>
  <c r="G9" i="9"/>
  <c r="H9" i="9"/>
  <c r="N9" i="9"/>
  <c r="L10" i="9"/>
  <c r="M10" i="9"/>
  <c r="G10" i="9"/>
  <c r="H10" i="9"/>
  <c r="N10" i="9"/>
  <c r="N40" i="9"/>
  <c r="O10" i="9"/>
  <c r="O9" i="9"/>
  <c r="O8" i="9"/>
  <c r="O7" i="9"/>
  <c r="O6" i="9"/>
  <c r="O5" i="9"/>
  <c r="O4" i="9"/>
  <c r="L4" i="8"/>
  <c r="M4" i="8"/>
  <c r="G4" i="8"/>
  <c r="H4" i="8"/>
  <c r="N4" i="8"/>
  <c r="L5" i="8"/>
  <c r="M5" i="8"/>
  <c r="G5" i="8"/>
  <c r="H5" i="8"/>
  <c r="N5" i="8"/>
  <c r="L6" i="8"/>
  <c r="M6" i="8"/>
  <c r="G6" i="8"/>
  <c r="H6" i="8"/>
  <c r="N6" i="8"/>
  <c r="L7" i="8"/>
  <c r="M7" i="8"/>
  <c r="G7" i="8"/>
  <c r="H7" i="8"/>
  <c r="N7" i="8"/>
  <c r="L8" i="8"/>
  <c r="M8" i="8"/>
  <c r="G8" i="8"/>
  <c r="H8" i="8"/>
  <c r="N8" i="8"/>
  <c r="L9" i="8"/>
  <c r="M9" i="8"/>
  <c r="G9" i="8"/>
  <c r="H9" i="8"/>
  <c r="N9" i="8"/>
  <c r="L10" i="8"/>
  <c r="M10" i="8"/>
  <c r="G10" i="8"/>
  <c r="H10" i="8"/>
  <c r="N10" i="8"/>
  <c r="N11" i="8"/>
  <c r="O10" i="8"/>
  <c r="O9" i="8"/>
  <c r="O8" i="8"/>
  <c r="O7" i="8"/>
  <c r="O6" i="8"/>
  <c r="O5" i="8"/>
  <c r="O4" i="8"/>
  <c r="L4" i="7"/>
  <c r="M4" i="7"/>
  <c r="G4" i="7"/>
  <c r="H4" i="7"/>
  <c r="N4" i="7"/>
  <c r="L5" i="7"/>
  <c r="M5" i="7"/>
  <c r="G5" i="7"/>
  <c r="H5" i="7"/>
  <c r="N5" i="7"/>
  <c r="N6" i="7"/>
  <c r="O5" i="7"/>
  <c r="O4" i="7"/>
  <c r="L4" i="6"/>
  <c r="M4" i="6"/>
  <c r="G4" i="6"/>
  <c r="G5" i="6"/>
  <c r="G6" i="6"/>
  <c r="G7" i="6"/>
  <c r="G8" i="6"/>
  <c r="G9" i="6"/>
  <c r="G10" i="6"/>
  <c r="G11" i="6"/>
  <c r="G12" i="6"/>
  <c r="H4" i="6"/>
  <c r="N4" i="6"/>
  <c r="N5" i="6"/>
  <c r="N6" i="6"/>
  <c r="N7" i="6"/>
  <c r="N8" i="6"/>
  <c r="N9" i="6"/>
  <c r="N10" i="6"/>
  <c r="N11" i="6"/>
  <c r="N12" i="6"/>
  <c r="N13" i="6"/>
  <c r="O12" i="6"/>
  <c r="L12" i="6"/>
  <c r="M12" i="6"/>
  <c r="O11" i="6"/>
  <c r="L11" i="6"/>
  <c r="M11" i="6"/>
  <c r="O10" i="6"/>
  <c r="L10" i="6"/>
  <c r="M10" i="6"/>
  <c r="O9" i="6"/>
  <c r="L9" i="6"/>
  <c r="M9" i="6"/>
  <c r="O8" i="6"/>
  <c r="L8" i="6"/>
  <c r="M8" i="6"/>
  <c r="O7" i="6"/>
  <c r="L7" i="6"/>
  <c r="M7" i="6"/>
  <c r="O6" i="6"/>
  <c r="L6" i="6"/>
  <c r="M6" i="6"/>
  <c r="O5" i="6"/>
  <c r="L5" i="6"/>
  <c r="M5" i="6"/>
  <c r="O4" i="6"/>
  <c r="L4" i="5"/>
  <c r="M4" i="5"/>
  <c r="G4" i="5"/>
  <c r="H4" i="5"/>
  <c r="N4" i="5"/>
  <c r="N5" i="5"/>
  <c r="O4" i="5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L4" i="2"/>
  <c r="M4" i="2"/>
  <c r="G4" i="2"/>
  <c r="H4" i="2"/>
  <c r="N4" i="2"/>
  <c r="L5" i="2"/>
  <c r="M5" i="2"/>
  <c r="G5" i="2"/>
  <c r="H5" i="2"/>
  <c r="N5" i="2"/>
  <c r="L6" i="2"/>
  <c r="M6" i="2"/>
  <c r="G6" i="2"/>
  <c r="H6" i="2"/>
  <c r="N6" i="2"/>
  <c r="L7" i="2"/>
  <c r="M7" i="2"/>
  <c r="G7" i="2"/>
  <c r="H7" i="2"/>
  <c r="N7" i="2"/>
  <c r="L8" i="2"/>
  <c r="M8" i="2"/>
  <c r="G8" i="2"/>
  <c r="G9" i="2"/>
  <c r="G10" i="2"/>
  <c r="G11" i="2"/>
  <c r="G12" i="2"/>
  <c r="G13" i="2"/>
  <c r="G14" i="2"/>
  <c r="G15" i="2"/>
  <c r="G16" i="2"/>
  <c r="H8" i="2"/>
  <c r="N8" i="2"/>
  <c r="N9" i="2"/>
  <c r="N10" i="2"/>
  <c r="N11" i="2"/>
  <c r="N12" i="2"/>
  <c r="N13" i="2"/>
  <c r="N14" i="2"/>
  <c r="N15" i="2"/>
  <c r="N16" i="2"/>
  <c r="L17" i="2"/>
  <c r="M17" i="2"/>
  <c r="G17" i="2"/>
  <c r="H17" i="2"/>
  <c r="N17" i="2"/>
  <c r="L18" i="2"/>
  <c r="M18" i="2"/>
  <c r="G18" i="2"/>
  <c r="H18" i="2"/>
  <c r="N18" i="2"/>
  <c r="L19" i="2"/>
  <c r="M19" i="2"/>
  <c r="G19" i="2"/>
  <c r="H19" i="2"/>
  <c r="N19" i="2"/>
  <c r="L20" i="2"/>
  <c r="M20" i="2"/>
  <c r="G20" i="2"/>
  <c r="H20" i="2"/>
  <c r="N20" i="2"/>
  <c r="L21" i="2"/>
  <c r="M21" i="2"/>
  <c r="G21" i="2"/>
  <c r="H21" i="2"/>
  <c r="N21" i="2"/>
  <c r="L22" i="2"/>
  <c r="M22" i="2"/>
  <c r="G22" i="2"/>
  <c r="H22" i="2"/>
  <c r="N22" i="2"/>
  <c r="L23" i="2"/>
  <c r="M23" i="2"/>
  <c r="G23" i="2"/>
  <c r="H23" i="2"/>
  <c r="N23" i="2"/>
  <c r="L24" i="2"/>
  <c r="M24" i="2"/>
  <c r="G24" i="2"/>
  <c r="H24" i="2"/>
  <c r="N24" i="2"/>
  <c r="L25" i="2"/>
  <c r="M25" i="2"/>
  <c r="G25" i="2"/>
  <c r="H25" i="2"/>
  <c r="N25" i="2"/>
  <c r="N26" i="2"/>
  <c r="O25" i="2"/>
  <c r="O24" i="2"/>
  <c r="O23" i="2"/>
  <c r="O22" i="2"/>
  <c r="O21" i="2"/>
  <c r="O20" i="2"/>
  <c r="O19" i="2"/>
  <c r="O18" i="2"/>
  <c r="O17" i="2"/>
  <c r="O16" i="2"/>
  <c r="L16" i="2"/>
  <c r="M16" i="2"/>
  <c r="O15" i="2"/>
  <c r="L15" i="2"/>
  <c r="M15" i="2"/>
  <c r="O14" i="2"/>
  <c r="L14" i="2"/>
  <c r="M14" i="2"/>
  <c r="O13" i="2"/>
  <c r="L13" i="2"/>
  <c r="M13" i="2"/>
  <c r="O12" i="2"/>
  <c r="L12" i="2"/>
  <c r="M12" i="2"/>
  <c r="O11" i="2"/>
  <c r="L11" i="2"/>
  <c r="M11" i="2"/>
  <c r="O10" i="2"/>
  <c r="L10" i="2"/>
  <c r="M10" i="2"/>
  <c r="O9" i="2"/>
  <c r="L9" i="2"/>
  <c r="M9" i="2"/>
  <c r="O8" i="2"/>
  <c r="O7" i="2"/>
  <c r="O6" i="2"/>
  <c r="O5" i="2"/>
  <c r="O4" i="2"/>
  <c r="S89" i="14"/>
  <c r="T89" i="14" s="1"/>
  <c r="S107" i="14"/>
  <c r="T107" i="14"/>
  <c r="S36" i="14"/>
  <c r="T36" i="14" s="1"/>
  <c r="S84" i="14"/>
  <c r="T84" i="14" s="1"/>
  <c r="S5" i="14"/>
  <c r="T5" i="14" s="1"/>
  <c r="S24" i="14" l="1"/>
  <c r="T24" i="14" s="1"/>
  <c r="S39" i="14"/>
  <c r="T39" i="14" s="1"/>
  <c r="S79" i="14"/>
  <c r="T79" i="14" s="1"/>
  <c r="S73" i="14"/>
  <c r="T73" i="14" s="1"/>
  <c r="S46" i="14"/>
  <c r="T46" i="14" s="1"/>
  <c r="S51" i="14"/>
  <c r="T51" i="14" s="1"/>
  <c r="S117" i="14"/>
  <c r="T117" i="14" s="1"/>
  <c r="S129" i="14"/>
  <c r="T129" i="14" s="1"/>
  <c r="S90" i="14"/>
  <c r="T90" i="14" s="1"/>
  <c r="S72" i="14"/>
  <c r="T72" i="14" s="1"/>
  <c r="S52" i="14"/>
  <c r="T52" i="14" s="1"/>
  <c r="S57" i="14"/>
  <c r="T57" i="14" s="1"/>
  <c r="S34" i="14"/>
  <c r="T34" i="14" s="1"/>
  <c r="S63" i="14"/>
  <c r="T63" i="14" s="1"/>
  <c r="S40" i="14"/>
  <c r="T40" i="14" s="1"/>
  <c r="S35" i="14"/>
  <c r="T35" i="14" s="1"/>
  <c r="S69" i="14"/>
  <c r="T69" i="14" s="1"/>
  <c r="S28" i="14"/>
  <c r="T28" i="14" s="1"/>
  <c r="S106" i="14"/>
  <c r="T106" i="14" s="1"/>
  <c r="S33" i="14"/>
  <c r="T33" i="14" s="1"/>
  <c r="S78" i="14"/>
  <c r="T78" i="14" s="1"/>
  <c r="S113" i="14"/>
  <c r="T113" i="14" s="1"/>
  <c r="S88" i="14"/>
  <c r="T88" i="14" s="1"/>
  <c r="S66" i="14"/>
  <c r="T66" i="14" s="1"/>
  <c r="S112" i="14"/>
  <c r="T112" i="14" s="1"/>
  <c r="S103" i="14"/>
  <c r="T103" i="14" s="1"/>
  <c r="S77" i="14"/>
  <c r="T77" i="14" s="1"/>
  <c r="S54" i="14"/>
  <c r="T54" i="14" s="1"/>
  <c r="S42" i="14"/>
  <c r="T42" i="14" s="1"/>
  <c r="S61" i="14"/>
  <c r="T61" i="14" s="1"/>
  <c r="S97" i="14"/>
  <c r="T97" i="14" s="1"/>
  <c r="S111" i="14"/>
  <c r="T111" i="14" s="1"/>
  <c r="S12" i="14"/>
  <c r="S67" i="14"/>
  <c r="T67" i="14" s="1"/>
  <c r="S94" i="14"/>
  <c r="T94" i="14" s="1"/>
  <c r="S41" i="14"/>
  <c r="T41" i="14" s="1"/>
  <c r="S30" i="14"/>
  <c r="T30" i="14" s="1"/>
  <c r="S75" i="14"/>
  <c r="T75" i="14" s="1"/>
  <c r="S58" i="14"/>
  <c r="T58" i="14" s="1"/>
  <c r="S8" i="14"/>
  <c r="T8" i="14" s="1"/>
  <c r="S50" i="14"/>
  <c r="T50" i="14" s="1"/>
  <c r="S108" i="14"/>
  <c r="T108" i="14" s="1"/>
  <c r="S92" i="14"/>
  <c r="T92" i="14" s="1"/>
  <c r="S70" i="14"/>
  <c r="T70" i="14" s="1"/>
  <c r="S64" i="14"/>
  <c r="T64" i="14" s="1"/>
  <c r="K13" i="14"/>
  <c r="S13" i="14" s="1"/>
  <c r="S86" i="14"/>
  <c r="T86" i="14" s="1"/>
  <c r="S6" i="14"/>
  <c r="T6" i="14" s="1"/>
  <c r="S104" i="14"/>
  <c r="T104" i="14" s="1"/>
  <c r="S27" i="14"/>
  <c r="T27" i="14" s="1"/>
  <c r="S53" i="14"/>
  <c r="T53" i="14" s="1"/>
  <c r="S9" i="14"/>
  <c r="T9" i="14" s="1"/>
  <c r="S22" i="14"/>
  <c r="T22" i="14" s="1"/>
  <c r="S71" i="14"/>
  <c r="T71" i="14" s="1"/>
  <c r="S134" i="14"/>
  <c r="T134" i="14" s="1"/>
  <c r="S122" i="14"/>
  <c r="T122" i="14" s="1"/>
  <c r="S114" i="14"/>
  <c r="T114" i="14" s="1"/>
  <c r="S99" i="14"/>
  <c r="T99" i="14" s="1"/>
  <c r="S68" i="14"/>
  <c r="T68" i="14" s="1"/>
  <c r="S62" i="14"/>
  <c r="T62" i="14" s="1"/>
  <c r="S121" i="14"/>
  <c r="T121" i="14" s="1"/>
  <c r="S55" i="14"/>
  <c r="T55" i="14" s="1"/>
  <c r="S38" i="14"/>
  <c r="T38" i="14" s="1"/>
  <c r="S60" i="14"/>
  <c r="T60" i="14" s="1"/>
  <c r="S87" i="14"/>
  <c r="T87" i="14" s="1"/>
  <c r="S59" i="14"/>
  <c r="T59" i="14" s="1"/>
  <c r="S56" i="14"/>
  <c r="T56" i="14" s="1"/>
  <c r="D29" i="4"/>
  <c r="S125" i="14"/>
  <c r="T125" i="14" s="1"/>
  <c r="S43" i="14"/>
  <c r="T43" i="14" s="1"/>
  <c r="S37" i="14"/>
  <c r="T37" i="14" s="1"/>
  <c r="S11" i="14"/>
  <c r="T11" i="14" s="1"/>
  <c r="S95" i="14"/>
  <c r="T95" i="14" s="1"/>
  <c r="S131" i="14"/>
  <c r="T131" i="14" s="1"/>
  <c r="S23" i="14"/>
  <c r="T23" i="14" s="1"/>
  <c r="S65" i="14"/>
  <c r="T65" i="14" s="1"/>
  <c r="S81" i="14"/>
  <c r="T81" i="14" s="1"/>
  <c r="S76" i="14"/>
  <c r="T76" i="14" s="1"/>
  <c r="D36" i="4"/>
  <c r="E35" i="4"/>
  <c r="T12" i="14"/>
  <c r="E29" i="4"/>
  <c r="S44" i="14"/>
  <c r="T44" i="14" s="1"/>
  <c r="S49" i="14"/>
  <c r="T49" i="14" s="1"/>
  <c r="E38" i="4"/>
  <c r="S7" i="14"/>
  <c r="T7" i="14" s="1"/>
  <c r="D39" i="4"/>
  <c r="S127" i="14"/>
  <c r="T127" i="14" s="1"/>
  <c r="D31" i="4"/>
  <c r="S10" i="14"/>
  <c r="T10" i="14" s="1"/>
  <c r="S32" i="14"/>
  <c r="T32" i="14" s="1"/>
  <c r="D32" i="4"/>
  <c r="S145" i="14"/>
  <c r="T145" i="14" s="1"/>
  <c r="S98" i="14"/>
  <c r="T98" i="14" s="1"/>
  <c r="S152" i="14"/>
  <c r="T152" i="14" s="1"/>
  <c r="D37" i="4"/>
  <c r="D28" i="4"/>
  <c r="S48" i="14"/>
  <c r="T48" i="14" s="1"/>
  <c r="S130" i="14"/>
  <c r="T130" i="14" s="1"/>
  <c r="S109" i="14"/>
  <c r="T109" i="14" s="1"/>
  <c r="D30" i="4"/>
  <c r="D33" i="4"/>
  <c r="D42" i="4"/>
  <c r="D38" i="4"/>
  <c r="S83" i="14"/>
  <c r="S146" i="14"/>
  <c r="T146" i="14" s="1"/>
  <c r="D35" i="4"/>
  <c r="D34" i="4"/>
  <c r="D40" i="4"/>
  <c r="S144" i="14"/>
  <c r="T144" i="14" s="1"/>
  <c r="S124" i="14"/>
  <c r="T124" i="14" s="1"/>
  <c r="R4" i="14"/>
  <c r="E34" i="4"/>
  <c r="D41" i="4"/>
  <c r="S170" i="14"/>
  <c r="T170" i="14" s="1"/>
  <c r="E36" i="4"/>
  <c r="E37" i="4"/>
  <c r="S132" i="14"/>
  <c r="T132" i="14" s="1"/>
  <c r="S142" i="14"/>
  <c r="T142" i="14" s="1"/>
  <c r="S139" i="14"/>
  <c r="T139" i="14" s="1"/>
  <c r="S105" i="14"/>
  <c r="T105" i="14" s="1"/>
  <c r="E41" i="4" l="1"/>
  <c r="E39" i="4"/>
  <c r="E31" i="4"/>
  <c r="K4" i="14"/>
  <c r="E28" i="4"/>
  <c r="T83" i="14"/>
  <c r="E40" i="4"/>
  <c r="E32" i="4"/>
  <c r="E33" i="4"/>
  <c r="T13" i="14"/>
  <c r="T4" i="14" s="1"/>
  <c r="E30" i="4"/>
  <c r="S4" i="14"/>
  <c r="E42" i="4"/>
</calcChain>
</file>

<file path=xl/sharedStrings.xml><?xml version="1.0" encoding="utf-8"?>
<sst xmlns="http://schemas.openxmlformats.org/spreadsheetml/2006/main" count="734" uniqueCount="343">
  <si>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</si>
  <si>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</si>
  <si>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株数</t>
    <rPh sb="0" eb="2">
      <t>カブスウ</t>
    </rPh>
    <phoneticPr fontId="1"/>
  </si>
  <si>
    <t>価格</t>
    <rPh sb="0" eb="2">
      <t>カカク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</si>
  <si>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</si>
  <si>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</si>
  <si>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東洋紡</t>
    <rPh sb="0" eb="3">
      <t>トウヨウボウ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</si>
  <si>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</si>
  <si>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</si>
  <si>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</si>
  <si>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1946</t>
    <phoneticPr fontId="1"/>
  </si>
  <si>
    <t>トーエネック</t>
    <phoneticPr fontId="1"/>
  </si>
  <si>
    <t>楽天</t>
    <rPh sb="0" eb="2">
      <t>ラクテン</t>
    </rPh>
    <phoneticPr fontId="1"/>
  </si>
  <si>
    <t>5802</t>
    <phoneticPr fontId="1"/>
  </si>
  <si>
    <t>住友電気工業</t>
    <rPh sb="0" eb="2">
      <t>スミトモ</t>
    </rPh>
    <rPh sb="2" eb="4">
      <t>デンキ</t>
    </rPh>
    <rPh sb="4" eb="6">
      <t>コウギョウ</t>
    </rPh>
    <phoneticPr fontId="1"/>
  </si>
  <si>
    <t>3853</t>
    <phoneticPr fontId="1"/>
  </si>
  <si>
    <t>インフォテリ</t>
    <phoneticPr fontId="1"/>
  </si>
  <si>
    <t>移動平均線を下抜けしたタイミングで売り抜けられなかった。</t>
  </si>
  <si>
    <t>4540</t>
    <phoneticPr fontId="1"/>
  </si>
  <si>
    <t>ツムラ</t>
    <phoneticPr fontId="1"/>
  </si>
  <si>
    <t>3250</t>
    <phoneticPr fontId="1"/>
  </si>
  <si>
    <t>ＡＤワークス</t>
    <phoneticPr fontId="1"/>
  </si>
  <si>
    <t>3431</t>
    <phoneticPr fontId="1"/>
  </si>
  <si>
    <t>宮地エンジ</t>
    <rPh sb="0" eb="2">
      <t>ミヤジ</t>
    </rPh>
    <phoneticPr fontId="1"/>
  </si>
  <si>
    <t>損益</t>
    <rPh sb="0" eb="2">
      <t>ソンエキ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</si>
  <si>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</si>
  <si>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</si>
  <si>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3092</t>
    <phoneticPr fontId="1"/>
  </si>
  <si>
    <t>スタートトゥデイ</t>
    <phoneticPr fontId="1"/>
  </si>
  <si>
    <t>4837</t>
    <phoneticPr fontId="1"/>
  </si>
  <si>
    <t>シダックス</t>
    <phoneticPr fontId="1"/>
  </si>
  <si>
    <t>4237</t>
    <phoneticPr fontId="1"/>
  </si>
  <si>
    <t>プリヴェ企業再生</t>
    <phoneticPr fontId="1"/>
  </si>
  <si>
    <t>長谷工</t>
    <phoneticPr fontId="1"/>
  </si>
  <si>
    <t>1808</t>
    <phoneticPr fontId="1"/>
  </si>
  <si>
    <t>7203</t>
    <phoneticPr fontId="1"/>
  </si>
  <si>
    <t>トヨタ自動車</t>
    <phoneticPr fontId="1"/>
  </si>
  <si>
    <t>6201</t>
    <phoneticPr fontId="1"/>
  </si>
  <si>
    <t>豊田自動織機</t>
    <phoneticPr fontId="1"/>
  </si>
  <si>
    <t>7622</t>
    <phoneticPr fontId="1"/>
  </si>
  <si>
    <t>さかい</t>
    <phoneticPr fontId="1"/>
  </si>
  <si>
    <t>6586</t>
    <phoneticPr fontId="1"/>
  </si>
  <si>
    <t>マキタ</t>
    <phoneticPr fontId="1"/>
  </si>
  <si>
    <t>6723</t>
    <phoneticPr fontId="1"/>
  </si>
  <si>
    <t>ルネサス</t>
    <phoneticPr fontId="1"/>
  </si>
  <si>
    <t>8473</t>
    <phoneticPr fontId="1"/>
  </si>
  <si>
    <t>ＳＢＩ</t>
    <phoneticPr fontId="1"/>
  </si>
  <si>
    <t>3765</t>
    <phoneticPr fontId="1"/>
  </si>
  <si>
    <t>ガンホー</t>
    <phoneticPr fontId="1"/>
  </si>
  <si>
    <t>9889</t>
    <phoneticPr fontId="1"/>
  </si>
  <si>
    <t>ＪＢＣＣ　ＨＤ</t>
    <phoneticPr fontId="1"/>
  </si>
  <si>
    <t>1801</t>
    <phoneticPr fontId="1"/>
  </si>
  <si>
    <t>大成建設</t>
    <phoneticPr fontId="1"/>
  </si>
  <si>
    <t>移動平均線を下抜け。安値だったためリスクの高い買い方をしてしまった。</t>
    <rPh sb="0" eb="2">
      <t>イドウ</t>
    </rPh>
    <rPh sb="2" eb="4">
      <t>ヘイキン</t>
    </rPh>
    <rPh sb="4" eb="5">
      <t>セン</t>
    </rPh>
    <rPh sb="6" eb="7">
      <t>シタ</t>
    </rPh>
    <rPh sb="7" eb="8">
      <t>ヌ</t>
    </rPh>
    <rPh sb="10" eb="12">
      <t>ヤスネ</t>
    </rPh>
    <rPh sb="21" eb="22">
      <t>タカ</t>
    </rPh>
    <rPh sb="23" eb="24">
      <t>カ</t>
    </rPh>
    <rPh sb="25" eb="26">
      <t>カタ</t>
    </rPh>
    <phoneticPr fontId="1"/>
  </si>
  <si>
    <t>3811</t>
  </si>
  <si>
    <t>ビットアイル</t>
  </si>
  <si>
    <t>5721</t>
  </si>
  <si>
    <t>エス・サイエンス</t>
  </si>
  <si>
    <t>3318</t>
  </si>
  <si>
    <t>メガネスーパー</t>
  </si>
  <si>
    <t>4506</t>
  </si>
  <si>
    <t>大日本住友製薬</t>
  </si>
  <si>
    <t>4680</t>
  </si>
  <si>
    <t>ラウンドワン</t>
  </si>
  <si>
    <t>PI</t>
  </si>
  <si>
    <t>4290</t>
  </si>
  <si>
    <t>ツガミ</t>
  </si>
  <si>
    <t>6101</t>
  </si>
  <si>
    <t>1870</t>
  </si>
  <si>
    <t>矢作建設工業</t>
  </si>
  <si>
    <t>4751</t>
  </si>
  <si>
    <t>サイバーエージェ</t>
  </si>
  <si>
    <t>7442</t>
  </si>
  <si>
    <t>中山福</t>
  </si>
  <si>
    <t>サムコ</t>
  </si>
  <si>
    <t>6098</t>
  </si>
  <si>
    <t>リクルートHD</t>
  </si>
  <si>
    <t>9086</t>
    <phoneticPr fontId="1"/>
  </si>
  <si>
    <t>日立物流</t>
    <phoneticPr fontId="1"/>
  </si>
  <si>
    <t>1954</t>
    <phoneticPr fontId="1"/>
  </si>
  <si>
    <t>7267</t>
    <phoneticPr fontId="1"/>
  </si>
  <si>
    <t>本田技研工業</t>
    <phoneticPr fontId="1"/>
  </si>
  <si>
    <t>7518</t>
    <phoneticPr fontId="1"/>
  </si>
  <si>
    <t>ネットワン</t>
    <phoneticPr fontId="1"/>
  </si>
  <si>
    <t>日本工営</t>
    <rPh sb="0" eb="2">
      <t>ニホン</t>
    </rPh>
    <rPh sb="2" eb="4">
      <t>コウエイ</t>
    </rPh>
    <phoneticPr fontId="1"/>
  </si>
  <si>
    <t>8789</t>
    <phoneticPr fontId="1"/>
  </si>
  <si>
    <t>フィンテック</t>
    <phoneticPr fontId="1"/>
  </si>
  <si>
    <t>1960</t>
    <phoneticPr fontId="1"/>
  </si>
  <si>
    <t>サンテック</t>
    <phoneticPr fontId="1"/>
  </si>
  <si>
    <t>タカタのリコールの影響が出切ってない段階で手をつけた。</t>
  </si>
  <si>
    <t>9603</t>
  </si>
  <si>
    <t>Ｈ．Ｉ．Ｓ．</t>
  </si>
  <si>
    <t>ドトル日レス</t>
  </si>
  <si>
    <t>3087</t>
  </si>
  <si>
    <t>ＩＢＪ</t>
  </si>
  <si>
    <t>6071</t>
  </si>
  <si>
    <t>ＵＴＨＤ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</si>
  <si>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</si>
  <si>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</si>
  <si>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</si>
  <si>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</si>
  <si>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本田技研工業</t>
    <rPh sb="0" eb="2">
      <t>ホンダ</t>
    </rPh>
    <rPh sb="2" eb="4">
      <t>ギケン</t>
    </rPh>
    <rPh sb="4" eb="6">
      <t>コウギョウ</t>
    </rPh>
    <phoneticPr fontId="1"/>
  </si>
  <si>
    <t>4901</t>
    <phoneticPr fontId="1"/>
  </si>
  <si>
    <t>6507</t>
    <phoneticPr fontId="1"/>
  </si>
  <si>
    <t>シンフォニア</t>
    <phoneticPr fontId="1"/>
  </si>
  <si>
    <t>6674</t>
    <phoneticPr fontId="1"/>
  </si>
  <si>
    <t>ＧＳユアサ</t>
    <phoneticPr fontId="1"/>
  </si>
  <si>
    <t>7011</t>
    <phoneticPr fontId="1"/>
  </si>
  <si>
    <t>三菱重工業</t>
    <rPh sb="0" eb="2">
      <t>ミツビシ</t>
    </rPh>
    <rPh sb="2" eb="5">
      <t>ジュウコウギョウ</t>
    </rPh>
    <phoneticPr fontId="1"/>
  </si>
  <si>
    <t>2667</t>
    <phoneticPr fontId="1"/>
  </si>
  <si>
    <t>イメージ　ワン</t>
    <phoneticPr fontId="1"/>
  </si>
  <si>
    <t>9533</t>
    <phoneticPr fontId="1"/>
  </si>
  <si>
    <t>東邦瓦斯</t>
    <rPh sb="0" eb="2">
      <t>トウホウ</t>
    </rPh>
    <rPh sb="2" eb="4">
      <t>ガス</t>
    </rPh>
    <phoneticPr fontId="1"/>
  </si>
  <si>
    <t>8186</t>
    <phoneticPr fontId="1"/>
  </si>
  <si>
    <t>大塚家具</t>
    <rPh sb="0" eb="2">
      <t>オオツカ</t>
    </rPh>
    <rPh sb="2" eb="4">
      <t>カグ</t>
    </rPh>
    <phoneticPr fontId="1"/>
  </si>
  <si>
    <t>ローソン</t>
    <phoneticPr fontId="1"/>
  </si>
  <si>
    <t>2651</t>
    <phoneticPr fontId="1"/>
  </si>
  <si>
    <t>4971</t>
    <phoneticPr fontId="1"/>
  </si>
  <si>
    <t>メック</t>
    <phoneticPr fontId="1"/>
  </si>
  <si>
    <t>9684</t>
    <phoneticPr fontId="1"/>
  </si>
  <si>
    <t>スクエニＨＤ</t>
    <phoneticPr fontId="1"/>
  </si>
  <si>
    <t>5444</t>
    <phoneticPr fontId="1"/>
  </si>
  <si>
    <t>大和工業</t>
    <rPh sb="0" eb="2">
      <t>ダイワ</t>
    </rPh>
    <rPh sb="2" eb="4">
      <t>コウギョウ</t>
    </rPh>
    <phoneticPr fontId="1"/>
  </si>
  <si>
    <t>富士フイルム</t>
    <rPh sb="0" eb="2">
      <t>フジ</t>
    </rPh>
    <phoneticPr fontId="1"/>
  </si>
  <si>
    <t>6098</t>
    <phoneticPr fontId="1"/>
  </si>
  <si>
    <t>リクルートＨＤ</t>
    <phoneticPr fontId="1"/>
  </si>
  <si>
    <t>7261</t>
    <phoneticPr fontId="1"/>
  </si>
  <si>
    <t>マツダ</t>
    <phoneticPr fontId="1"/>
  </si>
  <si>
    <t>5334</t>
    <phoneticPr fontId="1"/>
  </si>
  <si>
    <t>日本特殊陶業</t>
    <rPh sb="0" eb="2">
      <t>ニホン</t>
    </rPh>
    <rPh sb="2" eb="4">
      <t>トクシュ</t>
    </rPh>
    <rPh sb="4" eb="6">
      <t>トウギョウ</t>
    </rPh>
    <phoneticPr fontId="1"/>
  </si>
  <si>
    <t>トヨタ自動車</t>
    <rPh sb="3" eb="6">
      <t>ジドウシャ</t>
    </rPh>
    <phoneticPr fontId="1"/>
  </si>
  <si>
    <t>6670</t>
    <phoneticPr fontId="1"/>
  </si>
  <si>
    <t>ＭＣＪ</t>
    <phoneticPr fontId="1"/>
  </si>
  <si>
    <t>3116</t>
    <phoneticPr fontId="1"/>
  </si>
  <si>
    <t>トヨタ紡織</t>
    <rPh sb="3" eb="5">
      <t>ボウショク</t>
    </rPh>
    <phoneticPr fontId="1"/>
  </si>
  <si>
    <t>注文日</t>
    <rPh sb="0" eb="3">
      <t>チュウモンビ</t>
    </rPh>
    <phoneticPr fontId="1"/>
  </si>
  <si>
    <t>7832</t>
    <phoneticPr fontId="1"/>
  </si>
  <si>
    <t>バンダイナムコホールディングス</t>
    <phoneticPr fontId="1"/>
  </si>
  <si>
    <t>7832</t>
  </si>
  <si>
    <t>7809</t>
  </si>
  <si>
    <t>壽屋</t>
  </si>
  <si>
    <t>バンダイナムコホールディングス</t>
  </si>
  <si>
    <t>7211</t>
    <phoneticPr fontId="1"/>
  </si>
  <si>
    <t>三菱自動車工業</t>
    <rPh sb="0" eb="2">
      <t>ミツビシ</t>
    </rPh>
    <rPh sb="2" eb="5">
      <t>ジドウシャ</t>
    </rPh>
    <rPh sb="5" eb="7">
      <t>コウギョウ</t>
    </rPh>
    <phoneticPr fontId="1"/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</si>
  <si>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</si>
  <si>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</si>
  <si>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</si>
  <si>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</si>
  <si>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</si>
  <si>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</si>
  <si>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</si>
  <si>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</si>
  <si>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シダックス</t>
  </si>
  <si>
    <t>4237</t>
  </si>
  <si>
    <t>プリヴェ企業再生</t>
  </si>
  <si>
    <t>1808</t>
  </si>
  <si>
    <t>長谷工</t>
  </si>
  <si>
    <t>7203</t>
  </si>
  <si>
    <t>トヨタ自動車</t>
  </si>
  <si>
    <t>3092</t>
  </si>
  <si>
    <t>スタートトゥデイ</t>
  </si>
  <si>
    <t>6201</t>
  </si>
  <si>
    <t>豊田自動織機</t>
  </si>
  <si>
    <t>7622</t>
  </si>
  <si>
    <t>さかい</t>
  </si>
  <si>
    <t>6586</t>
  </si>
  <si>
    <t>マキタ</t>
  </si>
  <si>
    <t>6723</t>
  </si>
  <si>
    <t>ルネサス</t>
  </si>
  <si>
    <t>8473</t>
  </si>
  <si>
    <t>ＳＢＩ</t>
  </si>
  <si>
    <t>3765</t>
  </si>
  <si>
    <t>ガンホー</t>
  </si>
  <si>
    <t>9889</t>
  </si>
  <si>
    <t>ＪＢＣＣ　ＨＤ</t>
  </si>
  <si>
    <t>1801</t>
  </si>
  <si>
    <t>大成建設</t>
  </si>
  <si>
    <t>№</t>
    <phoneticPr fontId="1"/>
  </si>
  <si>
    <t>1946</t>
  </si>
  <si>
    <t>トーエネック</t>
  </si>
  <si>
    <t>5802</t>
  </si>
  <si>
    <t>3853</t>
  </si>
  <si>
    <t>インフォテリ</t>
  </si>
  <si>
    <t>4540</t>
  </si>
  <si>
    <t>ツムラ</t>
  </si>
  <si>
    <t>3250</t>
  </si>
  <si>
    <t>ＡＤワークス</t>
  </si>
  <si>
    <t>3431</t>
  </si>
  <si>
    <t>9086</t>
  </si>
  <si>
    <t>日立物流</t>
  </si>
  <si>
    <t>7518</t>
  </si>
  <si>
    <t>ネットワン</t>
  </si>
  <si>
    <t>1954</t>
  </si>
  <si>
    <t>8789</t>
  </si>
  <si>
    <t>フィンテック</t>
  </si>
  <si>
    <t>1960</t>
  </si>
  <si>
    <t>サンテック</t>
  </si>
  <si>
    <t>7267</t>
  </si>
  <si>
    <t>本田技研工業</t>
  </si>
  <si>
    <t>4901</t>
  </si>
  <si>
    <t>6507</t>
  </si>
  <si>
    <t>シンフォニア</t>
  </si>
  <si>
    <t>6674</t>
  </si>
  <si>
    <t>ＧＳユアサ</t>
  </si>
  <si>
    <t>7011</t>
  </si>
  <si>
    <t>2667</t>
  </si>
  <si>
    <t>イメージ　ワン</t>
  </si>
  <si>
    <t>9533</t>
  </si>
  <si>
    <t>8186</t>
  </si>
  <si>
    <t>2651</t>
  </si>
  <si>
    <t>ローソン</t>
  </si>
  <si>
    <t>5444</t>
  </si>
  <si>
    <t>4971</t>
  </si>
  <si>
    <t>メック</t>
  </si>
  <si>
    <t>9684</t>
  </si>
  <si>
    <t>スクエニＨＤ</t>
  </si>
  <si>
    <t>リクルートＨＤ</t>
  </si>
  <si>
    <t>7261</t>
  </si>
  <si>
    <t>マツダ</t>
  </si>
  <si>
    <t>5334</t>
  </si>
  <si>
    <t>6670</t>
  </si>
  <si>
    <t>ＭＣＪ</t>
  </si>
  <si>
    <t>3116</t>
  </si>
  <si>
    <t>7211</t>
  </si>
  <si>
    <t>8267</t>
  </si>
  <si>
    <t>イオン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</si>
  <si>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</si>
  <si>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SFPホールディングス</t>
  </si>
  <si>
    <t>3198</t>
  </si>
  <si>
    <t>パナソニックホールディングス</t>
  </si>
  <si>
    <t>6752</t>
  </si>
  <si>
    <t>ツルハホールディングス</t>
  </si>
  <si>
    <t>3391</t>
  </si>
  <si>
    <t>壱番屋</t>
  </si>
  <si>
    <t>7630</t>
  </si>
  <si>
    <t>ゼンショーホールディングス</t>
  </si>
  <si>
    <t>7550</t>
  </si>
  <si>
    <t>下がったところで拾ったが、たまたまウエルシア統合のリーク時点で入れた。</t>
  </si>
  <si>
    <t>マツキヨココカラ＆カンパニー</t>
  </si>
  <si>
    <t>3088</t>
  </si>
  <si>
    <t>9861</t>
  </si>
  <si>
    <t>吉野家ホールディングス</t>
  </si>
  <si>
    <t>3561</t>
  </si>
  <si>
    <t>3097</t>
  </si>
  <si>
    <t>物語コーポレーション</t>
  </si>
  <si>
    <t>9432</t>
  </si>
  <si>
    <t>日本電信電話</t>
  </si>
  <si>
    <t>3880</t>
  </si>
  <si>
    <t>大王製紙</t>
  </si>
  <si>
    <t>3983</t>
  </si>
  <si>
    <t>オロ</t>
  </si>
  <si>
    <t>7388</t>
  </si>
  <si>
    <t>FPパートナー</t>
  </si>
  <si>
    <t>2811</t>
  </si>
  <si>
    <t>カゴメ</t>
  </si>
  <si>
    <t>3382</t>
  </si>
  <si>
    <t>セブン&amp;アイ・ホールディングス</t>
  </si>
  <si>
    <t>3091</t>
  </si>
  <si>
    <t>ブロンコビリー</t>
  </si>
  <si>
    <t>1489</t>
  </si>
  <si>
    <t>ＮＦ日経高配当５０</t>
  </si>
  <si>
    <t>9936</t>
  </si>
  <si>
    <t>王将フードサービス</t>
  </si>
  <si>
    <t>4755</t>
  </si>
  <si>
    <t>楽天グループ</t>
  </si>
  <si>
    <t>8892</t>
  </si>
  <si>
    <t>日本エスコン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</si>
  <si>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</si>
  <si>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</si>
  <si>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</si>
  <si>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</si>
  <si>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</si>
  <si>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</si>
  <si>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東京鐵鋼</t>
    <rPh sb="0" eb="2">
      <t>トウキョウ</t>
    </rPh>
    <rPh sb="2" eb="4">
      <t>テッコウ</t>
    </rPh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</si>
  <si>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</si>
  <si>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</si>
  <si>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</si>
  <si>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</si>
  <si>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</si>
  <si>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コーナン商事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</si>
  <si>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</si>
  <si>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バローホールディングス</t>
  </si>
  <si>
    <t>9956</t>
  </si>
  <si>
    <t>力の源ＨＤ</t>
  </si>
  <si>
    <t>日清食品ＨＤ</t>
  </si>
  <si>
    <t>2897</t>
  </si>
  <si>
    <t>2269</t>
  </si>
  <si>
    <t>明治ホールディングス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</si>
  <si>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</si>
  <si>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</si>
  <si>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</si>
  <si>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</si>
  <si>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</si>
  <si>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</si>
  <si>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</si>
  <si>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ジェイグループＨＤ</t>
  </si>
  <si>
    <t>9101</t>
  </si>
  <si>
    <t>日本郵船</t>
  </si>
  <si>
    <t>1605</t>
  </si>
  <si>
    <t>INPEX</t>
  </si>
  <si>
    <t>バンガード・米国高配当株式ETF(VYM)</t>
  </si>
  <si>
    <t>VYM</t>
  </si>
  <si>
    <t>5411</t>
    <phoneticPr fontId="1"/>
  </si>
  <si>
    <t>JFEホールディングス</t>
    <phoneticPr fontId="1"/>
  </si>
  <si>
    <t>6419</t>
    <phoneticPr fontId="1"/>
  </si>
  <si>
    <t>マースグループHLDGS</t>
    <phoneticPr fontId="1"/>
  </si>
  <si>
    <t>9104</t>
    <phoneticPr fontId="1"/>
  </si>
  <si>
    <t>商船三井</t>
    <rPh sb="0" eb="4">
      <t>ショウセンミツイ</t>
    </rPh>
    <phoneticPr fontId="1"/>
  </si>
  <si>
    <t>4246</t>
  </si>
  <si>
    <t>ダイキョーニシカワ</t>
  </si>
  <si>
    <t>積水ハウス</t>
  </si>
  <si>
    <t>1928</t>
  </si>
  <si>
    <t>UTグループ</t>
  </si>
  <si>
    <t>8267</t>
    <phoneticPr fontId="1"/>
  </si>
  <si>
    <t>イオン</t>
    <phoneticPr fontId="1"/>
  </si>
  <si>
    <t>8877</t>
  </si>
  <si>
    <t>エスリード</t>
  </si>
  <si>
    <t>8058</t>
  </si>
  <si>
    <t>三菱商事</t>
  </si>
  <si>
    <t>7856</t>
  </si>
  <si>
    <t>萩原工業</t>
  </si>
  <si>
    <t>2768</t>
  </si>
  <si>
    <t>双日</t>
  </si>
  <si>
    <t>8725</t>
  </si>
  <si>
    <t>MS &amp;AD</t>
  </si>
  <si>
    <t>9503</t>
  </si>
  <si>
    <t>関西電力</t>
  </si>
  <si>
    <t>9508</t>
  </si>
  <si>
    <t>九州電力</t>
  </si>
  <si>
    <t>3289</t>
  </si>
  <si>
    <t>東急不動産HD</t>
  </si>
  <si>
    <t>4617</t>
  </si>
  <si>
    <t>中国塗料</t>
  </si>
  <si>
    <t>6407</t>
  </si>
  <si>
    <t>CKD</t>
  </si>
  <si>
    <t>7729</t>
  </si>
  <si>
    <t>東京精密</t>
  </si>
  <si>
    <t>2379</t>
  </si>
  <si>
    <t>ディップ</t>
  </si>
  <si>
    <t>パーソルHD</t>
  </si>
  <si>
    <t>2154</t>
  </si>
  <si>
    <t>オープンアップグループ</t>
  </si>
  <si>
    <t>2181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</si>
</sst>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76" formatCode="yyyy/m/d;@"/>
    <numFmt numFmtId="177" formatCode="#,##0_ "/>
    <numFmt numFmtId="178" formatCode="0.0%"/>
    <numFmt numFmtId="179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5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 applyAlignment="1"/>
    <xf numFmtId="5" fontId="0" fillId="5" borderId="1" xfId="0" applyNumberFormat="1" applyFill="1" applyBorder="1">
      <alignment vertical="center"/>
    </xf>
    <xf numFmtId="178" fontId="0" fillId="5" borderId="1" xfId="0" applyNumberFormat="1" applyFill="1" applyBorder="1">
      <alignment vertical="center"/>
    </xf>
    <xf numFmtId="0" fontId="0" fillId="0" borderId="0" xfId="0" applyNumberFormat="1">
      <alignment vertical="center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5" fontId="0" fillId="0" borderId="1" xfId="0" applyNumberFormat="1" applyFill="1" applyBorder="1">
      <alignment vertical="center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9" fontId="0" fillId="3" borderId="1" xfId="0" applyNumberFormat="1" applyFill="1" applyBorder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8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179" fontId="0" fillId="0" borderId="0" xfId="0" applyNumberFormat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vertical="center" shrinkToFit="1"/>
    </xf>
    <xf numFmtId="177" fontId="0" fillId="0" borderId="0" xfId="0" applyNumberFormat="1" applyBorder="1">
      <alignment vertical="center"/>
    </xf>
    <xf numFmtId="5" fontId="0" fillId="0" borderId="0" xfId="0" applyNumberFormat="1" applyBorder="1">
      <alignment vertical="center"/>
    </xf>
    <xf numFmtId="5" fontId="0" fillId="5" borderId="0" xfId="0" applyNumberFormat="1" applyFill="1" applyBorder="1">
      <alignment vertical="center"/>
    </xf>
    <xf numFmtId="5" fontId="0" fillId="0" borderId="0" xfId="0" applyNumberFormat="1" applyFill="1" applyBorder="1">
      <alignment vertical="center"/>
    </xf>
    <xf numFmtId="178" fontId="0" fillId="5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5">
    <cellStyle name="ハイパーリンク" xfId="2" builtinId="8" hidden="1"/>
    <cellStyle name="ハイパーリンク" xfId="4" builtinId="8" hidden="1"/>
    <cellStyle name="標準" xfId="0" builtinId="0"/>
    <cellStyle name="表示済みのハイパーリンク" xfId="1" builtinId="9" hidden="1"/>
    <cellStyle name="表示済みのハイパーリンク" xfId="3" builtinId="9" hidden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214000</c:v>
                </c:pt>
                <c:pt idx="12">
                  <c:v>100517</c:v>
                </c:pt>
                <c:pt idx="13">
                  <c:v>276609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B2:W1002"/>
  <sheetViews>
    <sheetView tabSelected="1" zoomScale="85" zoomScaleNormal="85" zoomScalePageLayoutView="7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90" sqref="F90"/>
    </sheetView>
  </sheetViews>
  <sheetFormatPr defaultColWidth="8.77734375" defaultRowHeight="13.2" x14ac:dyDescent="0.2"/>
  <cols>
    <col min="1" max="1" width="2.44140625" customWidth="1"/>
    <col min="2" max="2" width="4.6640625" style="26" customWidth="1"/>
    <col min="3" max="3" width="11.5546875" style="28" customWidth="1"/>
    <col min="4" max="4" width="5.5546875" customWidth="1"/>
    <col min="5" max="5" width="11.5546875" style="24" customWidth="1"/>
    <col min="6" max="11" width="11.5546875" customWidth="1"/>
    <col min="12" max="12" width="11.5546875" style="28" customWidth="1"/>
    <col min="13" max="19" width="11.5546875" customWidth="1"/>
    <col min="20" max="20" width="11.33203125" customWidth="1"/>
    <col min="21" max="21" width="67.109375" bestFit="1" customWidth="1"/>
    <col min="23" max="23" width="8.77734375" style="18" customWidth="1"/>
  </cols>
  <sheetData>
    <row r="2" spans="2:23" x14ac:dyDescent="0.2">
      <c r="B2" s="54" t="s">
        <v>4</v>
      </c>
      <c r="C2" s="55"/>
      <c r="D2" s="56"/>
      <c r="E2" s="56"/>
      <c r="F2" s="56"/>
      <c r="G2" s="56"/>
      <c r="H2" s="56"/>
      <c r="I2" s="56"/>
      <c r="J2" s="56"/>
      <c r="K2" s="57"/>
      <c r="L2" s="58" t="s">
        <v>7</v>
      </c>
      <c r="M2" s="59"/>
      <c r="N2" s="59"/>
      <c r="O2" s="59"/>
      <c r="P2" s="59"/>
      <c r="Q2" s="59"/>
      <c r="R2" s="59"/>
      <c r="S2" s="60" t="s">
        <v>24</v>
      </c>
      <c r="T2" s="59"/>
      <c r="U2" s="59"/>
    </row>
    <row r="3" spans="2:23" x14ac:dyDescent="0.2">
      <c r="B3" s="25" t="s">
        <v>177</v>
      </c>
      <c r="C3" s="48" t="s">
        <v>5</v>
      </c>
      <c r="D3" s="2" t="s">
        <v>0</v>
      </c>
      <c r="E3" s="23" t="s">
        <v>1</v>
      </c>
      <c r="F3" s="2" t="s">
        <v>149</v>
      </c>
      <c r="G3" s="2" t="s">
        <v>145</v>
      </c>
      <c r="H3" s="2" t="s">
        <v>8</v>
      </c>
      <c r="I3" s="23" t="s">
        <v>147</v>
      </c>
      <c r="J3" s="2" t="s">
        <v>148</v>
      </c>
      <c r="K3" s="2" t="s">
        <v>150</v>
      </c>
      <c r="L3" s="52" t="s">
        <v>5</v>
      </c>
      <c r="M3" s="3" t="s">
        <v>144</v>
      </c>
      <c r="N3" s="3" t="s">
        <v>145</v>
      </c>
      <c r="O3" s="3" t="s">
        <v>8</v>
      </c>
      <c r="P3" s="21" t="s">
        <v>147</v>
      </c>
      <c r="Q3" s="21" t="s">
        <v>148</v>
      </c>
      <c r="R3" s="3" t="s">
        <v>146</v>
      </c>
      <c r="S3" s="1" t="s">
        <v>9</v>
      </c>
      <c r="T3" s="1" t="s">
        <v>26</v>
      </c>
      <c r="U3" s="12" t="s">
        <v>25</v>
      </c>
    </row>
    <row r="4" spans="2:23" hidden="1" x14ac:dyDescent="0.2">
      <c r="B4" s="29"/>
      <c r="C4" s="49"/>
      <c r="D4" s="30"/>
      <c r="E4" s="31"/>
      <c r="F4" s="30"/>
      <c r="G4" s="30"/>
      <c r="H4" s="30"/>
      <c r="I4" s="31"/>
      <c r="J4" s="30"/>
      <c r="K4" s="32">
        <f>SUM(K5:K1002)</f>
        <v>52230977.931999996</v>
      </c>
      <c r="L4" s="53"/>
      <c r="M4" s="33"/>
      <c r="N4" s="33"/>
      <c r="O4" s="33"/>
      <c r="P4" s="34"/>
      <c r="Q4" s="34"/>
      <c r="R4" s="35">
        <f>SUM(R5:R1002)</f>
        <v>43115764</v>
      </c>
      <c r="S4" s="36">
        <f>SUM(S5:S1002)</f>
        <v>2506366</v>
      </c>
      <c r="T4" s="37" t="e">
        <f>AVERAGE(T5:T1002)</f>
        <v>#DIV/0!</v>
      </c>
      <c r="U4" s="38"/>
    </row>
    <row r="5" spans="2:23" hidden="1" x14ac:dyDescent="0.2">
      <c r="B5" s="39">
        <v>1</v>
      </c>
      <c r="C5" s="50"/>
      <c r="D5" s="40" t="s">
        <v>151</v>
      </c>
      <c r="E5" s="41" t="s">
        <v>152</v>
      </c>
      <c r="F5" s="42">
        <v>100</v>
      </c>
      <c r="G5" s="43">
        <v>360</v>
      </c>
      <c r="H5" s="44">
        <f t="shared" ref="H5" si="0">F5*G5</f>
        <v>36000</v>
      </c>
      <c r="I5" s="45"/>
      <c r="J5" s="45"/>
      <c r="K5" s="44">
        <f t="shared" ref="K5:K40" si="1">H5+I5+J5</f>
        <v>36000</v>
      </c>
      <c r="L5" s="50">
        <v>40190</v>
      </c>
      <c r="M5" s="42">
        <v>100</v>
      </c>
      <c r="N5" s="43">
        <v>360</v>
      </c>
      <c r="O5" s="44">
        <f>M5*N5</f>
        <v>36000</v>
      </c>
      <c r="P5" s="45"/>
      <c r="Q5" s="45"/>
      <c r="R5" s="44">
        <f>O5-P5-Q5</f>
        <v>36000</v>
      </c>
      <c r="S5" s="44">
        <f>IF(L5&lt;&gt;"",R5-K5,"")</f>
        <v>0</v>
      </c>
      <c r="T5" s="46">
        <f t="shared" ref="T5:T40" si="2">IF(S5&lt;&gt;"",S5/K5,"")</f>
        <v>0</v>
      </c>
      <c r="U5" s="47"/>
      <c r="W5" s="18">
        <f>IF(L5&lt;&gt;"",YEAR(L5),"")</f>
        <v>2010</v>
      </c>
    </row>
    <row r="6" spans="2:23" hidden="1" x14ac:dyDescent="0.2">
      <c r="B6" s="39">
        <v>2</v>
      </c>
      <c r="C6" s="50"/>
      <c r="D6" s="40" t="s">
        <v>153</v>
      </c>
      <c r="E6" s="41" t="s">
        <v>154</v>
      </c>
      <c r="F6" s="42">
        <v>1000</v>
      </c>
      <c r="G6" s="43">
        <v>14</v>
      </c>
      <c r="H6" s="44">
        <f>F6*G6</f>
        <v>14000</v>
      </c>
      <c r="I6" s="45"/>
      <c r="J6" s="45"/>
      <c r="K6" s="44">
        <f t="shared" si="1"/>
        <v>14000</v>
      </c>
      <c r="L6" s="50">
        <v>40190</v>
      </c>
      <c r="M6" s="42">
        <v>1000</v>
      </c>
      <c r="N6" s="43">
        <v>14</v>
      </c>
      <c r="O6" s="44">
        <f t="shared" ref="O6:O40" si="3">M6*N6</f>
        <v>14000</v>
      </c>
      <c r="P6" s="45"/>
      <c r="Q6" s="45"/>
      <c r="R6" s="44">
        <f t="shared" ref="R6:R40" si="4">O6-P6-Q6</f>
        <v>14000</v>
      </c>
      <c r="S6" s="44">
        <f>IF(L6&lt;&gt;"",R6-K6,"")</f>
        <v>0</v>
      </c>
      <c r="T6" s="46">
        <f t="shared" si="2"/>
        <v>0</v>
      </c>
      <c r="U6" s="47"/>
      <c r="W6" s="18">
        <f t="shared" ref="W6:W69" si="5">IF(L6&lt;&gt;"",YEAR(L6),"")</f>
        <v>2010</v>
      </c>
    </row>
    <row r="7" spans="2:23" hidden="1" x14ac:dyDescent="0.2">
      <c r="B7" s="39">
        <v>3</v>
      </c>
      <c r="C7" s="50"/>
      <c r="D7" s="40" t="s">
        <v>155</v>
      </c>
      <c r="E7" s="41" t="s">
        <v>156</v>
      </c>
      <c r="F7" s="42">
        <v>500</v>
      </c>
      <c r="G7" s="43">
        <v>73</v>
      </c>
      <c r="H7" s="44">
        <f t="shared" ref="H7:H40" si="6">F7*G7</f>
        <v>36500</v>
      </c>
      <c r="I7" s="45"/>
      <c r="J7" s="45"/>
      <c r="K7" s="44">
        <f t="shared" si="1"/>
        <v>36500</v>
      </c>
      <c r="L7" s="50">
        <v>40190</v>
      </c>
      <c r="M7" s="42">
        <v>500</v>
      </c>
      <c r="N7" s="43">
        <v>73</v>
      </c>
      <c r="O7" s="44">
        <f t="shared" si="3"/>
        <v>36500</v>
      </c>
      <c r="P7" s="45"/>
      <c r="Q7" s="45"/>
      <c r="R7" s="44">
        <f t="shared" si="4"/>
        <v>36500</v>
      </c>
      <c r="S7" s="44">
        <f t="shared" ref="S7" si="7">IF(L7&lt;&gt;"",R7-K7,"")</f>
        <v>0</v>
      </c>
      <c r="T7" s="46">
        <f t="shared" si="2"/>
        <v>0</v>
      </c>
      <c r="U7" s="47"/>
      <c r="W7" s="18">
        <f t="shared" si="5"/>
        <v>2010</v>
      </c>
    </row>
    <row r="8" spans="2:23" hidden="1" x14ac:dyDescent="0.2">
      <c r="B8" s="39">
        <v>4</v>
      </c>
      <c r="C8" s="50"/>
      <c r="D8" s="40" t="s">
        <v>157</v>
      </c>
      <c r="E8" s="41" t="s">
        <v>158</v>
      </c>
      <c r="F8" s="42">
        <v>100</v>
      </c>
      <c r="G8" s="43">
        <v>3750</v>
      </c>
      <c r="H8" s="44">
        <f t="shared" si="6"/>
        <v>375000</v>
      </c>
      <c r="I8" s="45"/>
      <c r="J8" s="45"/>
      <c r="K8" s="44">
        <f t="shared" si="1"/>
        <v>375000</v>
      </c>
      <c r="L8" s="50">
        <v>40267</v>
      </c>
      <c r="M8" s="42">
        <v>100</v>
      </c>
      <c r="N8" s="43">
        <v>3750</v>
      </c>
      <c r="O8" s="44">
        <f t="shared" si="3"/>
        <v>375000</v>
      </c>
      <c r="P8" s="45"/>
      <c r="Q8" s="45"/>
      <c r="R8" s="44">
        <f t="shared" si="4"/>
        <v>375000</v>
      </c>
      <c r="S8" s="44">
        <f>IF(L8&lt;&gt;"",R8-K8,"")</f>
        <v>0</v>
      </c>
      <c r="T8" s="46">
        <f t="shared" si="2"/>
        <v>0</v>
      </c>
      <c r="U8" s="47"/>
      <c r="W8" s="18">
        <f t="shared" si="5"/>
        <v>2010</v>
      </c>
    </row>
    <row r="9" spans="2:23" hidden="1" x14ac:dyDescent="0.2">
      <c r="B9" s="39">
        <v>5</v>
      </c>
      <c r="C9" s="50">
        <v>40283</v>
      </c>
      <c r="D9" s="40" t="s">
        <v>161</v>
      </c>
      <c r="E9" s="41" t="s">
        <v>162</v>
      </c>
      <c r="F9" s="42">
        <v>100</v>
      </c>
      <c r="G9" s="43">
        <v>2648</v>
      </c>
      <c r="H9" s="44">
        <f t="shared" si="6"/>
        <v>264800</v>
      </c>
      <c r="I9" s="45"/>
      <c r="J9" s="45"/>
      <c r="K9" s="44">
        <f t="shared" si="1"/>
        <v>264800</v>
      </c>
      <c r="L9" s="50">
        <v>40283</v>
      </c>
      <c r="M9" s="42">
        <v>100</v>
      </c>
      <c r="N9" s="43">
        <v>2660</v>
      </c>
      <c r="O9" s="44">
        <f t="shared" si="3"/>
        <v>266000</v>
      </c>
      <c r="P9" s="45"/>
      <c r="Q9" s="45"/>
      <c r="R9" s="44">
        <f t="shared" si="4"/>
        <v>266000</v>
      </c>
      <c r="S9" s="44">
        <f t="shared" ref="S9:S40" si="8">IF(L9&lt;&gt;"",R9-K9,"")</f>
        <v>1200</v>
      </c>
      <c r="T9" s="46">
        <f t="shared" si="2"/>
        <v>4.5317220543806651E-3</v>
      </c>
      <c r="U9" s="47"/>
      <c r="W9" s="18">
        <f t="shared" si="5"/>
        <v>2010</v>
      </c>
    </row>
    <row r="10" spans="2:23" hidden="1" x14ac:dyDescent="0.2">
      <c r="B10" s="39">
        <v>6</v>
      </c>
      <c r="C10" s="50">
        <v>40288</v>
      </c>
      <c r="D10" s="40" t="s">
        <v>163</v>
      </c>
      <c r="E10" s="41" t="s">
        <v>164</v>
      </c>
      <c r="F10" s="42">
        <v>1000</v>
      </c>
      <c r="G10" s="43">
        <v>117</v>
      </c>
      <c r="H10" s="44">
        <f>F10*G10</f>
        <v>117000</v>
      </c>
      <c r="I10" s="45"/>
      <c r="J10" s="45"/>
      <c r="K10" s="44">
        <f t="shared" si="1"/>
        <v>117000</v>
      </c>
      <c r="L10" s="50">
        <v>40305</v>
      </c>
      <c r="M10" s="42">
        <v>1000</v>
      </c>
      <c r="N10" s="43">
        <v>115</v>
      </c>
      <c r="O10" s="44">
        <f t="shared" si="3"/>
        <v>115000</v>
      </c>
      <c r="P10" s="45"/>
      <c r="Q10" s="45"/>
      <c r="R10" s="44">
        <f t="shared" si="4"/>
        <v>115000</v>
      </c>
      <c r="S10" s="44">
        <f t="shared" si="8"/>
        <v>-2000</v>
      </c>
      <c r="T10" s="46">
        <f t="shared" si="2"/>
        <v>-1.7094017094017096E-2</v>
      </c>
      <c r="U10" s="47"/>
      <c r="W10" s="18">
        <f t="shared" si="5"/>
        <v>2010</v>
      </c>
    </row>
    <row r="11" spans="2:23" hidden="1" x14ac:dyDescent="0.2">
      <c r="B11" s="39">
        <v>7</v>
      </c>
      <c r="C11" s="50">
        <v>40290</v>
      </c>
      <c r="D11" s="40" t="s">
        <v>165</v>
      </c>
      <c r="E11" s="41" t="s">
        <v>166</v>
      </c>
      <c r="F11" s="42">
        <v>100</v>
      </c>
      <c r="G11" s="43">
        <v>2943</v>
      </c>
      <c r="H11" s="44">
        <f t="shared" si="6"/>
        <v>294300</v>
      </c>
      <c r="I11" s="45"/>
      <c r="J11" s="45"/>
      <c r="K11" s="44">
        <f t="shared" si="1"/>
        <v>294300</v>
      </c>
      <c r="L11" s="50">
        <v>40305</v>
      </c>
      <c r="M11" s="42">
        <v>100</v>
      </c>
      <c r="N11" s="43">
        <v>2685</v>
      </c>
      <c r="O11" s="44">
        <f t="shared" si="3"/>
        <v>268500</v>
      </c>
      <c r="P11" s="45"/>
      <c r="Q11" s="45"/>
      <c r="R11" s="44">
        <f t="shared" si="4"/>
        <v>268500</v>
      </c>
      <c r="S11" s="44">
        <f t="shared" si="8"/>
        <v>-25800</v>
      </c>
      <c r="T11" s="46">
        <f t="shared" si="2"/>
        <v>-8.766564729867482E-2</v>
      </c>
      <c r="U11" s="47"/>
      <c r="W11" s="18">
        <f t="shared" si="5"/>
        <v>2010</v>
      </c>
    </row>
    <row r="12" spans="2:23" hidden="1" x14ac:dyDescent="0.2">
      <c r="B12" s="39">
        <v>8</v>
      </c>
      <c r="C12" s="50">
        <v>40658</v>
      </c>
      <c r="D12" s="40" t="s">
        <v>167</v>
      </c>
      <c r="E12" s="41" t="s">
        <v>168</v>
      </c>
      <c r="F12" s="42">
        <v>100</v>
      </c>
      <c r="G12" s="43">
        <v>715</v>
      </c>
      <c r="H12" s="44">
        <f t="shared" si="6"/>
        <v>71500</v>
      </c>
      <c r="I12" s="45"/>
      <c r="J12" s="45"/>
      <c r="K12" s="44">
        <f t="shared" si="1"/>
        <v>71500</v>
      </c>
      <c r="L12" s="50">
        <v>40682</v>
      </c>
      <c r="M12" s="42">
        <v>100</v>
      </c>
      <c r="N12" s="43">
        <v>750</v>
      </c>
      <c r="O12" s="44">
        <f t="shared" si="3"/>
        <v>75000</v>
      </c>
      <c r="P12" s="45"/>
      <c r="Q12" s="45"/>
      <c r="R12" s="44">
        <f t="shared" si="4"/>
        <v>75000</v>
      </c>
      <c r="S12" s="44">
        <f t="shared" si="8"/>
        <v>3500</v>
      </c>
      <c r="T12" s="46">
        <f t="shared" si="2"/>
        <v>4.8951048951048952E-2</v>
      </c>
      <c r="U12" s="47"/>
      <c r="W12" s="18">
        <f t="shared" si="5"/>
        <v>2011</v>
      </c>
    </row>
    <row r="13" spans="2:23" hidden="1" x14ac:dyDescent="0.2">
      <c r="B13" s="39">
        <v>9</v>
      </c>
      <c r="C13" s="50">
        <v>40193</v>
      </c>
      <c r="D13" s="40" t="s">
        <v>159</v>
      </c>
      <c r="E13" s="41" t="s">
        <v>160</v>
      </c>
      <c r="F13" s="42">
        <v>1</v>
      </c>
      <c r="G13" s="43">
        <v>165900</v>
      </c>
      <c r="H13" s="44">
        <f t="shared" si="6"/>
        <v>165900</v>
      </c>
      <c r="I13" s="45"/>
      <c r="J13" s="45"/>
      <c r="K13" s="44">
        <f>SUM(H13:H21)</f>
        <v>1491000</v>
      </c>
      <c r="L13" s="50">
        <v>40952</v>
      </c>
      <c r="M13" s="42">
        <v>2000</v>
      </c>
      <c r="N13" s="43">
        <v>1554</v>
      </c>
      <c r="O13" s="44">
        <f t="shared" si="3"/>
        <v>3108000</v>
      </c>
      <c r="P13" s="45"/>
      <c r="Q13" s="45"/>
      <c r="R13" s="44">
        <f t="shared" si="4"/>
        <v>3108000</v>
      </c>
      <c r="S13" s="44">
        <f t="shared" si="8"/>
        <v>1617000</v>
      </c>
      <c r="T13" s="46">
        <f t="shared" si="2"/>
        <v>1.0845070422535212</v>
      </c>
      <c r="U13" s="47"/>
      <c r="W13" s="18">
        <f t="shared" si="5"/>
        <v>2012</v>
      </c>
    </row>
    <row r="14" spans="2:23" hidden="1" x14ac:dyDescent="0.2">
      <c r="B14" s="39">
        <v>10</v>
      </c>
      <c r="C14" s="50">
        <v>40196</v>
      </c>
      <c r="D14" s="40"/>
      <c r="E14" s="41"/>
      <c r="F14" s="42">
        <v>1</v>
      </c>
      <c r="G14" s="43">
        <v>168000</v>
      </c>
      <c r="H14" s="44">
        <f t="shared" si="6"/>
        <v>168000</v>
      </c>
      <c r="I14" s="45"/>
      <c r="J14" s="45"/>
      <c r="K14" s="44"/>
      <c r="L14" s="50">
        <v>40952</v>
      </c>
      <c r="M14" s="42"/>
      <c r="N14" s="43"/>
      <c r="O14" s="44">
        <f t="shared" si="3"/>
        <v>0</v>
      </c>
      <c r="P14" s="45"/>
      <c r="Q14" s="45"/>
      <c r="R14" s="44">
        <f t="shared" si="4"/>
        <v>0</v>
      </c>
      <c r="S14" s="44">
        <f t="shared" si="8"/>
        <v>0</v>
      </c>
      <c r="T14" s="46" t="e">
        <f t="shared" si="2"/>
        <v>#DIV/0!</v>
      </c>
      <c r="U14" s="47"/>
      <c r="W14" s="18">
        <f t="shared" si="5"/>
        <v>2012</v>
      </c>
    </row>
    <row r="15" spans="2:23" hidden="1" x14ac:dyDescent="0.2">
      <c r="B15" s="39">
        <v>11</v>
      </c>
      <c r="C15" s="50">
        <v>40211</v>
      </c>
      <c r="D15" s="40"/>
      <c r="E15" s="41"/>
      <c r="F15" s="42">
        <v>1</v>
      </c>
      <c r="G15" s="43">
        <v>155400</v>
      </c>
      <c r="H15" s="44">
        <f t="shared" si="6"/>
        <v>155400</v>
      </c>
      <c r="I15" s="45"/>
      <c r="J15" s="45"/>
      <c r="K15" s="44"/>
      <c r="L15" s="50">
        <v>40952</v>
      </c>
      <c r="M15" s="42"/>
      <c r="N15" s="43"/>
      <c r="O15" s="44">
        <f t="shared" si="3"/>
        <v>0</v>
      </c>
      <c r="P15" s="45"/>
      <c r="Q15" s="45"/>
      <c r="R15" s="44">
        <f t="shared" si="4"/>
        <v>0</v>
      </c>
      <c r="S15" s="44">
        <f>IF(L15&lt;&gt;"",R15-K15,"")</f>
        <v>0</v>
      </c>
      <c r="T15" s="46" t="e">
        <f t="shared" si="2"/>
        <v>#DIV/0!</v>
      </c>
      <c r="U15" s="47"/>
      <c r="W15" s="18">
        <f t="shared" si="5"/>
        <v>2012</v>
      </c>
    </row>
    <row r="16" spans="2:23" hidden="1" x14ac:dyDescent="0.2">
      <c r="B16" s="39">
        <v>12</v>
      </c>
      <c r="C16" s="50">
        <v>40213</v>
      </c>
      <c r="D16" s="40"/>
      <c r="E16" s="41"/>
      <c r="F16" s="42">
        <v>1</v>
      </c>
      <c r="G16" s="43">
        <v>153100</v>
      </c>
      <c r="H16" s="44">
        <f t="shared" si="6"/>
        <v>153100</v>
      </c>
      <c r="I16" s="45"/>
      <c r="J16" s="45"/>
      <c r="K16" s="44"/>
      <c r="L16" s="50">
        <v>40952</v>
      </c>
      <c r="M16" s="42"/>
      <c r="N16" s="43"/>
      <c r="O16" s="44">
        <f t="shared" si="3"/>
        <v>0</v>
      </c>
      <c r="P16" s="45"/>
      <c r="Q16" s="45"/>
      <c r="R16" s="44">
        <f t="shared" si="4"/>
        <v>0</v>
      </c>
      <c r="S16" s="44">
        <f t="shared" si="8"/>
        <v>0</v>
      </c>
      <c r="T16" s="46" t="e">
        <f t="shared" si="2"/>
        <v>#DIV/0!</v>
      </c>
      <c r="U16" s="47"/>
      <c r="W16" s="18">
        <f t="shared" si="5"/>
        <v>2012</v>
      </c>
    </row>
    <row r="17" spans="2:23" hidden="1" x14ac:dyDescent="0.2">
      <c r="B17" s="39">
        <v>13</v>
      </c>
      <c r="C17" s="50">
        <v>40219</v>
      </c>
      <c r="D17" s="40"/>
      <c r="E17" s="41"/>
      <c r="F17" s="42">
        <v>1</v>
      </c>
      <c r="G17" s="43">
        <v>148600</v>
      </c>
      <c r="H17" s="44">
        <f t="shared" si="6"/>
        <v>148600</v>
      </c>
      <c r="I17" s="45"/>
      <c r="J17" s="45"/>
      <c r="K17" s="44"/>
      <c r="L17" s="50">
        <v>40952</v>
      </c>
      <c r="M17" s="42"/>
      <c r="N17" s="43"/>
      <c r="O17" s="44">
        <f t="shared" si="3"/>
        <v>0</v>
      </c>
      <c r="P17" s="45"/>
      <c r="Q17" s="45"/>
      <c r="R17" s="44">
        <f t="shared" si="4"/>
        <v>0</v>
      </c>
      <c r="S17" s="44">
        <f t="shared" si="8"/>
        <v>0</v>
      </c>
      <c r="T17" s="46" t="e">
        <f t="shared" si="2"/>
        <v>#DIV/0!</v>
      </c>
      <c r="U17" s="47"/>
      <c r="W17" s="18">
        <f t="shared" si="5"/>
        <v>2012</v>
      </c>
    </row>
    <row r="18" spans="2:23" hidden="1" x14ac:dyDescent="0.2">
      <c r="B18" s="39">
        <v>14</v>
      </c>
      <c r="C18" s="50">
        <v>40619</v>
      </c>
      <c r="D18" s="40"/>
      <c r="E18" s="41"/>
      <c r="F18" s="42">
        <v>200</v>
      </c>
      <c r="G18" s="43">
        <v>1145</v>
      </c>
      <c r="H18" s="44">
        <f t="shared" si="6"/>
        <v>229000</v>
      </c>
      <c r="I18" s="45"/>
      <c r="J18" s="45"/>
      <c r="K18" s="44"/>
      <c r="L18" s="50">
        <v>40952</v>
      </c>
      <c r="M18" s="42"/>
      <c r="N18" s="43"/>
      <c r="O18" s="44">
        <f t="shared" si="3"/>
        <v>0</v>
      </c>
      <c r="P18" s="45"/>
      <c r="Q18" s="45"/>
      <c r="R18" s="44">
        <f t="shared" si="4"/>
        <v>0</v>
      </c>
      <c r="S18" s="44">
        <f t="shared" si="8"/>
        <v>0</v>
      </c>
      <c r="T18" s="46" t="e">
        <f t="shared" si="2"/>
        <v>#DIV/0!</v>
      </c>
      <c r="U18" s="47"/>
      <c r="W18" s="18">
        <f t="shared" si="5"/>
        <v>2012</v>
      </c>
    </row>
    <row r="19" spans="2:23" hidden="1" x14ac:dyDescent="0.2">
      <c r="B19" s="39">
        <v>15</v>
      </c>
      <c r="C19" s="50">
        <v>40801</v>
      </c>
      <c r="D19" s="40"/>
      <c r="E19" s="41"/>
      <c r="F19" s="42">
        <v>100</v>
      </c>
      <c r="G19" s="43">
        <v>1712</v>
      </c>
      <c r="H19" s="44">
        <f t="shared" si="6"/>
        <v>171200</v>
      </c>
      <c r="I19" s="45"/>
      <c r="J19" s="45"/>
      <c r="K19" s="44"/>
      <c r="L19" s="50">
        <v>40952</v>
      </c>
      <c r="M19" s="42"/>
      <c r="N19" s="43"/>
      <c r="O19" s="44">
        <f t="shared" si="3"/>
        <v>0</v>
      </c>
      <c r="P19" s="45"/>
      <c r="Q19" s="45"/>
      <c r="R19" s="44">
        <f t="shared" si="4"/>
        <v>0</v>
      </c>
      <c r="S19" s="44">
        <f t="shared" si="8"/>
        <v>0</v>
      </c>
      <c r="T19" s="46" t="e">
        <f t="shared" si="2"/>
        <v>#DIV/0!</v>
      </c>
      <c r="U19" s="47"/>
      <c r="W19" s="18">
        <f t="shared" si="5"/>
        <v>2012</v>
      </c>
    </row>
    <row r="20" spans="2:23" hidden="1" x14ac:dyDescent="0.2">
      <c r="B20" s="39">
        <v>16</v>
      </c>
      <c r="C20" s="50">
        <v>40807</v>
      </c>
      <c r="D20" s="40"/>
      <c r="E20" s="41"/>
      <c r="F20" s="42">
        <v>100</v>
      </c>
      <c r="G20" s="43">
        <v>1586</v>
      </c>
      <c r="H20" s="44">
        <f>F20*G20</f>
        <v>158600</v>
      </c>
      <c r="I20" s="45"/>
      <c r="J20" s="45"/>
      <c r="K20" s="44"/>
      <c r="L20" s="50">
        <v>40952</v>
      </c>
      <c r="M20" s="42"/>
      <c r="N20" s="43"/>
      <c r="O20" s="44">
        <f>M20*N20</f>
        <v>0</v>
      </c>
      <c r="P20" s="45"/>
      <c r="Q20" s="45"/>
      <c r="R20" s="44">
        <f t="shared" si="4"/>
        <v>0</v>
      </c>
      <c r="S20" s="44">
        <f>IF(L20&lt;&gt;"",R20-K20,"")</f>
        <v>0</v>
      </c>
      <c r="T20" s="46" t="e">
        <f>IF(S20&lt;&gt;"",S20/K20,"")</f>
        <v>#DIV/0!</v>
      </c>
      <c r="U20" s="47"/>
      <c r="W20" s="18">
        <f t="shared" si="5"/>
        <v>2012</v>
      </c>
    </row>
    <row r="21" spans="2:23" hidden="1" x14ac:dyDescent="0.2">
      <c r="B21" s="39">
        <v>17</v>
      </c>
      <c r="C21" s="50">
        <v>40861</v>
      </c>
      <c r="D21" s="40"/>
      <c r="E21" s="41"/>
      <c r="F21" s="42">
        <v>100</v>
      </c>
      <c r="G21" s="43">
        <v>1412</v>
      </c>
      <c r="H21" s="44">
        <f t="shared" si="6"/>
        <v>141200</v>
      </c>
      <c r="I21" s="45"/>
      <c r="J21" s="45"/>
      <c r="K21" s="44"/>
      <c r="L21" s="50">
        <v>40952</v>
      </c>
      <c r="M21" s="42"/>
      <c r="N21" s="43"/>
      <c r="O21" s="44">
        <f t="shared" si="3"/>
        <v>0</v>
      </c>
      <c r="P21" s="45"/>
      <c r="Q21" s="45"/>
      <c r="R21" s="44">
        <f t="shared" si="4"/>
        <v>0</v>
      </c>
      <c r="S21" s="44">
        <f t="shared" si="8"/>
        <v>0</v>
      </c>
      <c r="T21" s="46" t="e">
        <f t="shared" si="2"/>
        <v>#DIV/0!</v>
      </c>
      <c r="U21" s="47"/>
      <c r="W21" s="18">
        <f t="shared" si="5"/>
        <v>2012</v>
      </c>
    </row>
    <row r="22" spans="2:23" hidden="1" x14ac:dyDescent="0.2">
      <c r="B22" s="39">
        <v>18</v>
      </c>
      <c r="C22" s="50">
        <v>40305</v>
      </c>
      <c r="D22" s="40" t="s">
        <v>157</v>
      </c>
      <c r="E22" s="41" t="s">
        <v>158</v>
      </c>
      <c r="F22" s="42">
        <v>100</v>
      </c>
      <c r="G22" s="43">
        <v>3460</v>
      </c>
      <c r="H22" s="44">
        <f t="shared" si="6"/>
        <v>346000</v>
      </c>
      <c r="I22" s="45"/>
      <c r="J22" s="45"/>
      <c r="K22" s="44">
        <f t="shared" si="1"/>
        <v>346000</v>
      </c>
      <c r="L22" s="50">
        <v>41317</v>
      </c>
      <c r="M22" s="42">
        <v>100</v>
      </c>
      <c r="N22" s="43">
        <v>4995</v>
      </c>
      <c r="O22" s="44">
        <f t="shared" si="3"/>
        <v>499500</v>
      </c>
      <c r="P22" s="45"/>
      <c r="Q22" s="45"/>
      <c r="R22" s="44">
        <f t="shared" si="4"/>
        <v>499500</v>
      </c>
      <c r="S22" s="44">
        <f t="shared" si="8"/>
        <v>153500</v>
      </c>
      <c r="T22" s="46">
        <f t="shared" si="2"/>
        <v>0.44364161849710981</v>
      </c>
      <c r="U22" s="47"/>
      <c r="W22" s="18">
        <f t="shared" si="5"/>
        <v>2013</v>
      </c>
    </row>
    <row r="23" spans="2:23" hidden="1" x14ac:dyDescent="0.2">
      <c r="B23" s="39">
        <v>19</v>
      </c>
      <c r="C23" s="50">
        <v>41526</v>
      </c>
      <c r="D23" s="40" t="s">
        <v>175</v>
      </c>
      <c r="E23" s="41" t="s">
        <v>176</v>
      </c>
      <c r="F23" s="42">
        <v>1000</v>
      </c>
      <c r="G23" s="43">
        <v>478</v>
      </c>
      <c r="H23" s="44">
        <f t="shared" si="6"/>
        <v>478000</v>
      </c>
      <c r="I23" s="45"/>
      <c r="J23" s="45"/>
      <c r="K23" s="44">
        <f t="shared" si="1"/>
        <v>478000</v>
      </c>
      <c r="L23" s="50">
        <v>41534</v>
      </c>
      <c r="M23" s="42">
        <v>1000</v>
      </c>
      <c r="N23" s="43">
        <v>515</v>
      </c>
      <c r="O23" s="44">
        <f t="shared" si="3"/>
        <v>515000</v>
      </c>
      <c r="P23" s="45"/>
      <c r="Q23" s="45"/>
      <c r="R23" s="44">
        <f t="shared" si="4"/>
        <v>515000</v>
      </c>
      <c r="S23" s="44">
        <f t="shared" si="8"/>
        <v>37000</v>
      </c>
      <c r="T23" s="46">
        <f t="shared" si="2"/>
        <v>7.7405857740585768E-2</v>
      </c>
      <c r="U23" s="47"/>
      <c r="W23" s="18">
        <f t="shared" si="5"/>
        <v>2013</v>
      </c>
    </row>
    <row r="24" spans="2:23" hidden="1" x14ac:dyDescent="0.2">
      <c r="B24" s="39">
        <v>20</v>
      </c>
      <c r="C24" s="50">
        <v>41407</v>
      </c>
      <c r="D24" s="40" t="s">
        <v>169</v>
      </c>
      <c r="E24" s="41" t="s">
        <v>170</v>
      </c>
      <c r="F24" s="42">
        <v>100</v>
      </c>
      <c r="G24" s="43">
        <v>1700</v>
      </c>
      <c r="H24" s="44">
        <f t="shared" si="6"/>
        <v>170000</v>
      </c>
      <c r="I24" s="45"/>
      <c r="J24" s="45"/>
      <c r="K24" s="44">
        <f t="shared" si="1"/>
        <v>170000</v>
      </c>
      <c r="L24" s="50">
        <v>41694</v>
      </c>
      <c r="M24" s="42">
        <v>100</v>
      </c>
      <c r="N24" s="43">
        <v>745</v>
      </c>
      <c r="O24" s="44">
        <f t="shared" si="3"/>
        <v>74500</v>
      </c>
      <c r="P24" s="45"/>
      <c r="Q24" s="45"/>
      <c r="R24" s="44">
        <f t="shared" si="4"/>
        <v>74500</v>
      </c>
      <c r="S24" s="44">
        <f t="shared" si="8"/>
        <v>-95500</v>
      </c>
      <c r="T24" s="46">
        <f t="shared" si="2"/>
        <v>-0.56176470588235294</v>
      </c>
      <c r="U24" s="47"/>
      <c r="W24" s="18">
        <f t="shared" si="5"/>
        <v>2014</v>
      </c>
    </row>
    <row r="25" spans="2:23" hidden="1" x14ac:dyDescent="0.2">
      <c r="B25" s="39">
        <v>21</v>
      </c>
      <c r="C25" s="50">
        <v>41408</v>
      </c>
      <c r="D25" s="40" t="s">
        <v>171</v>
      </c>
      <c r="E25" s="41" t="s">
        <v>172</v>
      </c>
      <c r="F25" s="42">
        <v>1</v>
      </c>
      <c r="G25" s="43">
        <v>1346000</v>
      </c>
      <c r="H25" s="44">
        <f t="shared" si="6"/>
        <v>1346000</v>
      </c>
      <c r="I25" s="45"/>
      <c r="J25" s="45"/>
      <c r="K25" s="44">
        <f t="shared" si="1"/>
        <v>1346000</v>
      </c>
      <c r="L25" s="50">
        <v>41694</v>
      </c>
      <c r="M25" s="42">
        <v>1000</v>
      </c>
      <c r="N25" s="43">
        <v>628</v>
      </c>
      <c r="O25" s="44">
        <f t="shared" si="3"/>
        <v>628000</v>
      </c>
      <c r="P25" s="45"/>
      <c r="Q25" s="45"/>
      <c r="R25" s="44">
        <f t="shared" si="4"/>
        <v>628000</v>
      </c>
      <c r="S25" s="44">
        <f t="shared" si="8"/>
        <v>-718000</v>
      </c>
      <c r="T25" s="46">
        <f t="shared" si="2"/>
        <v>-0.53343239227340267</v>
      </c>
      <c r="U25" s="47"/>
      <c r="W25" s="18">
        <f t="shared" si="5"/>
        <v>2014</v>
      </c>
    </row>
    <row r="26" spans="2:23" hidden="1" x14ac:dyDescent="0.2">
      <c r="B26" s="39">
        <v>22</v>
      </c>
      <c r="C26" s="50">
        <v>41408</v>
      </c>
      <c r="D26" s="40" t="s">
        <v>173</v>
      </c>
      <c r="E26" s="41" t="s">
        <v>174</v>
      </c>
      <c r="F26" s="42">
        <v>100</v>
      </c>
      <c r="G26" s="43">
        <v>1330</v>
      </c>
      <c r="H26" s="44">
        <f t="shared" si="6"/>
        <v>133000</v>
      </c>
      <c r="I26" s="45"/>
      <c r="J26" s="45"/>
      <c r="K26" s="44">
        <f t="shared" si="1"/>
        <v>133000</v>
      </c>
      <c r="L26" s="50">
        <v>41694</v>
      </c>
      <c r="M26" s="42">
        <v>100</v>
      </c>
      <c r="N26" s="43">
        <v>1243</v>
      </c>
      <c r="O26" s="44">
        <f t="shared" si="3"/>
        <v>124300</v>
      </c>
      <c r="P26" s="45"/>
      <c r="Q26" s="45"/>
      <c r="R26" s="44">
        <f t="shared" si="4"/>
        <v>124300</v>
      </c>
      <c r="S26" s="44">
        <f t="shared" si="8"/>
        <v>-8700</v>
      </c>
      <c r="T26" s="46">
        <f t="shared" si="2"/>
        <v>-6.5413533834586465E-2</v>
      </c>
      <c r="U26" s="47"/>
      <c r="W26" s="18">
        <f t="shared" si="5"/>
        <v>2014</v>
      </c>
    </row>
    <row r="27" spans="2:23" hidden="1" x14ac:dyDescent="0.2">
      <c r="B27" s="39">
        <v>23</v>
      </c>
      <c r="C27" s="50">
        <v>41809</v>
      </c>
      <c r="D27" s="40">
        <v>3101</v>
      </c>
      <c r="E27" s="41" t="s">
        <v>6</v>
      </c>
      <c r="F27" s="42">
        <v>1000</v>
      </c>
      <c r="G27" s="43">
        <v>170</v>
      </c>
      <c r="H27" s="44">
        <f t="shared" si="6"/>
        <v>170000</v>
      </c>
      <c r="I27" s="45"/>
      <c r="J27" s="45"/>
      <c r="K27" s="44">
        <f t="shared" si="1"/>
        <v>170000</v>
      </c>
      <c r="L27" s="50">
        <v>41827</v>
      </c>
      <c r="M27" s="42">
        <v>1000</v>
      </c>
      <c r="N27" s="43">
        <v>177</v>
      </c>
      <c r="O27" s="44">
        <f t="shared" si="3"/>
        <v>177000</v>
      </c>
      <c r="P27" s="45"/>
      <c r="Q27" s="45"/>
      <c r="R27" s="44">
        <f t="shared" si="4"/>
        <v>177000</v>
      </c>
      <c r="S27" s="44">
        <f t="shared" si="8"/>
        <v>7000</v>
      </c>
      <c r="T27" s="46">
        <f t="shared" si="2"/>
        <v>4.1176470588235294E-2</v>
      </c>
      <c r="U27" s="47"/>
      <c r="W27" s="18">
        <f t="shared" si="5"/>
        <v>2014</v>
      </c>
    </row>
    <row r="28" spans="2:23" hidden="1" x14ac:dyDescent="0.2">
      <c r="B28" s="39">
        <v>24</v>
      </c>
      <c r="C28" s="50">
        <v>41809</v>
      </c>
      <c r="D28" s="40" t="s">
        <v>178</v>
      </c>
      <c r="E28" s="41" t="s">
        <v>179</v>
      </c>
      <c r="F28" s="42">
        <v>1000</v>
      </c>
      <c r="G28" s="43">
        <v>576</v>
      </c>
      <c r="H28" s="44">
        <f t="shared" si="6"/>
        <v>576000</v>
      </c>
      <c r="I28" s="45"/>
      <c r="J28" s="45"/>
      <c r="K28" s="44">
        <f t="shared" si="1"/>
        <v>576000</v>
      </c>
      <c r="L28" s="50">
        <v>41827</v>
      </c>
      <c r="M28" s="42">
        <v>1000</v>
      </c>
      <c r="N28" s="43">
        <v>595</v>
      </c>
      <c r="O28" s="44">
        <f t="shared" si="3"/>
        <v>595000</v>
      </c>
      <c r="P28" s="45"/>
      <c r="Q28" s="45"/>
      <c r="R28" s="44">
        <f t="shared" si="4"/>
        <v>595000</v>
      </c>
      <c r="S28" s="44">
        <f t="shared" si="8"/>
        <v>19000</v>
      </c>
      <c r="T28" s="46">
        <f t="shared" si="2"/>
        <v>3.2986111111111112E-2</v>
      </c>
      <c r="U28" s="47"/>
      <c r="W28" s="18">
        <f t="shared" si="5"/>
        <v>2014</v>
      </c>
    </row>
    <row r="29" spans="2:23" hidden="1" x14ac:dyDescent="0.2">
      <c r="B29" s="39">
        <v>25</v>
      </c>
      <c r="C29" s="50">
        <v>41817</v>
      </c>
      <c r="D29" s="40">
        <v>4755</v>
      </c>
      <c r="E29" s="41" t="s">
        <v>12</v>
      </c>
      <c r="F29" s="42">
        <v>100</v>
      </c>
      <c r="G29" s="43">
        <v>1325</v>
      </c>
      <c r="H29" s="44">
        <f t="shared" si="6"/>
        <v>132500</v>
      </c>
      <c r="I29" s="45"/>
      <c r="J29" s="45"/>
      <c r="K29" s="44">
        <f t="shared" si="1"/>
        <v>132500</v>
      </c>
      <c r="L29" s="50">
        <v>41856</v>
      </c>
      <c r="M29" s="42">
        <v>100</v>
      </c>
      <c r="N29" s="43">
        <v>1305</v>
      </c>
      <c r="O29" s="44">
        <f t="shared" si="3"/>
        <v>130500</v>
      </c>
      <c r="P29" s="45"/>
      <c r="Q29" s="45"/>
      <c r="R29" s="44">
        <f t="shared" si="4"/>
        <v>130500</v>
      </c>
      <c r="S29" s="44">
        <f t="shared" si="8"/>
        <v>-2000</v>
      </c>
      <c r="T29" s="46">
        <f t="shared" si="2"/>
        <v>-1.509433962264151E-2</v>
      </c>
      <c r="U29" s="47"/>
      <c r="W29" s="18">
        <f t="shared" si="5"/>
        <v>2014</v>
      </c>
    </row>
    <row r="30" spans="2:23" hidden="1" x14ac:dyDescent="0.2">
      <c r="B30" s="39">
        <v>26</v>
      </c>
      <c r="C30" s="50">
        <v>41817</v>
      </c>
      <c r="D30" s="40" t="s">
        <v>180</v>
      </c>
      <c r="E30" s="41" t="s">
        <v>14</v>
      </c>
      <c r="F30" s="42">
        <v>100</v>
      </c>
      <c r="G30" s="43">
        <v>1448</v>
      </c>
      <c r="H30" s="44">
        <f t="shared" si="6"/>
        <v>144800</v>
      </c>
      <c r="I30" s="45"/>
      <c r="J30" s="45"/>
      <c r="K30" s="44">
        <f t="shared" si="1"/>
        <v>144800</v>
      </c>
      <c r="L30" s="50">
        <v>41891</v>
      </c>
      <c r="M30" s="42">
        <v>100</v>
      </c>
      <c r="N30" s="43">
        <v>1570</v>
      </c>
      <c r="O30" s="44">
        <f t="shared" si="3"/>
        <v>157000</v>
      </c>
      <c r="P30" s="45"/>
      <c r="Q30" s="45"/>
      <c r="R30" s="44">
        <f t="shared" si="4"/>
        <v>157000</v>
      </c>
      <c r="S30" s="44">
        <f t="shared" si="8"/>
        <v>12200</v>
      </c>
      <c r="T30" s="46">
        <f t="shared" si="2"/>
        <v>8.4254143646408847E-2</v>
      </c>
      <c r="U30" s="47"/>
      <c r="W30" s="18">
        <f t="shared" si="5"/>
        <v>2014</v>
      </c>
    </row>
    <row r="31" spans="2:23" hidden="1" x14ac:dyDescent="0.2">
      <c r="B31" s="39">
        <v>27</v>
      </c>
      <c r="C31" s="50">
        <v>41817</v>
      </c>
      <c r="D31" s="40" t="s">
        <v>181</v>
      </c>
      <c r="E31" s="41" t="s">
        <v>182</v>
      </c>
      <c r="F31" s="42">
        <v>100</v>
      </c>
      <c r="G31" s="43">
        <v>228</v>
      </c>
      <c r="H31" s="44">
        <f t="shared" si="6"/>
        <v>22800</v>
      </c>
      <c r="I31" s="45"/>
      <c r="J31" s="45"/>
      <c r="K31" s="44">
        <f t="shared" si="1"/>
        <v>22800</v>
      </c>
      <c r="L31" s="50">
        <v>41834</v>
      </c>
      <c r="M31" s="42">
        <v>100</v>
      </c>
      <c r="N31" s="43">
        <v>205</v>
      </c>
      <c r="O31" s="44">
        <f t="shared" si="3"/>
        <v>20500</v>
      </c>
      <c r="P31" s="45"/>
      <c r="Q31" s="45"/>
      <c r="R31" s="44">
        <f t="shared" si="4"/>
        <v>20500</v>
      </c>
      <c r="S31" s="44">
        <f t="shared" si="8"/>
        <v>-2300</v>
      </c>
      <c r="T31" s="46">
        <f t="shared" si="2"/>
        <v>-0.10087719298245613</v>
      </c>
      <c r="U31" s="47"/>
      <c r="W31" s="18">
        <f t="shared" si="5"/>
        <v>2014</v>
      </c>
    </row>
    <row r="32" spans="2:23" hidden="1" x14ac:dyDescent="0.2">
      <c r="B32" s="39">
        <v>28</v>
      </c>
      <c r="C32" s="50">
        <v>41834</v>
      </c>
      <c r="D32" s="40" t="s">
        <v>183</v>
      </c>
      <c r="E32" s="41" t="s">
        <v>184</v>
      </c>
      <c r="F32" s="42">
        <v>100</v>
      </c>
      <c r="G32" s="43">
        <v>2420</v>
      </c>
      <c r="H32" s="44">
        <f t="shared" si="6"/>
        <v>242000</v>
      </c>
      <c r="I32" s="45"/>
      <c r="J32" s="45"/>
      <c r="K32" s="44">
        <f t="shared" si="1"/>
        <v>242000</v>
      </c>
      <c r="L32" s="50">
        <v>41876</v>
      </c>
      <c r="M32" s="42">
        <v>100</v>
      </c>
      <c r="N32" s="43">
        <v>2664</v>
      </c>
      <c r="O32" s="44">
        <f t="shared" si="3"/>
        <v>266400</v>
      </c>
      <c r="P32" s="45"/>
      <c r="Q32" s="45"/>
      <c r="R32" s="44">
        <f t="shared" si="4"/>
        <v>266400</v>
      </c>
      <c r="S32" s="44">
        <f t="shared" si="8"/>
        <v>24400</v>
      </c>
      <c r="T32" s="46">
        <f t="shared" si="2"/>
        <v>0.10082644628099173</v>
      </c>
      <c r="U32" s="47"/>
      <c r="W32" s="18">
        <f t="shared" si="5"/>
        <v>2014</v>
      </c>
    </row>
    <row r="33" spans="2:23" hidden="1" x14ac:dyDescent="0.2">
      <c r="B33" s="39">
        <v>29</v>
      </c>
      <c r="C33" s="50">
        <v>41834</v>
      </c>
      <c r="D33" s="40" t="s">
        <v>185</v>
      </c>
      <c r="E33" s="41" t="s">
        <v>186</v>
      </c>
      <c r="F33" s="42">
        <v>10000</v>
      </c>
      <c r="G33" s="43">
        <v>38</v>
      </c>
      <c r="H33" s="44">
        <f t="shared" si="6"/>
        <v>380000</v>
      </c>
      <c r="I33" s="45"/>
      <c r="J33" s="45"/>
      <c r="K33" s="44">
        <f t="shared" si="1"/>
        <v>380000</v>
      </c>
      <c r="L33" s="50">
        <v>41838</v>
      </c>
      <c r="M33" s="42">
        <v>10000</v>
      </c>
      <c r="N33" s="43">
        <v>37</v>
      </c>
      <c r="O33" s="44">
        <f t="shared" si="3"/>
        <v>370000</v>
      </c>
      <c r="P33" s="45"/>
      <c r="Q33" s="45"/>
      <c r="R33" s="44">
        <f t="shared" si="4"/>
        <v>370000</v>
      </c>
      <c r="S33" s="44">
        <f t="shared" si="8"/>
        <v>-10000</v>
      </c>
      <c r="T33" s="46">
        <f t="shared" si="2"/>
        <v>-2.6315789473684209E-2</v>
      </c>
      <c r="U33" s="47"/>
      <c r="W33" s="18">
        <f t="shared" si="5"/>
        <v>2014</v>
      </c>
    </row>
    <row r="34" spans="2:23" hidden="1" x14ac:dyDescent="0.2">
      <c r="B34" s="39">
        <v>30</v>
      </c>
      <c r="C34" s="50">
        <v>41836</v>
      </c>
      <c r="D34" s="40" t="s">
        <v>187</v>
      </c>
      <c r="E34" s="41" t="s">
        <v>23</v>
      </c>
      <c r="F34" s="42">
        <v>1000</v>
      </c>
      <c r="G34" s="43">
        <v>215</v>
      </c>
      <c r="H34" s="44">
        <f t="shared" si="6"/>
        <v>215000</v>
      </c>
      <c r="I34" s="45"/>
      <c r="J34" s="45"/>
      <c r="K34" s="44">
        <f t="shared" si="1"/>
        <v>215000</v>
      </c>
      <c r="L34" s="50">
        <v>41856</v>
      </c>
      <c r="M34" s="42">
        <v>1000</v>
      </c>
      <c r="N34" s="43">
        <v>206</v>
      </c>
      <c r="O34" s="44">
        <f t="shared" si="3"/>
        <v>206000</v>
      </c>
      <c r="P34" s="45"/>
      <c r="Q34" s="45"/>
      <c r="R34" s="44">
        <f t="shared" si="4"/>
        <v>206000</v>
      </c>
      <c r="S34" s="44">
        <f t="shared" si="8"/>
        <v>-9000</v>
      </c>
      <c r="T34" s="46">
        <f t="shared" si="2"/>
        <v>-4.1860465116279069E-2</v>
      </c>
      <c r="U34" s="47"/>
      <c r="W34" s="18">
        <f t="shared" si="5"/>
        <v>2014</v>
      </c>
    </row>
    <row r="35" spans="2:23" hidden="1" x14ac:dyDescent="0.2">
      <c r="B35" s="39">
        <v>31</v>
      </c>
      <c r="C35" s="50">
        <v>41843</v>
      </c>
      <c r="D35" s="40" t="s">
        <v>54</v>
      </c>
      <c r="E35" s="41" t="s">
        <v>55</v>
      </c>
      <c r="F35" s="42">
        <v>200</v>
      </c>
      <c r="G35" s="43">
        <v>600</v>
      </c>
      <c r="H35" s="44">
        <f t="shared" si="6"/>
        <v>120000</v>
      </c>
      <c r="I35" s="45"/>
      <c r="J35" s="45"/>
      <c r="K35" s="44">
        <f t="shared" si="1"/>
        <v>120000</v>
      </c>
      <c r="L35" s="50">
        <v>41852</v>
      </c>
      <c r="M35" s="42">
        <v>200</v>
      </c>
      <c r="N35" s="43">
        <v>609</v>
      </c>
      <c r="O35" s="44">
        <f t="shared" si="3"/>
        <v>121800</v>
      </c>
      <c r="P35" s="45"/>
      <c r="Q35" s="45"/>
      <c r="R35" s="44">
        <f t="shared" si="4"/>
        <v>121800</v>
      </c>
      <c r="S35" s="44">
        <f t="shared" si="8"/>
        <v>1800</v>
      </c>
      <c r="T35" s="46">
        <f t="shared" si="2"/>
        <v>1.4999999999999999E-2</v>
      </c>
      <c r="U35" s="47"/>
      <c r="W35" s="18">
        <f t="shared" si="5"/>
        <v>2014</v>
      </c>
    </row>
    <row r="36" spans="2:23" hidden="1" x14ac:dyDescent="0.2">
      <c r="B36" s="39">
        <v>32</v>
      </c>
      <c r="C36" s="50">
        <v>41843</v>
      </c>
      <c r="D36" s="40" t="s">
        <v>56</v>
      </c>
      <c r="E36" s="41" t="s">
        <v>57</v>
      </c>
      <c r="F36" s="42">
        <v>2000</v>
      </c>
      <c r="G36" s="43">
        <v>49</v>
      </c>
      <c r="H36" s="44">
        <f t="shared" si="6"/>
        <v>98000</v>
      </c>
      <c r="I36" s="45"/>
      <c r="J36" s="45"/>
      <c r="K36" s="44">
        <f t="shared" si="1"/>
        <v>98000</v>
      </c>
      <c r="L36" s="50">
        <v>41856</v>
      </c>
      <c r="M36" s="42">
        <v>2000</v>
      </c>
      <c r="N36" s="43">
        <v>49</v>
      </c>
      <c r="O36" s="44">
        <f t="shared" si="3"/>
        <v>98000</v>
      </c>
      <c r="P36" s="45"/>
      <c r="Q36" s="45"/>
      <c r="R36" s="44">
        <f t="shared" si="4"/>
        <v>98000</v>
      </c>
      <c r="S36" s="44">
        <f t="shared" si="8"/>
        <v>0</v>
      </c>
      <c r="T36" s="46">
        <f t="shared" si="2"/>
        <v>0</v>
      </c>
      <c r="U36" s="47"/>
      <c r="W36" s="18">
        <f t="shared" si="5"/>
        <v>2014</v>
      </c>
    </row>
    <row r="37" spans="2:23" hidden="1" x14ac:dyDescent="0.2">
      <c r="B37" s="39">
        <v>33</v>
      </c>
      <c r="C37" s="50">
        <v>41843</v>
      </c>
      <c r="D37" s="40" t="s">
        <v>58</v>
      </c>
      <c r="E37" s="41" t="s">
        <v>59</v>
      </c>
      <c r="F37" s="42">
        <v>4000</v>
      </c>
      <c r="G37" s="43">
        <v>34</v>
      </c>
      <c r="H37" s="44">
        <f t="shared" si="6"/>
        <v>136000</v>
      </c>
      <c r="I37" s="45"/>
      <c r="J37" s="45"/>
      <c r="K37" s="44">
        <f t="shared" si="1"/>
        <v>136000</v>
      </c>
      <c r="L37" s="50">
        <v>41849</v>
      </c>
      <c r="M37" s="42">
        <v>4000</v>
      </c>
      <c r="N37" s="43">
        <v>60</v>
      </c>
      <c r="O37" s="44">
        <f t="shared" si="3"/>
        <v>240000</v>
      </c>
      <c r="P37" s="45"/>
      <c r="Q37" s="45"/>
      <c r="R37" s="44">
        <f t="shared" si="4"/>
        <v>240000</v>
      </c>
      <c r="S37" s="44">
        <f t="shared" si="8"/>
        <v>104000</v>
      </c>
      <c r="T37" s="46">
        <f t="shared" si="2"/>
        <v>0.76470588235294112</v>
      </c>
      <c r="U37" s="47"/>
      <c r="W37" s="18">
        <f t="shared" si="5"/>
        <v>2014</v>
      </c>
    </row>
    <row r="38" spans="2:23" hidden="1" x14ac:dyDescent="0.2">
      <c r="B38" s="39">
        <v>34</v>
      </c>
      <c r="C38" s="50">
        <v>41855</v>
      </c>
      <c r="D38" s="40" t="s">
        <v>60</v>
      </c>
      <c r="E38" s="41" t="s">
        <v>61</v>
      </c>
      <c r="F38" s="42">
        <v>100</v>
      </c>
      <c r="G38" s="43">
        <v>1257</v>
      </c>
      <c r="H38" s="44">
        <f t="shared" si="6"/>
        <v>125700</v>
      </c>
      <c r="I38" s="45"/>
      <c r="J38" s="45"/>
      <c r="K38" s="44">
        <f t="shared" si="1"/>
        <v>125700</v>
      </c>
      <c r="L38" s="50">
        <v>41876</v>
      </c>
      <c r="M38" s="42">
        <v>100</v>
      </c>
      <c r="N38" s="43">
        <v>1399</v>
      </c>
      <c r="O38" s="44">
        <f t="shared" si="3"/>
        <v>139900</v>
      </c>
      <c r="P38" s="45"/>
      <c r="Q38" s="45"/>
      <c r="R38" s="44">
        <f t="shared" si="4"/>
        <v>139900</v>
      </c>
      <c r="S38" s="44">
        <f t="shared" si="8"/>
        <v>14200</v>
      </c>
      <c r="T38" s="46">
        <f t="shared" si="2"/>
        <v>0.11296738265712013</v>
      </c>
      <c r="U38" s="47"/>
      <c r="W38" s="18">
        <f t="shared" si="5"/>
        <v>2014</v>
      </c>
    </row>
    <row r="39" spans="2:23" hidden="1" x14ac:dyDescent="0.2">
      <c r="B39" s="39">
        <v>35</v>
      </c>
      <c r="C39" s="50">
        <v>41869</v>
      </c>
      <c r="D39" s="40" t="s">
        <v>62</v>
      </c>
      <c r="E39" s="41" t="s">
        <v>63</v>
      </c>
      <c r="F39" s="42">
        <v>200</v>
      </c>
      <c r="G39" s="43">
        <v>653</v>
      </c>
      <c r="H39" s="44">
        <f t="shared" si="6"/>
        <v>130600</v>
      </c>
      <c r="I39" s="45"/>
      <c r="J39" s="45"/>
      <c r="K39" s="44">
        <f t="shared" si="1"/>
        <v>130600</v>
      </c>
      <c r="L39" s="50">
        <v>41900</v>
      </c>
      <c r="M39" s="42">
        <v>200</v>
      </c>
      <c r="N39" s="43">
        <v>680</v>
      </c>
      <c r="O39" s="44">
        <f t="shared" si="3"/>
        <v>136000</v>
      </c>
      <c r="P39" s="45"/>
      <c r="Q39" s="45"/>
      <c r="R39" s="44">
        <f t="shared" si="4"/>
        <v>136000</v>
      </c>
      <c r="S39" s="44">
        <f t="shared" si="8"/>
        <v>5400</v>
      </c>
      <c r="T39" s="46">
        <f t="shared" si="2"/>
        <v>4.1347626339969371E-2</v>
      </c>
      <c r="U39" s="47"/>
      <c r="W39" s="18">
        <f t="shared" si="5"/>
        <v>2014</v>
      </c>
    </row>
    <row r="40" spans="2:23" hidden="1" x14ac:dyDescent="0.2">
      <c r="B40" s="39">
        <v>36</v>
      </c>
      <c r="C40" s="50">
        <v>41883</v>
      </c>
      <c r="D40" s="40" t="s">
        <v>65</v>
      </c>
      <c r="E40" s="41" t="s">
        <v>64</v>
      </c>
      <c r="F40" s="42">
        <v>100</v>
      </c>
      <c r="G40" s="43">
        <v>904</v>
      </c>
      <c r="H40" s="44">
        <f t="shared" si="6"/>
        <v>90400</v>
      </c>
      <c r="I40" s="45"/>
      <c r="J40" s="45"/>
      <c r="K40" s="44">
        <f t="shared" si="1"/>
        <v>90400</v>
      </c>
      <c r="L40" s="50">
        <v>41935</v>
      </c>
      <c r="M40" s="42">
        <v>100</v>
      </c>
      <c r="N40" s="43">
        <v>999</v>
      </c>
      <c r="O40" s="44">
        <f t="shared" si="3"/>
        <v>99900</v>
      </c>
      <c r="P40" s="45"/>
      <c r="Q40" s="45"/>
      <c r="R40" s="44">
        <f t="shared" si="4"/>
        <v>99900</v>
      </c>
      <c r="S40" s="44">
        <f t="shared" si="8"/>
        <v>9500</v>
      </c>
      <c r="T40" s="46">
        <f t="shared" si="2"/>
        <v>0.10508849557522124</v>
      </c>
      <c r="U40" s="47"/>
      <c r="W40" s="18">
        <f t="shared" si="5"/>
        <v>2014</v>
      </c>
    </row>
    <row r="41" spans="2:23" hidden="1" x14ac:dyDescent="0.2">
      <c r="B41" s="39">
        <v>37</v>
      </c>
      <c r="C41" s="50">
        <v>41883</v>
      </c>
      <c r="D41" s="40" t="s">
        <v>67</v>
      </c>
      <c r="E41" s="41" t="s">
        <v>66</v>
      </c>
      <c r="F41" s="42">
        <v>1000</v>
      </c>
      <c r="G41" s="43">
        <v>553</v>
      </c>
      <c r="H41" s="44">
        <f t="shared" ref="H41:H104" si="9">F41*G41</f>
        <v>553000</v>
      </c>
      <c r="I41" s="45"/>
      <c r="J41" s="45"/>
      <c r="K41" s="44">
        <f t="shared" ref="K41:K104" si="10">H41+I41+J41</f>
        <v>553000</v>
      </c>
      <c r="L41" s="50">
        <v>41911</v>
      </c>
      <c r="M41" s="42">
        <v>1000</v>
      </c>
      <c r="N41" s="43">
        <v>620</v>
      </c>
      <c r="O41" s="44">
        <f t="shared" ref="O41:O104" si="11">M41*N41</f>
        <v>620000</v>
      </c>
      <c r="P41" s="45"/>
      <c r="Q41" s="45"/>
      <c r="R41" s="44">
        <f t="shared" ref="R41:R104" si="12">O41-P41-Q41</f>
        <v>620000</v>
      </c>
      <c r="S41" s="44">
        <f t="shared" ref="S41:S104" si="13">IF(L41&lt;&gt;"",R41-K41,"")</f>
        <v>67000</v>
      </c>
      <c r="T41" s="46">
        <f t="shared" ref="T41:T104" si="14">IF(S41&lt;&gt;"",S41/K41,"")</f>
        <v>0.12115732368896925</v>
      </c>
      <c r="U41" s="47"/>
      <c r="W41" s="18">
        <f t="shared" si="5"/>
        <v>2014</v>
      </c>
    </row>
    <row r="42" spans="2:23" hidden="1" x14ac:dyDescent="0.2">
      <c r="B42" s="39">
        <v>38</v>
      </c>
      <c r="C42" s="50">
        <v>41891</v>
      </c>
      <c r="D42" s="40" t="s">
        <v>68</v>
      </c>
      <c r="E42" s="41" t="s">
        <v>69</v>
      </c>
      <c r="F42" s="42">
        <v>200</v>
      </c>
      <c r="G42" s="43">
        <v>829</v>
      </c>
      <c r="H42" s="44">
        <f t="shared" si="9"/>
        <v>165800</v>
      </c>
      <c r="I42" s="45"/>
      <c r="J42" s="45"/>
      <c r="K42" s="44">
        <f t="shared" si="10"/>
        <v>165800</v>
      </c>
      <c r="L42" s="50">
        <v>41919</v>
      </c>
      <c r="M42" s="42">
        <v>200</v>
      </c>
      <c r="N42" s="43">
        <v>790</v>
      </c>
      <c r="O42" s="44">
        <f t="shared" si="11"/>
        <v>158000</v>
      </c>
      <c r="P42" s="45"/>
      <c r="Q42" s="45"/>
      <c r="R42" s="44">
        <f t="shared" si="12"/>
        <v>158000</v>
      </c>
      <c r="S42" s="44">
        <f t="shared" si="13"/>
        <v>-7800</v>
      </c>
      <c r="T42" s="46">
        <f t="shared" si="14"/>
        <v>-4.7044632086851626E-2</v>
      </c>
      <c r="U42" s="47"/>
      <c r="W42" s="18">
        <f t="shared" si="5"/>
        <v>2014</v>
      </c>
    </row>
    <row r="43" spans="2:23" hidden="1" x14ac:dyDescent="0.2">
      <c r="B43" s="39">
        <v>39</v>
      </c>
      <c r="C43" s="50">
        <v>41908</v>
      </c>
      <c r="D43" s="40" t="s">
        <v>70</v>
      </c>
      <c r="E43" s="41" t="s">
        <v>71</v>
      </c>
      <c r="F43" s="42">
        <v>100</v>
      </c>
      <c r="G43" s="43">
        <v>3839.5</v>
      </c>
      <c r="H43" s="44">
        <f t="shared" si="9"/>
        <v>383950</v>
      </c>
      <c r="I43" s="45"/>
      <c r="J43" s="45"/>
      <c r="K43" s="44">
        <f t="shared" si="10"/>
        <v>383950</v>
      </c>
      <c r="L43" s="50">
        <v>41943</v>
      </c>
      <c r="M43" s="42">
        <v>100</v>
      </c>
      <c r="N43" s="43">
        <v>4205</v>
      </c>
      <c r="O43" s="44">
        <f t="shared" si="11"/>
        <v>420500</v>
      </c>
      <c r="P43" s="45"/>
      <c r="Q43" s="45"/>
      <c r="R43" s="44">
        <f t="shared" si="12"/>
        <v>420500</v>
      </c>
      <c r="S43" s="44">
        <f t="shared" si="13"/>
        <v>36550</v>
      </c>
      <c r="T43" s="46">
        <f t="shared" si="14"/>
        <v>9.519468680817815E-2</v>
      </c>
      <c r="U43" s="47"/>
      <c r="W43" s="18">
        <f t="shared" si="5"/>
        <v>2014</v>
      </c>
    </row>
    <row r="44" spans="2:23" hidden="1" x14ac:dyDescent="0.2">
      <c r="B44" s="39">
        <v>40</v>
      </c>
      <c r="C44" s="50">
        <v>41911</v>
      </c>
      <c r="D44" s="40" t="s">
        <v>72</v>
      </c>
      <c r="E44" s="41" t="s">
        <v>73</v>
      </c>
      <c r="F44" s="42">
        <v>100</v>
      </c>
      <c r="G44" s="43">
        <v>800</v>
      </c>
      <c r="H44" s="44">
        <f t="shared" si="9"/>
        <v>80000</v>
      </c>
      <c r="I44" s="45"/>
      <c r="J44" s="45"/>
      <c r="K44" s="44">
        <f t="shared" si="10"/>
        <v>80000</v>
      </c>
      <c r="L44" s="50">
        <v>41919</v>
      </c>
      <c r="M44" s="42">
        <v>100</v>
      </c>
      <c r="N44" s="43">
        <v>786</v>
      </c>
      <c r="O44" s="44">
        <f t="shared" si="11"/>
        <v>78600</v>
      </c>
      <c r="P44" s="45"/>
      <c r="Q44" s="45"/>
      <c r="R44" s="44">
        <f t="shared" si="12"/>
        <v>78600</v>
      </c>
      <c r="S44" s="44">
        <f t="shared" si="13"/>
        <v>-1400</v>
      </c>
      <c r="T44" s="46">
        <f t="shared" si="14"/>
        <v>-1.7500000000000002E-2</v>
      </c>
      <c r="U44" s="47"/>
      <c r="W44" s="18">
        <f t="shared" si="5"/>
        <v>2014</v>
      </c>
    </row>
    <row r="45" spans="2:23" hidden="1" x14ac:dyDescent="0.2">
      <c r="B45" s="39">
        <v>41</v>
      </c>
      <c r="C45" s="50">
        <v>41911</v>
      </c>
      <c r="D45" s="40">
        <v>6387</v>
      </c>
      <c r="E45" s="41" t="s">
        <v>74</v>
      </c>
      <c r="F45" s="42">
        <v>100</v>
      </c>
      <c r="G45" s="43">
        <v>1043</v>
      </c>
      <c r="H45" s="44">
        <f t="shared" si="9"/>
        <v>104300</v>
      </c>
      <c r="I45" s="45"/>
      <c r="J45" s="45"/>
      <c r="K45" s="44">
        <f t="shared" si="10"/>
        <v>104300</v>
      </c>
      <c r="L45" s="50">
        <v>41919</v>
      </c>
      <c r="M45" s="42">
        <v>100</v>
      </c>
      <c r="N45" s="43">
        <v>1027</v>
      </c>
      <c r="O45" s="44">
        <f t="shared" si="11"/>
        <v>102700</v>
      </c>
      <c r="P45" s="45"/>
      <c r="Q45" s="45"/>
      <c r="R45" s="44">
        <f t="shared" si="12"/>
        <v>102700</v>
      </c>
      <c r="S45" s="44">
        <f t="shared" si="13"/>
        <v>-1600</v>
      </c>
      <c r="T45" s="46">
        <f t="shared" si="14"/>
        <v>-1.5340364333652923E-2</v>
      </c>
      <c r="U45" s="47"/>
      <c r="W45" s="18">
        <f t="shared" si="5"/>
        <v>2014</v>
      </c>
    </row>
    <row r="46" spans="2:23" hidden="1" x14ac:dyDescent="0.2">
      <c r="B46" s="39">
        <v>42</v>
      </c>
      <c r="C46" s="50">
        <v>41929</v>
      </c>
      <c r="D46" s="40" t="s">
        <v>75</v>
      </c>
      <c r="E46" s="41" t="s">
        <v>76</v>
      </c>
      <c r="F46" s="42">
        <v>100</v>
      </c>
      <c r="G46" s="43">
        <v>3420</v>
      </c>
      <c r="H46" s="44">
        <f t="shared" si="9"/>
        <v>342000</v>
      </c>
      <c r="I46" s="45"/>
      <c r="J46" s="45"/>
      <c r="K46" s="44">
        <f t="shared" si="10"/>
        <v>342000</v>
      </c>
      <c r="L46" s="50">
        <v>41932</v>
      </c>
      <c r="M46" s="42">
        <v>100</v>
      </c>
      <c r="N46" s="43">
        <v>3775</v>
      </c>
      <c r="O46" s="44">
        <f t="shared" si="11"/>
        <v>377500</v>
      </c>
      <c r="P46" s="45"/>
      <c r="Q46" s="45"/>
      <c r="R46" s="44">
        <f t="shared" si="12"/>
        <v>377500</v>
      </c>
      <c r="S46" s="44">
        <f t="shared" si="13"/>
        <v>35500</v>
      </c>
      <c r="T46" s="46">
        <f t="shared" si="14"/>
        <v>0.10380116959064327</v>
      </c>
      <c r="U46" s="47"/>
      <c r="W46" s="18">
        <f t="shared" si="5"/>
        <v>2014</v>
      </c>
    </row>
    <row r="47" spans="2:23" hidden="1" x14ac:dyDescent="0.2">
      <c r="B47" s="39">
        <v>43</v>
      </c>
      <c r="C47" s="50">
        <v>41953</v>
      </c>
      <c r="D47" s="40" t="s">
        <v>188</v>
      </c>
      <c r="E47" s="41" t="s">
        <v>189</v>
      </c>
      <c r="F47" s="42">
        <v>100</v>
      </c>
      <c r="G47" s="43">
        <v>1528</v>
      </c>
      <c r="H47" s="44">
        <f t="shared" si="9"/>
        <v>152800</v>
      </c>
      <c r="I47" s="45"/>
      <c r="J47" s="45"/>
      <c r="K47" s="44">
        <f t="shared" si="10"/>
        <v>152800</v>
      </c>
      <c r="L47" s="50">
        <v>41985</v>
      </c>
      <c r="M47" s="42">
        <v>100</v>
      </c>
      <c r="N47" s="43">
        <v>1446</v>
      </c>
      <c r="O47" s="44">
        <f t="shared" si="11"/>
        <v>144600</v>
      </c>
      <c r="P47" s="45"/>
      <c r="Q47" s="45"/>
      <c r="R47" s="44">
        <f t="shared" si="12"/>
        <v>144600</v>
      </c>
      <c r="S47" s="44">
        <f t="shared" si="13"/>
        <v>-8200</v>
      </c>
      <c r="T47" s="46">
        <f t="shared" si="14"/>
        <v>-5.3664921465968587E-2</v>
      </c>
      <c r="U47" s="47"/>
      <c r="W47" s="18">
        <f t="shared" si="5"/>
        <v>2014</v>
      </c>
    </row>
    <row r="48" spans="2:23" hidden="1" x14ac:dyDescent="0.2">
      <c r="B48" s="39">
        <v>44</v>
      </c>
      <c r="C48" s="50">
        <v>41953</v>
      </c>
      <c r="D48" s="40" t="s">
        <v>190</v>
      </c>
      <c r="E48" s="41" t="s">
        <v>191</v>
      </c>
      <c r="F48" s="42">
        <v>200</v>
      </c>
      <c r="G48" s="43">
        <v>678</v>
      </c>
      <c r="H48" s="44">
        <f t="shared" si="9"/>
        <v>135600</v>
      </c>
      <c r="I48" s="45"/>
      <c r="J48" s="45"/>
      <c r="K48" s="44">
        <f t="shared" si="10"/>
        <v>135600</v>
      </c>
      <c r="L48" s="50">
        <v>41992</v>
      </c>
      <c r="M48" s="42">
        <v>200</v>
      </c>
      <c r="N48" s="43">
        <v>692</v>
      </c>
      <c r="O48" s="44">
        <f t="shared" si="11"/>
        <v>138400</v>
      </c>
      <c r="P48" s="45"/>
      <c r="Q48" s="45"/>
      <c r="R48" s="44">
        <f t="shared" si="12"/>
        <v>138400</v>
      </c>
      <c r="S48" s="44">
        <f t="shared" si="13"/>
        <v>2800</v>
      </c>
      <c r="T48" s="46">
        <f t="shared" si="14"/>
        <v>2.0648967551622419E-2</v>
      </c>
      <c r="U48" s="47"/>
      <c r="W48" s="18">
        <f t="shared" si="5"/>
        <v>2014</v>
      </c>
    </row>
    <row r="49" spans="2:23" hidden="1" x14ac:dyDescent="0.2">
      <c r="B49" s="39">
        <v>45</v>
      </c>
      <c r="C49" s="50">
        <v>41953</v>
      </c>
      <c r="D49" s="40" t="s">
        <v>192</v>
      </c>
      <c r="E49" s="41" t="s">
        <v>84</v>
      </c>
      <c r="F49" s="42">
        <v>1000</v>
      </c>
      <c r="G49" s="43">
        <v>469</v>
      </c>
      <c r="H49" s="44">
        <f t="shared" si="9"/>
        <v>469000</v>
      </c>
      <c r="I49" s="45"/>
      <c r="J49" s="45"/>
      <c r="K49" s="44">
        <f t="shared" si="10"/>
        <v>469000</v>
      </c>
      <c r="L49" s="50">
        <v>41957</v>
      </c>
      <c r="M49" s="42">
        <v>1000</v>
      </c>
      <c r="N49" s="43">
        <v>426</v>
      </c>
      <c r="O49" s="44">
        <f t="shared" si="11"/>
        <v>426000</v>
      </c>
      <c r="P49" s="45"/>
      <c r="Q49" s="45"/>
      <c r="R49" s="44">
        <f t="shared" si="12"/>
        <v>426000</v>
      </c>
      <c r="S49" s="44">
        <f t="shared" si="13"/>
        <v>-43000</v>
      </c>
      <c r="T49" s="46">
        <f t="shared" si="14"/>
        <v>-9.1684434968017064E-2</v>
      </c>
      <c r="U49" s="47"/>
      <c r="W49" s="18">
        <f t="shared" si="5"/>
        <v>2014</v>
      </c>
    </row>
    <row r="50" spans="2:23" hidden="1" x14ac:dyDescent="0.2">
      <c r="B50" s="39">
        <v>46</v>
      </c>
      <c r="C50" s="50">
        <v>41953</v>
      </c>
      <c r="D50" s="40" t="s">
        <v>193</v>
      </c>
      <c r="E50" s="41" t="s">
        <v>194</v>
      </c>
      <c r="F50" s="42">
        <v>1300</v>
      </c>
      <c r="G50" s="43">
        <v>74</v>
      </c>
      <c r="H50" s="44">
        <f t="shared" si="9"/>
        <v>96200</v>
      </c>
      <c r="I50" s="45"/>
      <c r="J50" s="45"/>
      <c r="K50" s="44">
        <f t="shared" si="10"/>
        <v>96200</v>
      </c>
      <c r="L50" s="50">
        <v>41969</v>
      </c>
      <c r="M50" s="42">
        <v>1300</v>
      </c>
      <c r="N50" s="43">
        <v>96</v>
      </c>
      <c r="O50" s="44">
        <f t="shared" si="11"/>
        <v>124800</v>
      </c>
      <c r="P50" s="45"/>
      <c r="Q50" s="45"/>
      <c r="R50" s="44">
        <f t="shared" si="12"/>
        <v>124800</v>
      </c>
      <c r="S50" s="44">
        <f t="shared" si="13"/>
        <v>28600</v>
      </c>
      <c r="T50" s="46">
        <f t="shared" si="14"/>
        <v>0.29729729729729731</v>
      </c>
      <c r="U50" s="47"/>
      <c r="W50" s="18">
        <f t="shared" si="5"/>
        <v>2014</v>
      </c>
    </row>
    <row r="51" spans="2:23" hidden="1" x14ac:dyDescent="0.2">
      <c r="B51" s="39">
        <v>47</v>
      </c>
      <c r="C51" s="50">
        <v>41953</v>
      </c>
      <c r="D51" s="40" t="s">
        <v>195</v>
      </c>
      <c r="E51" s="41" t="s">
        <v>196</v>
      </c>
      <c r="F51" s="42">
        <v>1000</v>
      </c>
      <c r="G51" s="43">
        <v>494</v>
      </c>
      <c r="H51" s="44">
        <f t="shared" si="9"/>
        <v>494000</v>
      </c>
      <c r="I51" s="45"/>
      <c r="J51" s="45"/>
      <c r="K51" s="44">
        <f t="shared" si="10"/>
        <v>494000</v>
      </c>
      <c r="L51" s="50">
        <v>41992</v>
      </c>
      <c r="M51" s="42">
        <v>1000</v>
      </c>
      <c r="N51" s="43">
        <v>487</v>
      </c>
      <c r="O51" s="44">
        <f t="shared" si="11"/>
        <v>487000</v>
      </c>
      <c r="P51" s="45"/>
      <c r="Q51" s="45"/>
      <c r="R51" s="44">
        <f t="shared" si="12"/>
        <v>487000</v>
      </c>
      <c r="S51" s="44">
        <f t="shared" si="13"/>
        <v>-7000</v>
      </c>
      <c r="T51" s="46">
        <f t="shared" si="14"/>
        <v>-1.417004048582996E-2</v>
      </c>
      <c r="U51" s="47"/>
      <c r="W51" s="18">
        <f t="shared" si="5"/>
        <v>2014</v>
      </c>
    </row>
    <row r="52" spans="2:23" hidden="1" x14ac:dyDescent="0.2">
      <c r="B52" s="39">
        <v>48</v>
      </c>
      <c r="C52" s="50">
        <v>41968</v>
      </c>
      <c r="D52" s="40" t="s">
        <v>197</v>
      </c>
      <c r="E52" s="41" t="s">
        <v>198</v>
      </c>
      <c r="F52" s="42">
        <v>100</v>
      </c>
      <c r="G52" s="43">
        <v>3745.5</v>
      </c>
      <c r="H52" s="44">
        <f t="shared" si="9"/>
        <v>374550</v>
      </c>
      <c r="I52" s="45"/>
      <c r="J52" s="45"/>
      <c r="K52" s="44">
        <f t="shared" si="10"/>
        <v>374550</v>
      </c>
      <c r="L52" s="50">
        <v>41984</v>
      </c>
      <c r="M52" s="42">
        <v>100</v>
      </c>
      <c r="N52" s="43">
        <v>3540</v>
      </c>
      <c r="O52" s="44">
        <f t="shared" si="11"/>
        <v>354000</v>
      </c>
      <c r="P52" s="45"/>
      <c r="Q52" s="45"/>
      <c r="R52" s="44">
        <f t="shared" si="12"/>
        <v>354000</v>
      </c>
      <c r="S52" s="44">
        <f t="shared" si="13"/>
        <v>-20550</v>
      </c>
      <c r="T52" s="46">
        <f t="shared" si="14"/>
        <v>-5.4865839006808172E-2</v>
      </c>
      <c r="U52" s="47"/>
      <c r="W52" s="18">
        <f t="shared" si="5"/>
        <v>2014</v>
      </c>
    </row>
    <row r="53" spans="2:23" hidden="1" x14ac:dyDescent="0.2">
      <c r="B53" s="39">
        <v>49</v>
      </c>
      <c r="C53" s="50">
        <v>41989</v>
      </c>
      <c r="D53" s="40" t="s">
        <v>90</v>
      </c>
      <c r="E53" s="41" t="s">
        <v>91</v>
      </c>
      <c r="F53" s="42">
        <v>100</v>
      </c>
      <c r="G53" s="43">
        <v>3380</v>
      </c>
      <c r="H53" s="44">
        <f t="shared" si="9"/>
        <v>338000</v>
      </c>
      <c r="I53" s="45"/>
      <c r="J53" s="45"/>
      <c r="K53" s="44">
        <f t="shared" si="10"/>
        <v>338000</v>
      </c>
      <c r="L53" s="50">
        <v>42019</v>
      </c>
      <c r="M53" s="42">
        <v>100</v>
      </c>
      <c r="N53" s="43">
        <v>3760</v>
      </c>
      <c r="O53" s="44">
        <f t="shared" si="11"/>
        <v>376000</v>
      </c>
      <c r="P53" s="45"/>
      <c r="Q53" s="45"/>
      <c r="R53" s="44">
        <f t="shared" si="12"/>
        <v>376000</v>
      </c>
      <c r="S53" s="44">
        <f t="shared" si="13"/>
        <v>38000</v>
      </c>
      <c r="T53" s="46">
        <f t="shared" si="14"/>
        <v>0.11242603550295859</v>
      </c>
      <c r="U53" s="47"/>
      <c r="W53" s="18">
        <f t="shared" si="5"/>
        <v>2015</v>
      </c>
    </row>
    <row r="54" spans="2:23" hidden="1" x14ac:dyDescent="0.2">
      <c r="B54" s="39">
        <v>50</v>
      </c>
      <c r="C54" s="50">
        <v>41989</v>
      </c>
      <c r="D54" s="40" t="s">
        <v>93</v>
      </c>
      <c r="E54" s="41" t="s">
        <v>92</v>
      </c>
      <c r="F54" s="42">
        <v>100</v>
      </c>
      <c r="G54" s="43">
        <v>1690</v>
      </c>
      <c r="H54" s="44">
        <f t="shared" si="9"/>
        <v>169000</v>
      </c>
      <c r="I54" s="45"/>
      <c r="J54" s="45"/>
      <c r="K54" s="44">
        <f t="shared" si="10"/>
        <v>169000</v>
      </c>
      <c r="L54" s="50">
        <v>42032</v>
      </c>
      <c r="M54" s="42">
        <v>100</v>
      </c>
      <c r="N54" s="43">
        <v>1666</v>
      </c>
      <c r="O54" s="44">
        <f t="shared" si="11"/>
        <v>166600</v>
      </c>
      <c r="P54" s="45"/>
      <c r="Q54" s="45"/>
      <c r="R54" s="44">
        <f t="shared" si="12"/>
        <v>166600</v>
      </c>
      <c r="S54" s="44">
        <f t="shared" si="13"/>
        <v>-2400</v>
      </c>
      <c r="T54" s="46">
        <f t="shared" si="14"/>
        <v>-1.4201183431952662E-2</v>
      </c>
      <c r="U54" s="47"/>
      <c r="W54" s="18">
        <f t="shared" si="5"/>
        <v>2015</v>
      </c>
    </row>
    <row r="55" spans="2:23" hidden="1" x14ac:dyDescent="0.2">
      <c r="B55" s="39">
        <v>51</v>
      </c>
      <c r="C55" s="50">
        <v>41992</v>
      </c>
      <c r="D55" s="40" t="s">
        <v>95</v>
      </c>
      <c r="E55" s="41" t="s">
        <v>94</v>
      </c>
      <c r="F55" s="42">
        <v>100</v>
      </c>
      <c r="G55" s="43">
        <v>1523</v>
      </c>
      <c r="H55" s="44">
        <f t="shared" si="9"/>
        <v>152300</v>
      </c>
      <c r="I55" s="45"/>
      <c r="J55" s="45"/>
      <c r="K55" s="44">
        <f t="shared" si="10"/>
        <v>152300</v>
      </c>
      <c r="L55" s="50">
        <v>42020</v>
      </c>
      <c r="M55" s="42">
        <v>200</v>
      </c>
      <c r="N55" s="43">
        <v>750</v>
      </c>
      <c r="O55" s="44">
        <f t="shared" si="11"/>
        <v>150000</v>
      </c>
      <c r="P55" s="45"/>
      <c r="Q55" s="45"/>
      <c r="R55" s="44">
        <f t="shared" si="12"/>
        <v>150000</v>
      </c>
      <c r="S55" s="44">
        <f t="shared" si="13"/>
        <v>-2300</v>
      </c>
      <c r="T55" s="46">
        <f t="shared" si="14"/>
        <v>-1.5101772816808929E-2</v>
      </c>
      <c r="U55" s="47"/>
      <c r="W55" s="18">
        <f t="shared" si="5"/>
        <v>2015</v>
      </c>
    </row>
    <row r="56" spans="2:23" hidden="1" x14ac:dyDescent="0.2">
      <c r="B56" s="39">
        <v>52</v>
      </c>
      <c r="C56" s="50">
        <v>41995</v>
      </c>
      <c r="D56" s="40" t="s">
        <v>97</v>
      </c>
      <c r="E56" s="41" t="s">
        <v>96</v>
      </c>
      <c r="F56" s="42">
        <v>400</v>
      </c>
      <c r="G56" s="43">
        <v>509</v>
      </c>
      <c r="H56" s="44">
        <f t="shared" si="9"/>
        <v>203600</v>
      </c>
      <c r="I56" s="45"/>
      <c r="J56" s="45"/>
      <c r="K56" s="44">
        <f t="shared" si="10"/>
        <v>203600</v>
      </c>
      <c r="L56" s="50">
        <v>42017</v>
      </c>
      <c r="M56" s="42">
        <v>400</v>
      </c>
      <c r="N56" s="43">
        <v>490</v>
      </c>
      <c r="O56" s="44">
        <f t="shared" si="11"/>
        <v>196000</v>
      </c>
      <c r="P56" s="45"/>
      <c r="Q56" s="45"/>
      <c r="R56" s="44">
        <f t="shared" si="12"/>
        <v>196000</v>
      </c>
      <c r="S56" s="44">
        <f t="shared" si="13"/>
        <v>-7600</v>
      </c>
      <c r="T56" s="46">
        <f t="shared" si="14"/>
        <v>-3.732809430255403E-2</v>
      </c>
      <c r="U56" s="47"/>
      <c r="W56" s="18">
        <f t="shared" si="5"/>
        <v>2015</v>
      </c>
    </row>
    <row r="57" spans="2:23" hidden="1" x14ac:dyDescent="0.2">
      <c r="B57" s="39">
        <v>53</v>
      </c>
      <c r="C57" s="50">
        <v>42024</v>
      </c>
      <c r="D57" s="40" t="s">
        <v>197</v>
      </c>
      <c r="E57" s="41" t="s">
        <v>101</v>
      </c>
      <c r="F57" s="42">
        <v>100</v>
      </c>
      <c r="G57" s="43">
        <v>3626</v>
      </c>
      <c r="H57" s="44">
        <f t="shared" si="9"/>
        <v>362600</v>
      </c>
      <c r="I57" s="45"/>
      <c r="J57" s="45"/>
      <c r="K57" s="44">
        <f t="shared" si="10"/>
        <v>362600</v>
      </c>
      <c r="L57" s="50">
        <v>42037</v>
      </c>
      <c r="M57" s="42">
        <v>100</v>
      </c>
      <c r="N57" s="43">
        <v>3544</v>
      </c>
      <c r="O57" s="44">
        <f t="shared" si="11"/>
        <v>354400</v>
      </c>
      <c r="P57" s="45"/>
      <c r="Q57" s="45"/>
      <c r="R57" s="44">
        <f t="shared" si="12"/>
        <v>354400</v>
      </c>
      <c r="S57" s="44">
        <f t="shared" si="13"/>
        <v>-8200</v>
      </c>
      <c r="T57" s="46">
        <f t="shared" si="14"/>
        <v>-2.2614451185879757E-2</v>
      </c>
      <c r="U57" s="47"/>
      <c r="W57" s="18">
        <f t="shared" si="5"/>
        <v>2015</v>
      </c>
    </row>
    <row r="58" spans="2:23" hidden="1" x14ac:dyDescent="0.2">
      <c r="B58" s="39">
        <v>54</v>
      </c>
      <c r="C58" s="50">
        <v>42033</v>
      </c>
      <c r="D58" s="40" t="s">
        <v>199</v>
      </c>
      <c r="E58" s="41" t="s">
        <v>123</v>
      </c>
      <c r="F58" s="42">
        <v>100</v>
      </c>
      <c r="G58" s="43">
        <v>3986</v>
      </c>
      <c r="H58" s="44">
        <f t="shared" si="9"/>
        <v>398600</v>
      </c>
      <c r="I58" s="45"/>
      <c r="J58" s="45"/>
      <c r="K58" s="44">
        <f t="shared" si="10"/>
        <v>398600</v>
      </c>
      <c r="L58" s="50">
        <v>42082</v>
      </c>
      <c r="M58" s="42">
        <v>100</v>
      </c>
      <c r="N58" s="43">
        <v>4241.5</v>
      </c>
      <c r="O58" s="44">
        <f t="shared" si="11"/>
        <v>424150</v>
      </c>
      <c r="P58" s="45"/>
      <c r="Q58" s="45"/>
      <c r="R58" s="44">
        <f t="shared" si="12"/>
        <v>424150</v>
      </c>
      <c r="S58" s="44">
        <f t="shared" si="13"/>
        <v>25550</v>
      </c>
      <c r="T58" s="46">
        <f t="shared" si="14"/>
        <v>6.4099347717009536E-2</v>
      </c>
      <c r="U58" s="47"/>
      <c r="W58" s="18">
        <f t="shared" si="5"/>
        <v>2015</v>
      </c>
    </row>
    <row r="59" spans="2:23" hidden="1" x14ac:dyDescent="0.2">
      <c r="B59" s="39">
        <v>55</v>
      </c>
      <c r="C59" s="50">
        <v>42037</v>
      </c>
      <c r="D59" s="40" t="s">
        <v>200</v>
      </c>
      <c r="E59" s="41" t="s">
        <v>201</v>
      </c>
      <c r="F59" s="42">
        <v>1000</v>
      </c>
      <c r="G59" s="43">
        <v>186</v>
      </c>
      <c r="H59" s="44">
        <f t="shared" si="9"/>
        <v>186000</v>
      </c>
      <c r="I59" s="45"/>
      <c r="J59" s="45"/>
      <c r="K59" s="44">
        <f t="shared" si="10"/>
        <v>186000</v>
      </c>
      <c r="L59" s="50">
        <v>42052</v>
      </c>
      <c r="M59" s="42">
        <v>1000</v>
      </c>
      <c r="N59" s="43">
        <v>206</v>
      </c>
      <c r="O59" s="44">
        <f t="shared" si="11"/>
        <v>206000</v>
      </c>
      <c r="P59" s="45"/>
      <c r="Q59" s="45"/>
      <c r="R59" s="44">
        <f t="shared" si="12"/>
        <v>206000</v>
      </c>
      <c r="S59" s="44">
        <f t="shared" si="13"/>
        <v>20000</v>
      </c>
      <c r="T59" s="46">
        <f t="shared" si="14"/>
        <v>0.10752688172043011</v>
      </c>
      <c r="U59" s="47"/>
      <c r="W59" s="18">
        <f t="shared" si="5"/>
        <v>2015</v>
      </c>
    </row>
    <row r="60" spans="2:23" hidden="1" x14ac:dyDescent="0.2">
      <c r="B60" s="39">
        <v>56</v>
      </c>
      <c r="C60" s="50">
        <v>42037</v>
      </c>
      <c r="D60" s="40" t="s">
        <v>202</v>
      </c>
      <c r="E60" s="41" t="s">
        <v>203</v>
      </c>
      <c r="F60" s="42">
        <v>1000</v>
      </c>
      <c r="G60" s="43">
        <v>530</v>
      </c>
      <c r="H60" s="44">
        <f t="shared" si="9"/>
        <v>530000</v>
      </c>
      <c r="I60" s="45"/>
      <c r="J60" s="45"/>
      <c r="K60" s="44">
        <f t="shared" si="10"/>
        <v>530000</v>
      </c>
      <c r="L60" s="50">
        <v>42055</v>
      </c>
      <c r="M60" s="42">
        <v>1000</v>
      </c>
      <c r="N60" s="43">
        <v>529</v>
      </c>
      <c r="O60" s="44">
        <f t="shared" si="11"/>
        <v>529000</v>
      </c>
      <c r="P60" s="45"/>
      <c r="Q60" s="45"/>
      <c r="R60" s="44">
        <f t="shared" si="12"/>
        <v>529000</v>
      </c>
      <c r="S60" s="44">
        <f t="shared" si="13"/>
        <v>-1000</v>
      </c>
      <c r="T60" s="46">
        <f t="shared" si="14"/>
        <v>-1.8867924528301887E-3</v>
      </c>
      <c r="U60" s="47"/>
      <c r="W60" s="18">
        <f t="shared" si="5"/>
        <v>2015</v>
      </c>
    </row>
    <row r="61" spans="2:23" hidden="1" x14ac:dyDescent="0.2">
      <c r="B61" s="39">
        <v>57</v>
      </c>
      <c r="C61" s="50">
        <v>42058</v>
      </c>
      <c r="D61" s="40" t="s">
        <v>90</v>
      </c>
      <c r="E61" s="41" t="s">
        <v>91</v>
      </c>
      <c r="F61" s="42">
        <v>100</v>
      </c>
      <c r="G61" s="43">
        <v>3955</v>
      </c>
      <c r="H61" s="44">
        <f t="shared" si="9"/>
        <v>395500</v>
      </c>
      <c r="I61" s="45"/>
      <c r="J61" s="45"/>
      <c r="K61" s="44">
        <f t="shared" si="10"/>
        <v>395500</v>
      </c>
      <c r="L61" s="50">
        <v>42100</v>
      </c>
      <c r="M61" s="42">
        <v>100</v>
      </c>
      <c r="N61" s="43">
        <v>4350</v>
      </c>
      <c r="O61" s="44">
        <f t="shared" si="11"/>
        <v>435000</v>
      </c>
      <c r="P61" s="45"/>
      <c r="Q61" s="45"/>
      <c r="R61" s="44">
        <f t="shared" si="12"/>
        <v>435000</v>
      </c>
      <c r="S61" s="44">
        <f t="shared" si="13"/>
        <v>39500</v>
      </c>
      <c r="T61" s="46">
        <f t="shared" si="14"/>
        <v>9.9873577749683945E-2</v>
      </c>
      <c r="U61" s="47"/>
      <c r="W61" s="18">
        <f t="shared" si="5"/>
        <v>2015</v>
      </c>
    </row>
    <row r="62" spans="2:23" hidden="1" x14ac:dyDescent="0.2">
      <c r="B62" s="39">
        <v>58</v>
      </c>
      <c r="C62" s="50">
        <v>42058</v>
      </c>
      <c r="D62" s="40" t="s">
        <v>204</v>
      </c>
      <c r="E62" s="41" t="s">
        <v>108</v>
      </c>
      <c r="F62" s="42">
        <v>1000</v>
      </c>
      <c r="G62" s="43">
        <v>658</v>
      </c>
      <c r="H62" s="44">
        <f t="shared" si="9"/>
        <v>658000</v>
      </c>
      <c r="I62" s="45"/>
      <c r="J62" s="45"/>
      <c r="K62" s="44">
        <f t="shared" si="10"/>
        <v>658000</v>
      </c>
      <c r="L62" s="50">
        <v>42082</v>
      </c>
      <c r="M62" s="42">
        <v>1000</v>
      </c>
      <c r="N62" s="43">
        <v>692</v>
      </c>
      <c r="O62" s="44">
        <f t="shared" si="11"/>
        <v>692000</v>
      </c>
      <c r="P62" s="45"/>
      <c r="Q62" s="45"/>
      <c r="R62" s="44">
        <f t="shared" si="12"/>
        <v>692000</v>
      </c>
      <c r="S62" s="44">
        <f t="shared" si="13"/>
        <v>34000</v>
      </c>
      <c r="T62" s="46">
        <f t="shared" si="14"/>
        <v>5.1671732522796353E-2</v>
      </c>
      <c r="U62" s="47"/>
      <c r="W62" s="18">
        <f t="shared" si="5"/>
        <v>2015</v>
      </c>
    </row>
    <row r="63" spans="2:23" hidden="1" x14ac:dyDescent="0.2">
      <c r="B63" s="39">
        <v>59</v>
      </c>
      <c r="C63" s="50">
        <v>42087</v>
      </c>
      <c r="D63" s="40" t="s">
        <v>205</v>
      </c>
      <c r="E63" s="41" t="s">
        <v>206</v>
      </c>
      <c r="F63" s="42">
        <v>500</v>
      </c>
      <c r="G63" s="43">
        <v>499</v>
      </c>
      <c r="H63" s="44">
        <f t="shared" si="9"/>
        <v>249500</v>
      </c>
      <c r="I63" s="45"/>
      <c r="J63" s="45"/>
      <c r="K63" s="44">
        <f t="shared" si="10"/>
        <v>249500</v>
      </c>
      <c r="L63" s="50">
        <v>42100</v>
      </c>
      <c r="M63" s="42">
        <v>500</v>
      </c>
      <c r="N63" s="43">
        <v>479</v>
      </c>
      <c r="O63" s="44">
        <f t="shared" si="11"/>
        <v>239500</v>
      </c>
      <c r="P63" s="45"/>
      <c r="Q63" s="45"/>
      <c r="R63" s="44">
        <f t="shared" si="12"/>
        <v>239500</v>
      </c>
      <c r="S63" s="44">
        <f t="shared" si="13"/>
        <v>-10000</v>
      </c>
      <c r="T63" s="46">
        <f t="shared" si="14"/>
        <v>-4.0080160320641281E-2</v>
      </c>
      <c r="U63" s="47"/>
      <c r="W63" s="18">
        <f t="shared" si="5"/>
        <v>2015</v>
      </c>
    </row>
    <row r="64" spans="2:23" hidden="1" x14ac:dyDescent="0.2">
      <c r="B64" s="39">
        <v>60</v>
      </c>
      <c r="C64" s="50">
        <v>42087</v>
      </c>
      <c r="D64" s="40" t="s">
        <v>171</v>
      </c>
      <c r="E64" s="41" t="s">
        <v>172</v>
      </c>
      <c r="F64" s="42">
        <v>500</v>
      </c>
      <c r="G64" s="43">
        <v>414</v>
      </c>
      <c r="H64" s="44">
        <f t="shared" si="9"/>
        <v>207000</v>
      </c>
      <c r="I64" s="45"/>
      <c r="J64" s="45"/>
      <c r="K64" s="44">
        <f t="shared" si="10"/>
        <v>207000</v>
      </c>
      <c r="L64" s="50">
        <v>42094</v>
      </c>
      <c r="M64" s="42">
        <v>500</v>
      </c>
      <c r="N64" s="43">
        <v>464</v>
      </c>
      <c r="O64" s="44">
        <f t="shared" si="11"/>
        <v>232000</v>
      </c>
      <c r="P64" s="45"/>
      <c r="Q64" s="45"/>
      <c r="R64" s="44">
        <f t="shared" si="12"/>
        <v>232000</v>
      </c>
      <c r="S64" s="44">
        <f t="shared" si="13"/>
        <v>25000</v>
      </c>
      <c r="T64" s="46">
        <f t="shared" si="14"/>
        <v>0.12077294685990338</v>
      </c>
      <c r="U64" s="47"/>
      <c r="W64" s="18">
        <f t="shared" si="5"/>
        <v>2015</v>
      </c>
    </row>
    <row r="65" spans="2:23" hidden="1" x14ac:dyDescent="0.2">
      <c r="B65" s="39">
        <v>61</v>
      </c>
      <c r="C65" s="50">
        <v>42089</v>
      </c>
      <c r="D65" s="40" t="s">
        <v>207</v>
      </c>
      <c r="E65" s="41" t="s">
        <v>112</v>
      </c>
      <c r="F65" s="42">
        <v>1000</v>
      </c>
      <c r="G65" s="43">
        <v>674</v>
      </c>
      <c r="H65" s="44">
        <f t="shared" si="9"/>
        <v>674000</v>
      </c>
      <c r="I65" s="45"/>
      <c r="J65" s="45"/>
      <c r="K65" s="44">
        <f t="shared" si="10"/>
        <v>674000</v>
      </c>
      <c r="L65" s="50">
        <v>42125</v>
      </c>
      <c r="M65" s="42">
        <v>1000</v>
      </c>
      <c r="N65" s="43">
        <v>706</v>
      </c>
      <c r="O65" s="44">
        <f t="shared" si="11"/>
        <v>706000</v>
      </c>
      <c r="P65" s="45"/>
      <c r="Q65" s="45"/>
      <c r="R65" s="44">
        <f t="shared" si="12"/>
        <v>706000</v>
      </c>
      <c r="S65" s="44">
        <f t="shared" si="13"/>
        <v>32000</v>
      </c>
      <c r="T65" s="46">
        <f t="shared" si="14"/>
        <v>4.7477744807121663E-2</v>
      </c>
      <c r="U65" s="47"/>
      <c r="W65" s="18">
        <f t="shared" si="5"/>
        <v>2015</v>
      </c>
    </row>
    <row r="66" spans="2:23" hidden="1" x14ac:dyDescent="0.2">
      <c r="B66" s="39">
        <v>62</v>
      </c>
      <c r="C66" s="50">
        <v>42093</v>
      </c>
      <c r="D66" s="40" t="s">
        <v>208</v>
      </c>
      <c r="E66" s="41" t="s">
        <v>114</v>
      </c>
      <c r="F66" s="42">
        <v>100</v>
      </c>
      <c r="G66" s="43">
        <v>1526</v>
      </c>
      <c r="H66" s="44">
        <f t="shared" si="9"/>
        <v>152600</v>
      </c>
      <c r="I66" s="45"/>
      <c r="J66" s="45"/>
      <c r="K66" s="44">
        <f t="shared" si="10"/>
        <v>152600</v>
      </c>
      <c r="L66" s="50">
        <v>42100</v>
      </c>
      <c r="M66" s="42">
        <v>100</v>
      </c>
      <c r="N66" s="43">
        <v>1536</v>
      </c>
      <c r="O66" s="44">
        <f t="shared" si="11"/>
        <v>153600</v>
      </c>
      <c r="P66" s="45"/>
      <c r="Q66" s="45"/>
      <c r="R66" s="44">
        <f t="shared" si="12"/>
        <v>153600</v>
      </c>
      <c r="S66" s="44">
        <f t="shared" si="13"/>
        <v>1000</v>
      </c>
      <c r="T66" s="46">
        <f t="shared" si="14"/>
        <v>6.55307994757536E-3</v>
      </c>
      <c r="U66" s="47"/>
      <c r="W66" s="18">
        <f t="shared" si="5"/>
        <v>2015</v>
      </c>
    </row>
    <row r="67" spans="2:23" hidden="1" x14ac:dyDescent="0.2">
      <c r="B67" s="39">
        <v>63</v>
      </c>
      <c r="C67" s="50">
        <v>42114</v>
      </c>
      <c r="D67" s="40" t="s">
        <v>209</v>
      </c>
      <c r="E67" s="41" t="s">
        <v>210</v>
      </c>
      <c r="F67" s="42">
        <v>100</v>
      </c>
      <c r="G67" s="43">
        <v>8320</v>
      </c>
      <c r="H67" s="44">
        <f t="shared" si="9"/>
        <v>832000</v>
      </c>
      <c r="I67" s="45"/>
      <c r="J67" s="45"/>
      <c r="K67" s="44">
        <f t="shared" si="10"/>
        <v>832000</v>
      </c>
      <c r="L67" s="50">
        <v>42122</v>
      </c>
      <c r="M67" s="42">
        <v>100</v>
      </c>
      <c r="N67" s="43">
        <v>8720</v>
      </c>
      <c r="O67" s="44">
        <f t="shared" si="11"/>
        <v>872000</v>
      </c>
      <c r="P67" s="45"/>
      <c r="Q67" s="45"/>
      <c r="R67" s="44">
        <f t="shared" si="12"/>
        <v>872000</v>
      </c>
      <c r="S67" s="44">
        <f t="shared" si="13"/>
        <v>40000</v>
      </c>
      <c r="T67" s="46">
        <f t="shared" si="14"/>
        <v>4.807692307692308E-2</v>
      </c>
      <c r="U67" s="47"/>
      <c r="W67" s="18">
        <f t="shared" si="5"/>
        <v>2015</v>
      </c>
    </row>
    <row r="68" spans="2:23" hidden="1" x14ac:dyDescent="0.2">
      <c r="B68" s="39">
        <v>64</v>
      </c>
      <c r="C68" s="50">
        <v>42114</v>
      </c>
      <c r="D68" s="40" t="s">
        <v>211</v>
      </c>
      <c r="E68" s="41" t="s">
        <v>122</v>
      </c>
      <c r="F68" s="42">
        <v>100</v>
      </c>
      <c r="G68" s="43">
        <v>2995</v>
      </c>
      <c r="H68" s="44">
        <f t="shared" si="9"/>
        <v>299500</v>
      </c>
      <c r="I68" s="45"/>
      <c r="J68" s="45"/>
      <c r="K68" s="44">
        <f t="shared" si="10"/>
        <v>299500</v>
      </c>
      <c r="L68" s="50">
        <v>42125</v>
      </c>
      <c r="M68" s="42">
        <v>100</v>
      </c>
      <c r="N68" s="43">
        <v>2762.1</v>
      </c>
      <c r="O68" s="44">
        <f t="shared" si="11"/>
        <v>276210</v>
      </c>
      <c r="P68" s="45"/>
      <c r="Q68" s="45"/>
      <c r="R68" s="44">
        <f t="shared" si="12"/>
        <v>276210</v>
      </c>
      <c r="S68" s="44">
        <f t="shared" si="13"/>
        <v>-23290</v>
      </c>
      <c r="T68" s="46">
        <f t="shared" si="14"/>
        <v>-7.7762938230383979E-2</v>
      </c>
      <c r="U68" s="47"/>
      <c r="W68" s="18">
        <f t="shared" si="5"/>
        <v>2015</v>
      </c>
    </row>
    <row r="69" spans="2:23" hidden="1" x14ac:dyDescent="0.2">
      <c r="B69" s="39">
        <v>65</v>
      </c>
      <c r="C69" s="50">
        <v>42114</v>
      </c>
      <c r="D69" s="40" t="s">
        <v>212</v>
      </c>
      <c r="E69" s="41" t="s">
        <v>213</v>
      </c>
      <c r="F69" s="42">
        <v>100</v>
      </c>
      <c r="G69" s="43">
        <v>825</v>
      </c>
      <c r="H69" s="44">
        <f t="shared" si="9"/>
        <v>82500</v>
      </c>
      <c r="I69" s="45"/>
      <c r="J69" s="45"/>
      <c r="K69" s="44">
        <f t="shared" si="10"/>
        <v>82500</v>
      </c>
      <c r="L69" s="50">
        <v>42116</v>
      </c>
      <c r="M69" s="42">
        <v>100</v>
      </c>
      <c r="N69" s="43">
        <v>818</v>
      </c>
      <c r="O69" s="44">
        <f t="shared" si="11"/>
        <v>81800</v>
      </c>
      <c r="P69" s="45"/>
      <c r="Q69" s="45"/>
      <c r="R69" s="44">
        <f t="shared" si="12"/>
        <v>81800</v>
      </c>
      <c r="S69" s="44">
        <f t="shared" si="13"/>
        <v>-700</v>
      </c>
      <c r="T69" s="46">
        <f t="shared" si="14"/>
        <v>-8.4848484848484857E-3</v>
      </c>
      <c r="U69" s="47"/>
      <c r="W69" s="18">
        <f t="shared" si="5"/>
        <v>2015</v>
      </c>
    </row>
    <row r="70" spans="2:23" hidden="1" x14ac:dyDescent="0.2">
      <c r="B70" s="39">
        <v>66</v>
      </c>
      <c r="C70" s="50">
        <v>42125</v>
      </c>
      <c r="D70" s="40" t="s">
        <v>214</v>
      </c>
      <c r="E70" s="41" t="s">
        <v>215</v>
      </c>
      <c r="F70" s="42">
        <v>100</v>
      </c>
      <c r="G70" s="43">
        <v>2503</v>
      </c>
      <c r="H70" s="44">
        <f t="shared" si="9"/>
        <v>250300</v>
      </c>
      <c r="I70" s="45"/>
      <c r="J70" s="45"/>
      <c r="K70" s="44">
        <f t="shared" si="10"/>
        <v>250300</v>
      </c>
      <c r="L70" s="50">
        <v>42131</v>
      </c>
      <c r="M70" s="42">
        <v>100</v>
      </c>
      <c r="N70" s="43">
        <v>2500</v>
      </c>
      <c r="O70" s="44">
        <f t="shared" si="11"/>
        <v>250000</v>
      </c>
      <c r="P70" s="45"/>
      <c r="Q70" s="45"/>
      <c r="R70" s="44">
        <f t="shared" si="12"/>
        <v>250000</v>
      </c>
      <c r="S70" s="44">
        <f t="shared" si="13"/>
        <v>-300</v>
      </c>
      <c r="T70" s="46">
        <f t="shared" si="14"/>
        <v>-1.1985617259288853E-3</v>
      </c>
      <c r="U70" s="47"/>
      <c r="W70" s="18">
        <f t="shared" ref="W70:W135" si="15">IF(L70&lt;&gt;"",YEAR(L70),"")</f>
        <v>2015</v>
      </c>
    </row>
    <row r="71" spans="2:23" hidden="1" x14ac:dyDescent="0.2">
      <c r="B71" s="39">
        <v>67</v>
      </c>
      <c r="C71" s="50">
        <v>42131</v>
      </c>
      <c r="D71" s="40" t="s">
        <v>199</v>
      </c>
      <c r="E71" s="41" t="s">
        <v>123</v>
      </c>
      <c r="F71" s="42">
        <v>100</v>
      </c>
      <c r="G71" s="43">
        <v>4570</v>
      </c>
      <c r="H71" s="44">
        <f t="shared" si="9"/>
        <v>457000</v>
      </c>
      <c r="I71" s="45"/>
      <c r="J71" s="45"/>
      <c r="K71" s="44">
        <f t="shared" si="10"/>
        <v>457000</v>
      </c>
      <c r="L71" s="50">
        <v>42166</v>
      </c>
      <c r="M71" s="42">
        <v>100</v>
      </c>
      <c r="N71" s="43">
        <v>4600</v>
      </c>
      <c r="O71" s="44">
        <f t="shared" si="11"/>
        <v>460000</v>
      </c>
      <c r="P71" s="45"/>
      <c r="Q71" s="45"/>
      <c r="R71" s="44">
        <f t="shared" si="12"/>
        <v>460000</v>
      </c>
      <c r="S71" s="44">
        <f t="shared" si="13"/>
        <v>3000</v>
      </c>
      <c r="T71" s="46">
        <f t="shared" si="14"/>
        <v>6.5645514223194746E-3</v>
      </c>
      <c r="U71" s="47"/>
      <c r="W71" s="18">
        <f t="shared" si="15"/>
        <v>2015</v>
      </c>
    </row>
    <row r="72" spans="2:23" hidden="1" x14ac:dyDescent="0.2">
      <c r="B72" s="39">
        <v>68</v>
      </c>
      <c r="C72" s="50">
        <v>42131</v>
      </c>
      <c r="D72" s="40" t="s">
        <v>75</v>
      </c>
      <c r="E72" s="41" t="s">
        <v>216</v>
      </c>
      <c r="F72" s="42">
        <v>100</v>
      </c>
      <c r="G72" s="43">
        <v>3935</v>
      </c>
      <c r="H72" s="44">
        <f t="shared" si="9"/>
        <v>393500</v>
      </c>
      <c r="I72" s="45"/>
      <c r="J72" s="45"/>
      <c r="K72" s="44">
        <f t="shared" si="10"/>
        <v>393500</v>
      </c>
      <c r="L72" s="50">
        <v>42145</v>
      </c>
      <c r="M72" s="42">
        <v>100</v>
      </c>
      <c r="N72" s="43">
        <v>3926</v>
      </c>
      <c r="O72" s="44">
        <f t="shared" si="11"/>
        <v>392600</v>
      </c>
      <c r="P72" s="45"/>
      <c r="Q72" s="45"/>
      <c r="R72" s="44">
        <f t="shared" si="12"/>
        <v>392600</v>
      </c>
      <c r="S72" s="44">
        <f t="shared" si="13"/>
        <v>-900</v>
      </c>
      <c r="T72" s="46">
        <f t="shared" si="14"/>
        <v>-2.2871664548919949E-3</v>
      </c>
      <c r="U72" s="47"/>
      <c r="W72" s="18">
        <f t="shared" si="15"/>
        <v>2015</v>
      </c>
    </row>
    <row r="73" spans="2:23" hidden="1" x14ac:dyDescent="0.2">
      <c r="B73" s="39">
        <v>69</v>
      </c>
      <c r="C73" s="50">
        <v>42153</v>
      </c>
      <c r="D73" s="40" t="s">
        <v>197</v>
      </c>
      <c r="E73" s="41" t="s">
        <v>101</v>
      </c>
      <c r="F73" s="42">
        <v>100</v>
      </c>
      <c r="G73" s="43">
        <v>4292.5</v>
      </c>
      <c r="H73" s="44">
        <f t="shared" si="9"/>
        <v>429250</v>
      </c>
      <c r="I73" s="45"/>
      <c r="J73" s="45"/>
      <c r="K73" s="44">
        <f t="shared" si="10"/>
        <v>429250</v>
      </c>
      <c r="L73" s="50">
        <v>42166</v>
      </c>
      <c r="M73" s="42">
        <v>100</v>
      </c>
      <c r="N73" s="43">
        <v>4154</v>
      </c>
      <c r="O73" s="44">
        <f t="shared" si="11"/>
        <v>415400</v>
      </c>
      <c r="P73" s="45"/>
      <c r="Q73" s="45"/>
      <c r="R73" s="44">
        <f t="shared" si="12"/>
        <v>415400</v>
      </c>
      <c r="S73" s="44">
        <f t="shared" si="13"/>
        <v>-13850</v>
      </c>
      <c r="T73" s="46">
        <f t="shared" si="14"/>
        <v>-3.2265579499126382E-2</v>
      </c>
      <c r="U73" s="47"/>
      <c r="W73" s="18">
        <f t="shared" si="15"/>
        <v>2015</v>
      </c>
    </row>
    <row r="74" spans="2:23" hidden="1" x14ac:dyDescent="0.2">
      <c r="B74" s="39">
        <v>70</v>
      </c>
      <c r="C74" s="50">
        <v>42166</v>
      </c>
      <c r="D74" s="40" t="s">
        <v>217</v>
      </c>
      <c r="E74" s="41" t="s">
        <v>218</v>
      </c>
      <c r="F74" s="42">
        <v>100</v>
      </c>
      <c r="G74" s="43">
        <v>2592.5</v>
      </c>
      <c r="H74" s="44">
        <f t="shared" si="9"/>
        <v>259250</v>
      </c>
      <c r="I74" s="45"/>
      <c r="J74" s="45"/>
      <c r="K74" s="44">
        <f t="shared" si="10"/>
        <v>259250</v>
      </c>
      <c r="L74" s="50">
        <v>42173</v>
      </c>
      <c r="M74" s="42">
        <v>100</v>
      </c>
      <c r="N74" s="43">
        <v>2484</v>
      </c>
      <c r="O74" s="44">
        <f t="shared" si="11"/>
        <v>248400</v>
      </c>
      <c r="P74" s="45"/>
      <c r="Q74" s="45"/>
      <c r="R74" s="44">
        <f t="shared" si="12"/>
        <v>248400</v>
      </c>
      <c r="S74" s="44">
        <f t="shared" si="13"/>
        <v>-10850</v>
      </c>
      <c r="T74" s="46">
        <f t="shared" si="14"/>
        <v>-4.1851494696239153E-2</v>
      </c>
      <c r="U74" s="47"/>
      <c r="W74" s="18">
        <f t="shared" si="15"/>
        <v>2015</v>
      </c>
    </row>
    <row r="75" spans="2:23" hidden="1" x14ac:dyDescent="0.2">
      <c r="B75" s="39">
        <v>71</v>
      </c>
      <c r="C75" s="50">
        <v>42166</v>
      </c>
      <c r="D75" s="40" t="s">
        <v>207</v>
      </c>
      <c r="E75" s="41" t="s">
        <v>112</v>
      </c>
      <c r="F75" s="42">
        <v>1000</v>
      </c>
      <c r="G75" s="43">
        <v>773</v>
      </c>
      <c r="H75" s="44">
        <f t="shared" si="9"/>
        <v>773000</v>
      </c>
      <c r="I75" s="45"/>
      <c r="J75" s="45"/>
      <c r="K75" s="44">
        <f t="shared" si="10"/>
        <v>773000</v>
      </c>
      <c r="L75" s="50">
        <v>42173</v>
      </c>
      <c r="M75" s="42">
        <v>1000</v>
      </c>
      <c r="N75" s="43">
        <v>747</v>
      </c>
      <c r="O75" s="44">
        <f t="shared" si="11"/>
        <v>747000</v>
      </c>
      <c r="P75" s="45"/>
      <c r="Q75" s="45"/>
      <c r="R75" s="44">
        <f t="shared" si="12"/>
        <v>747000</v>
      </c>
      <c r="S75" s="44">
        <f t="shared" si="13"/>
        <v>-26000</v>
      </c>
      <c r="T75" s="46">
        <f t="shared" si="14"/>
        <v>-3.3635187580853813E-2</v>
      </c>
      <c r="U75" s="47"/>
      <c r="W75" s="18">
        <f t="shared" si="15"/>
        <v>2015</v>
      </c>
    </row>
    <row r="76" spans="2:23" hidden="1" x14ac:dyDescent="0.2">
      <c r="B76" s="39">
        <v>72</v>
      </c>
      <c r="C76" s="50">
        <v>42174</v>
      </c>
      <c r="D76" s="40" t="s">
        <v>219</v>
      </c>
      <c r="E76" s="41" t="s">
        <v>129</v>
      </c>
      <c r="F76" s="42">
        <v>100</v>
      </c>
      <c r="G76" s="43">
        <v>3708.5</v>
      </c>
      <c r="H76" s="44">
        <f t="shared" si="9"/>
        <v>370850</v>
      </c>
      <c r="I76" s="45"/>
      <c r="J76" s="45"/>
      <c r="K76" s="44">
        <f t="shared" si="10"/>
        <v>370850</v>
      </c>
      <c r="L76" s="50">
        <v>42184</v>
      </c>
      <c r="M76" s="42">
        <v>100</v>
      </c>
      <c r="N76" s="43">
        <v>3390</v>
      </c>
      <c r="O76" s="44">
        <f t="shared" si="11"/>
        <v>339000</v>
      </c>
      <c r="P76" s="45"/>
      <c r="Q76" s="45"/>
      <c r="R76" s="44">
        <f t="shared" si="12"/>
        <v>339000</v>
      </c>
      <c r="S76" s="44">
        <f t="shared" si="13"/>
        <v>-31850</v>
      </c>
      <c r="T76" s="46">
        <f t="shared" si="14"/>
        <v>-8.5883780504246998E-2</v>
      </c>
      <c r="U76" s="47"/>
      <c r="W76" s="18">
        <f t="shared" si="15"/>
        <v>2015</v>
      </c>
    </row>
    <row r="77" spans="2:23" hidden="1" x14ac:dyDescent="0.2">
      <c r="B77" s="39">
        <v>73</v>
      </c>
      <c r="C77" s="50">
        <v>42174</v>
      </c>
      <c r="D77" s="40" t="s">
        <v>157</v>
      </c>
      <c r="E77" s="41" t="s">
        <v>130</v>
      </c>
      <c r="F77" s="42">
        <v>100</v>
      </c>
      <c r="G77" s="43">
        <v>8275</v>
      </c>
      <c r="H77" s="44">
        <f t="shared" si="9"/>
        <v>827500</v>
      </c>
      <c r="I77" s="45"/>
      <c r="J77" s="45"/>
      <c r="K77" s="44">
        <f t="shared" si="10"/>
        <v>827500</v>
      </c>
      <c r="L77" s="50">
        <v>42184</v>
      </c>
      <c r="M77" s="42">
        <v>100</v>
      </c>
      <c r="N77" s="43">
        <v>8100</v>
      </c>
      <c r="O77" s="44">
        <f t="shared" si="11"/>
        <v>810000</v>
      </c>
      <c r="P77" s="45"/>
      <c r="Q77" s="45"/>
      <c r="R77" s="44">
        <f t="shared" si="12"/>
        <v>810000</v>
      </c>
      <c r="S77" s="44">
        <f t="shared" si="13"/>
        <v>-17500</v>
      </c>
      <c r="T77" s="46">
        <f t="shared" si="14"/>
        <v>-2.1148036253776436E-2</v>
      </c>
      <c r="U77" s="47"/>
      <c r="W77" s="18">
        <f t="shared" si="15"/>
        <v>2015</v>
      </c>
    </row>
    <row r="78" spans="2:23" hidden="1" x14ac:dyDescent="0.2">
      <c r="B78" s="39">
        <v>74</v>
      </c>
      <c r="C78" s="50">
        <v>42177</v>
      </c>
      <c r="D78" s="40" t="s">
        <v>220</v>
      </c>
      <c r="E78" s="41" t="s">
        <v>221</v>
      </c>
      <c r="F78" s="42">
        <v>200</v>
      </c>
      <c r="G78" s="43">
        <v>553</v>
      </c>
      <c r="H78" s="44">
        <f t="shared" si="9"/>
        <v>110600</v>
      </c>
      <c r="I78" s="45"/>
      <c r="J78" s="45"/>
      <c r="K78" s="44">
        <f t="shared" si="10"/>
        <v>110600</v>
      </c>
      <c r="L78" s="50">
        <v>42184</v>
      </c>
      <c r="M78" s="42">
        <v>200</v>
      </c>
      <c r="N78" s="43">
        <v>500</v>
      </c>
      <c r="O78" s="44">
        <f t="shared" si="11"/>
        <v>100000</v>
      </c>
      <c r="P78" s="45"/>
      <c r="Q78" s="45"/>
      <c r="R78" s="44">
        <f t="shared" si="12"/>
        <v>100000</v>
      </c>
      <c r="S78" s="44">
        <f t="shared" si="13"/>
        <v>-10600</v>
      </c>
      <c r="T78" s="46">
        <f t="shared" si="14"/>
        <v>-9.5840867992766726E-2</v>
      </c>
      <c r="U78" s="47"/>
      <c r="W78" s="18">
        <f t="shared" si="15"/>
        <v>2015</v>
      </c>
    </row>
    <row r="79" spans="2:23" hidden="1" x14ac:dyDescent="0.2">
      <c r="B79" s="39">
        <v>75</v>
      </c>
      <c r="C79" s="50">
        <v>42200</v>
      </c>
      <c r="D79" s="40" t="s">
        <v>222</v>
      </c>
      <c r="E79" s="41" t="s">
        <v>134</v>
      </c>
      <c r="F79" s="42">
        <v>100</v>
      </c>
      <c r="G79" s="43">
        <v>2123</v>
      </c>
      <c r="H79" s="44">
        <f t="shared" si="9"/>
        <v>212300</v>
      </c>
      <c r="I79" s="45"/>
      <c r="J79" s="45"/>
      <c r="K79" s="44">
        <f t="shared" si="10"/>
        <v>212300</v>
      </c>
      <c r="L79" s="50">
        <v>42214</v>
      </c>
      <c r="M79" s="42">
        <v>100</v>
      </c>
      <c r="N79" s="43">
        <v>2053</v>
      </c>
      <c r="O79" s="44">
        <f t="shared" si="11"/>
        <v>205300</v>
      </c>
      <c r="P79" s="45"/>
      <c r="Q79" s="45"/>
      <c r="R79" s="44">
        <f t="shared" si="12"/>
        <v>205300</v>
      </c>
      <c r="S79" s="44">
        <f t="shared" si="13"/>
        <v>-7000</v>
      </c>
      <c r="T79" s="46">
        <f t="shared" si="14"/>
        <v>-3.297220913801225E-2</v>
      </c>
      <c r="U79" s="47"/>
      <c r="W79" s="18">
        <f t="shared" si="15"/>
        <v>2015</v>
      </c>
    </row>
    <row r="80" spans="2:23" hidden="1" x14ac:dyDescent="0.2">
      <c r="B80" s="39">
        <v>76</v>
      </c>
      <c r="C80" s="50">
        <v>42200</v>
      </c>
      <c r="D80" s="40" t="s">
        <v>178</v>
      </c>
      <c r="E80" s="41" t="s">
        <v>179</v>
      </c>
      <c r="F80" s="42">
        <v>1000</v>
      </c>
      <c r="G80" s="43">
        <v>777</v>
      </c>
      <c r="H80" s="44">
        <f t="shared" si="9"/>
        <v>777000</v>
      </c>
      <c r="I80" s="45"/>
      <c r="J80" s="45"/>
      <c r="K80" s="44">
        <f t="shared" si="10"/>
        <v>777000</v>
      </c>
      <c r="L80" s="50">
        <v>42219</v>
      </c>
      <c r="M80" s="42">
        <v>1000</v>
      </c>
      <c r="N80" s="43">
        <v>791</v>
      </c>
      <c r="O80" s="44">
        <f t="shared" si="11"/>
        <v>791000</v>
      </c>
      <c r="P80" s="45"/>
      <c r="Q80" s="45"/>
      <c r="R80" s="44">
        <f t="shared" si="12"/>
        <v>791000</v>
      </c>
      <c r="S80" s="44">
        <f t="shared" si="13"/>
        <v>14000</v>
      </c>
      <c r="T80" s="46">
        <f t="shared" si="14"/>
        <v>1.8018018018018018E-2</v>
      </c>
      <c r="U80" s="47"/>
      <c r="W80" s="18">
        <f t="shared" si="15"/>
        <v>2015</v>
      </c>
    </row>
    <row r="81" spans="2:23" hidden="1" x14ac:dyDescent="0.2">
      <c r="B81" s="39">
        <v>77</v>
      </c>
      <c r="C81" s="50">
        <v>42333</v>
      </c>
      <c r="D81" s="40" t="s">
        <v>204</v>
      </c>
      <c r="E81" s="41" t="s">
        <v>108</v>
      </c>
      <c r="F81" s="42">
        <v>1000</v>
      </c>
      <c r="G81" s="43">
        <v>646.1</v>
      </c>
      <c r="H81" s="44">
        <f t="shared" si="9"/>
        <v>646100</v>
      </c>
      <c r="I81" s="45"/>
      <c r="J81" s="45"/>
      <c r="K81" s="44">
        <f t="shared" si="10"/>
        <v>646100</v>
      </c>
      <c r="L81" s="50">
        <v>42334</v>
      </c>
      <c r="M81" s="42">
        <v>1000</v>
      </c>
      <c r="N81" s="43">
        <v>645.29999999999995</v>
      </c>
      <c r="O81" s="44">
        <f t="shared" si="11"/>
        <v>645300</v>
      </c>
      <c r="P81" s="45"/>
      <c r="Q81" s="45"/>
      <c r="R81" s="44">
        <f t="shared" si="12"/>
        <v>645300</v>
      </c>
      <c r="S81" s="44">
        <f t="shared" si="13"/>
        <v>-800</v>
      </c>
      <c r="T81" s="46">
        <f t="shared" si="14"/>
        <v>-1.2381984212970129E-3</v>
      </c>
      <c r="U81" s="47"/>
      <c r="W81" s="18">
        <f t="shared" si="15"/>
        <v>2015</v>
      </c>
    </row>
    <row r="82" spans="2:23" hidden="1" x14ac:dyDescent="0.2">
      <c r="B82" s="39">
        <v>78</v>
      </c>
      <c r="C82" s="50">
        <v>42942</v>
      </c>
      <c r="D82" s="40" t="s">
        <v>223</v>
      </c>
      <c r="E82" s="41" t="s">
        <v>143</v>
      </c>
      <c r="F82" s="42">
        <v>100</v>
      </c>
      <c r="G82" s="43">
        <v>839</v>
      </c>
      <c r="H82" s="44">
        <f t="shared" si="9"/>
        <v>83900</v>
      </c>
      <c r="I82" s="45"/>
      <c r="J82" s="45"/>
      <c r="K82" s="44">
        <f t="shared" si="10"/>
        <v>83900</v>
      </c>
      <c r="L82" s="50">
        <v>44245</v>
      </c>
      <c r="M82" s="42">
        <v>100</v>
      </c>
      <c r="N82" s="43">
        <v>318</v>
      </c>
      <c r="O82" s="44">
        <f t="shared" si="11"/>
        <v>31800</v>
      </c>
      <c r="P82" s="45">
        <v>50</v>
      </c>
      <c r="Q82" s="45">
        <v>5</v>
      </c>
      <c r="R82" s="44">
        <f t="shared" si="12"/>
        <v>31745</v>
      </c>
      <c r="S82" s="44">
        <f t="shared" si="13"/>
        <v>-52155</v>
      </c>
      <c r="T82" s="46">
        <f t="shared" si="14"/>
        <v>-0.62163289630512519</v>
      </c>
      <c r="U82" s="47"/>
      <c r="W82" s="18">
        <f t="shared" si="15"/>
        <v>2021</v>
      </c>
    </row>
    <row r="83" spans="2:23" x14ac:dyDescent="0.2">
      <c r="B83" s="39">
        <v>79</v>
      </c>
      <c r="C83" s="50">
        <v>44333</v>
      </c>
      <c r="D83" s="40" t="s">
        <v>138</v>
      </c>
      <c r="E83" s="41" t="s">
        <v>141</v>
      </c>
      <c r="F83" s="42">
        <v>100</v>
      </c>
      <c r="G83" s="43">
        <v>7845</v>
      </c>
      <c r="H83" s="44">
        <f t="shared" si="9"/>
        <v>784500</v>
      </c>
      <c r="I83" s="45">
        <v>487</v>
      </c>
      <c r="J83" s="45">
        <v>48</v>
      </c>
      <c r="K83" s="44">
        <f t="shared" si="10"/>
        <v>785035</v>
      </c>
      <c r="L83" s="50">
        <v>44446</v>
      </c>
      <c r="M83" s="42">
        <v>100</v>
      </c>
      <c r="N83" s="43">
        <v>8444</v>
      </c>
      <c r="O83" s="44">
        <f t="shared" si="11"/>
        <v>844400</v>
      </c>
      <c r="P83" s="45">
        <v>0</v>
      </c>
      <c r="Q83" s="45">
        <v>0</v>
      </c>
      <c r="R83" s="44">
        <f t="shared" si="12"/>
        <v>844400</v>
      </c>
      <c r="S83" s="44">
        <f t="shared" si="13"/>
        <v>59365</v>
      </c>
      <c r="T83" s="46">
        <f t="shared" si="14"/>
        <v>7.5620832192195259E-2</v>
      </c>
      <c r="U83" s="47"/>
      <c r="W83" s="18">
        <f t="shared" si="15"/>
        <v>2021</v>
      </c>
    </row>
    <row r="84" spans="2:23" x14ac:dyDescent="0.2">
      <c r="B84" s="39">
        <v>80</v>
      </c>
      <c r="C84" s="50">
        <v>44384</v>
      </c>
      <c r="D84" s="40" t="s">
        <v>138</v>
      </c>
      <c r="E84" s="41" t="s">
        <v>141</v>
      </c>
      <c r="F84" s="42">
        <v>100</v>
      </c>
      <c r="G84" s="43">
        <v>7580</v>
      </c>
      <c r="H84" s="44">
        <f t="shared" si="9"/>
        <v>758000</v>
      </c>
      <c r="I84" s="45">
        <v>487</v>
      </c>
      <c r="J84" s="45">
        <v>48</v>
      </c>
      <c r="K84" s="44">
        <f t="shared" si="10"/>
        <v>758535</v>
      </c>
      <c r="L84" s="50">
        <v>44446</v>
      </c>
      <c r="M84" s="42">
        <v>100</v>
      </c>
      <c r="N84" s="43">
        <v>8444</v>
      </c>
      <c r="O84" s="44">
        <f t="shared" si="11"/>
        <v>844400</v>
      </c>
      <c r="P84" s="45">
        <v>921</v>
      </c>
      <c r="Q84" s="45">
        <v>92</v>
      </c>
      <c r="R84" s="44">
        <f t="shared" si="12"/>
        <v>843387</v>
      </c>
      <c r="S84" s="44">
        <f t="shared" si="13"/>
        <v>84852</v>
      </c>
      <c r="T84" s="46">
        <f t="shared" si="14"/>
        <v>0.11186299907057684</v>
      </c>
      <c r="U84" s="47"/>
      <c r="W84" s="18">
        <f t="shared" si="15"/>
        <v>2021</v>
      </c>
    </row>
    <row r="85" spans="2:23" hidden="1" x14ac:dyDescent="0.2">
      <c r="B85" s="39">
        <v>81</v>
      </c>
      <c r="C85" s="50">
        <v>44424</v>
      </c>
      <c r="D85" s="40" t="s">
        <v>139</v>
      </c>
      <c r="E85" s="41" t="s">
        <v>140</v>
      </c>
      <c r="F85" s="42">
        <v>100</v>
      </c>
      <c r="G85" s="43">
        <v>2656</v>
      </c>
      <c r="H85" s="44">
        <f t="shared" si="9"/>
        <v>265600</v>
      </c>
      <c r="I85" s="45">
        <v>250</v>
      </c>
      <c r="J85" s="45">
        <v>25</v>
      </c>
      <c r="K85" s="44">
        <f t="shared" si="10"/>
        <v>265875</v>
      </c>
      <c r="L85" s="50">
        <v>44439</v>
      </c>
      <c r="M85" s="42">
        <v>100</v>
      </c>
      <c r="N85" s="43">
        <v>2921</v>
      </c>
      <c r="O85" s="44">
        <f t="shared" si="11"/>
        <v>292100</v>
      </c>
      <c r="P85" s="45">
        <v>238</v>
      </c>
      <c r="Q85" s="45">
        <v>23</v>
      </c>
      <c r="R85" s="44">
        <f>O85-P85-Q85</f>
        <v>291839</v>
      </c>
      <c r="S85" s="44">
        <f t="shared" si="13"/>
        <v>25964</v>
      </c>
      <c r="T85" s="46">
        <f t="shared" si="14"/>
        <v>9.7654913023037138E-2</v>
      </c>
      <c r="U85" s="47"/>
      <c r="W85" s="18">
        <f t="shared" si="15"/>
        <v>2021</v>
      </c>
    </row>
    <row r="86" spans="2:23" x14ac:dyDescent="0.2">
      <c r="B86" s="39">
        <v>82</v>
      </c>
      <c r="C86" s="50">
        <v>44475</v>
      </c>
      <c r="D86" s="40" t="s">
        <v>138</v>
      </c>
      <c r="E86" s="41" t="s">
        <v>141</v>
      </c>
      <c r="F86" s="42">
        <v>200</v>
      </c>
      <c r="G86" s="43">
        <v>7930</v>
      </c>
      <c r="H86" s="44">
        <f t="shared" si="9"/>
        <v>1586000</v>
      </c>
      <c r="I86" s="45">
        <v>921</v>
      </c>
      <c r="J86" s="45">
        <v>92</v>
      </c>
      <c r="K86" s="44">
        <f t="shared" si="10"/>
        <v>1587013</v>
      </c>
      <c r="L86" s="50">
        <v>44483</v>
      </c>
      <c r="M86" s="42">
        <v>200</v>
      </c>
      <c r="N86" s="43">
        <v>8420</v>
      </c>
      <c r="O86" s="44">
        <f t="shared" si="11"/>
        <v>1684000</v>
      </c>
      <c r="P86" s="45">
        <v>921</v>
      </c>
      <c r="Q86" s="45">
        <v>92</v>
      </c>
      <c r="R86" s="44">
        <f t="shared" si="12"/>
        <v>1682987</v>
      </c>
      <c r="S86" s="44">
        <f t="shared" si="13"/>
        <v>95974</v>
      </c>
      <c r="T86" s="46">
        <f t="shared" si="14"/>
        <v>6.0474614889733103E-2</v>
      </c>
      <c r="U86" s="47"/>
      <c r="W86" s="18">
        <f t="shared" si="15"/>
        <v>2021</v>
      </c>
    </row>
    <row r="87" spans="2:23" x14ac:dyDescent="0.2">
      <c r="B87" s="39">
        <v>83</v>
      </c>
      <c r="C87" s="50">
        <v>44550</v>
      </c>
      <c r="D87" s="40" t="s">
        <v>138</v>
      </c>
      <c r="E87" s="41" t="s">
        <v>141</v>
      </c>
      <c r="F87" s="42">
        <v>100</v>
      </c>
      <c r="G87" s="43">
        <v>9000</v>
      </c>
      <c r="H87" s="44">
        <f t="shared" si="9"/>
        <v>900000</v>
      </c>
      <c r="I87" s="45">
        <v>487</v>
      </c>
      <c r="J87" s="45">
        <v>48</v>
      </c>
      <c r="K87" s="44">
        <f t="shared" si="10"/>
        <v>900535</v>
      </c>
      <c r="L87" s="50">
        <v>44645</v>
      </c>
      <c r="M87" s="42">
        <v>100</v>
      </c>
      <c r="N87" s="43">
        <v>9313</v>
      </c>
      <c r="O87" s="44">
        <f t="shared" si="11"/>
        <v>931300</v>
      </c>
      <c r="P87" s="45">
        <v>0</v>
      </c>
      <c r="Q87" s="45">
        <v>0</v>
      </c>
      <c r="R87" s="44">
        <f t="shared" si="12"/>
        <v>931300</v>
      </c>
      <c r="S87" s="44">
        <f t="shared" si="13"/>
        <v>30765</v>
      </c>
      <c r="T87" s="46">
        <f t="shared" si="14"/>
        <v>3.4163025312730765E-2</v>
      </c>
      <c r="U87" s="47"/>
      <c r="W87" s="18">
        <f t="shared" si="15"/>
        <v>2022</v>
      </c>
    </row>
    <row r="88" spans="2:23" x14ac:dyDescent="0.2">
      <c r="B88" s="39">
        <v>84</v>
      </c>
      <c r="C88" s="50">
        <v>44568</v>
      </c>
      <c r="D88" s="40" t="s">
        <v>138</v>
      </c>
      <c r="E88" s="41" t="s">
        <v>141</v>
      </c>
      <c r="F88" s="42">
        <v>100</v>
      </c>
      <c r="G88" s="43">
        <v>8600</v>
      </c>
      <c r="H88" s="44">
        <f t="shared" si="9"/>
        <v>860000</v>
      </c>
      <c r="I88" s="45">
        <v>487</v>
      </c>
      <c r="J88" s="45">
        <v>48</v>
      </c>
      <c r="K88" s="44">
        <f t="shared" si="10"/>
        <v>860535</v>
      </c>
      <c r="L88" s="50">
        <v>44645</v>
      </c>
      <c r="M88" s="42">
        <v>100</v>
      </c>
      <c r="N88" s="43">
        <v>9313</v>
      </c>
      <c r="O88" s="44">
        <f t="shared" si="11"/>
        <v>931300</v>
      </c>
      <c r="P88" s="45">
        <v>921</v>
      </c>
      <c r="Q88" s="45">
        <v>92</v>
      </c>
      <c r="R88" s="44">
        <f t="shared" si="12"/>
        <v>930287</v>
      </c>
      <c r="S88" s="44">
        <f>IF(L88&lt;&gt;"",R88-K88,"")</f>
        <v>69752</v>
      </c>
      <c r="T88" s="46">
        <f t="shared" si="14"/>
        <v>8.1056552028679826E-2</v>
      </c>
      <c r="U88" s="47"/>
      <c r="W88" s="18">
        <f t="shared" si="15"/>
        <v>2022</v>
      </c>
    </row>
    <row r="89" spans="2:23" x14ac:dyDescent="0.2">
      <c r="B89" s="39">
        <v>85</v>
      </c>
      <c r="C89" s="50">
        <v>44876</v>
      </c>
      <c r="D89" s="40" t="s">
        <v>138</v>
      </c>
      <c r="E89" s="41" t="s">
        <v>141</v>
      </c>
      <c r="F89" s="42">
        <v>100</v>
      </c>
      <c r="G89" s="43">
        <v>9150</v>
      </c>
      <c r="H89" s="44">
        <f t="shared" si="9"/>
        <v>915000</v>
      </c>
      <c r="I89" s="45">
        <v>487</v>
      </c>
      <c r="J89" s="45">
        <v>48</v>
      </c>
      <c r="K89" s="44">
        <f t="shared" si="10"/>
        <v>915535</v>
      </c>
      <c r="L89" s="50">
        <v>45084</v>
      </c>
      <c r="M89" s="42">
        <v>300</v>
      </c>
      <c r="N89" s="43">
        <v>3482</v>
      </c>
      <c r="O89" s="44">
        <f t="shared" si="11"/>
        <v>1044600</v>
      </c>
      <c r="P89" s="45">
        <v>921</v>
      </c>
      <c r="Q89" s="45">
        <v>70600</v>
      </c>
      <c r="R89" s="44">
        <f t="shared" si="12"/>
        <v>973079</v>
      </c>
      <c r="S89" s="44">
        <f>IF(L89&lt;&gt;"",R89-K89,"")</f>
        <v>57544</v>
      </c>
      <c r="T89" s="46">
        <f t="shared" si="14"/>
        <v>6.2852867449087149E-2</v>
      </c>
      <c r="U89" s="47" t="s">
        <v>226</v>
      </c>
      <c r="W89" s="18">
        <f t="shared" si="15"/>
        <v>2023</v>
      </c>
    </row>
    <row r="90" spans="2:23" x14ac:dyDescent="0.2">
      <c r="B90" s="39">
        <v>86</v>
      </c>
      <c r="C90" s="50">
        <v>44923</v>
      </c>
      <c r="D90" s="40" t="s">
        <v>138</v>
      </c>
      <c r="E90" s="41" t="s">
        <v>141</v>
      </c>
      <c r="F90" s="42">
        <v>100</v>
      </c>
      <c r="G90" s="43">
        <v>8250</v>
      </c>
      <c r="H90" s="44">
        <f t="shared" si="9"/>
        <v>825000</v>
      </c>
      <c r="I90" s="45">
        <v>487</v>
      </c>
      <c r="J90" s="45">
        <v>48</v>
      </c>
      <c r="K90" s="44">
        <f t="shared" si="10"/>
        <v>825535</v>
      </c>
      <c r="L90" s="50">
        <v>45084</v>
      </c>
      <c r="M90" s="42">
        <v>300</v>
      </c>
      <c r="N90" s="43">
        <v>3482</v>
      </c>
      <c r="O90" s="44">
        <f t="shared" si="11"/>
        <v>1044600</v>
      </c>
      <c r="P90" s="45">
        <v>0</v>
      </c>
      <c r="Q90" s="45">
        <v>0</v>
      </c>
      <c r="R90" s="44">
        <f t="shared" si="12"/>
        <v>1044600</v>
      </c>
      <c r="S90" s="44">
        <f t="shared" si="13"/>
        <v>219065</v>
      </c>
      <c r="T90" s="46">
        <f t="shared" si="14"/>
        <v>0.26536125058295529</v>
      </c>
      <c r="U90" s="47"/>
      <c r="W90" s="18">
        <f t="shared" si="15"/>
        <v>2023</v>
      </c>
    </row>
    <row r="91" spans="2:23" hidden="1" x14ac:dyDescent="0.2">
      <c r="B91" s="39">
        <v>87</v>
      </c>
      <c r="C91" s="50">
        <v>44942</v>
      </c>
      <c r="D91" s="40" t="s">
        <v>224</v>
      </c>
      <c r="E91" s="41" t="s">
        <v>225</v>
      </c>
      <c r="F91" s="42">
        <v>100</v>
      </c>
      <c r="G91" s="43">
        <v>2580</v>
      </c>
      <c r="H91" s="44">
        <f t="shared" si="9"/>
        <v>258000</v>
      </c>
      <c r="I91" s="45">
        <v>250</v>
      </c>
      <c r="J91" s="45">
        <v>25</v>
      </c>
      <c r="K91" s="44">
        <f t="shared" si="10"/>
        <v>258275</v>
      </c>
      <c r="L91" s="50"/>
      <c r="M91" s="42"/>
      <c r="N91" s="43"/>
      <c r="O91" s="44">
        <f t="shared" si="11"/>
        <v>0</v>
      </c>
      <c r="P91" s="45"/>
      <c r="Q91" s="45"/>
      <c r="R91" s="44">
        <f t="shared" si="12"/>
        <v>0</v>
      </c>
      <c r="S91" s="44" t="str">
        <f t="shared" si="13"/>
        <v/>
      </c>
      <c r="T91" s="46" t="str">
        <f t="shared" si="14"/>
        <v/>
      </c>
      <c r="U91" s="47"/>
      <c r="W91" s="18" t="str">
        <f t="shared" si="15"/>
        <v/>
      </c>
    </row>
    <row r="92" spans="2:23" x14ac:dyDescent="0.2">
      <c r="B92" s="39">
        <v>88</v>
      </c>
      <c r="C92" s="50">
        <v>45278</v>
      </c>
      <c r="D92" s="40" t="s">
        <v>138</v>
      </c>
      <c r="E92" s="41" t="s">
        <v>141</v>
      </c>
      <c r="F92" s="42">
        <v>100</v>
      </c>
      <c r="G92" s="43">
        <v>2701</v>
      </c>
      <c r="H92" s="44">
        <f t="shared" si="9"/>
        <v>270100</v>
      </c>
      <c r="I92" s="45">
        <v>0</v>
      </c>
      <c r="J92" s="45">
        <v>0</v>
      </c>
      <c r="K92" s="44">
        <f t="shared" si="10"/>
        <v>270100</v>
      </c>
      <c r="L92" s="50">
        <v>45425</v>
      </c>
      <c r="M92" s="42">
        <v>100</v>
      </c>
      <c r="N92" s="43">
        <v>3141</v>
      </c>
      <c r="O92" s="44">
        <f t="shared" si="11"/>
        <v>314100</v>
      </c>
      <c r="P92" s="45">
        <v>0</v>
      </c>
      <c r="Q92" s="45">
        <v>8938</v>
      </c>
      <c r="R92" s="44">
        <f t="shared" si="12"/>
        <v>305162</v>
      </c>
      <c r="S92" s="44">
        <f t="shared" si="13"/>
        <v>35062</v>
      </c>
      <c r="T92" s="46">
        <f t="shared" si="14"/>
        <v>0.12981118104405776</v>
      </c>
      <c r="U92" s="47"/>
      <c r="W92" s="18">
        <f t="shared" si="15"/>
        <v>2024</v>
      </c>
    </row>
    <row r="93" spans="2:23" hidden="1" x14ac:dyDescent="0.2">
      <c r="B93" s="39">
        <v>89</v>
      </c>
      <c r="C93" s="50">
        <v>45313</v>
      </c>
      <c r="D93" s="40" t="s">
        <v>228</v>
      </c>
      <c r="E93" s="41" t="s">
        <v>227</v>
      </c>
      <c r="F93" s="42">
        <v>100</v>
      </c>
      <c r="G93" s="43">
        <v>2099</v>
      </c>
      <c r="H93" s="44">
        <f t="shared" si="9"/>
        <v>209900</v>
      </c>
      <c r="I93" s="45">
        <v>0</v>
      </c>
      <c r="J93" s="45">
        <v>0</v>
      </c>
      <c r="K93" s="44">
        <f t="shared" si="10"/>
        <v>209900</v>
      </c>
      <c r="L93" s="50"/>
      <c r="M93" s="42"/>
      <c r="N93" s="43"/>
      <c r="O93" s="44">
        <f t="shared" si="11"/>
        <v>0</v>
      </c>
      <c r="P93" s="45"/>
      <c r="Q93" s="45"/>
      <c r="R93" s="44">
        <f t="shared" si="12"/>
        <v>0</v>
      </c>
      <c r="S93" s="44" t="str">
        <f t="shared" si="13"/>
        <v/>
      </c>
      <c r="T93" s="46" t="str">
        <f t="shared" si="14"/>
        <v/>
      </c>
      <c r="U93" s="47"/>
      <c r="W93" s="18" t="str">
        <f t="shared" si="15"/>
        <v/>
      </c>
    </row>
    <row r="94" spans="2:23" hidden="1" x14ac:dyDescent="0.2">
      <c r="B94" s="39">
        <v>90</v>
      </c>
      <c r="C94" s="50">
        <v>45327</v>
      </c>
      <c r="D94" s="40" t="s">
        <v>230</v>
      </c>
      <c r="E94" s="41" t="s">
        <v>229</v>
      </c>
      <c r="F94" s="42">
        <v>100</v>
      </c>
      <c r="G94" s="43">
        <v>1450</v>
      </c>
      <c r="H94" s="44">
        <f t="shared" si="9"/>
        <v>145000</v>
      </c>
      <c r="I94" s="45">
        <v>0</v>
      </c>
      <c r="J94" s="45">
        <v>0</v>
      </c>
      <c r="K94" s="44">
        <f t="shared" si="10"/>
        <v>145000</v>
      </c>
      <c r="L94" s="50">
        <v>45341</v>
      </c>
      <c r="M94" s="42">
        <v>100</v>
      </c>
      <c r="N94" s="43">
        <v>1417</v>
      </c>
      <c r="O94" s="44">
        <f t="shared" si="11"/>
        <v>141700</v>
      </c>
      <c r="P94" s="45">
        <v>0</v>
      </c>
      <c r="Q94" s="45">
        <v>0</v>
      </c>
      <c r="R94" s="44">
        <f t="shared" si="12"/>
        <v>141700</v>
      </c>
      <c r="S94" s="44">
        <f t="shared" si="13"/>
        <v>-3300</v>
      </c>
      <c r="T94" s="46">
        <f t="shared" si="14"/>
        <v>-2.2758620689655173E-2</v>
      </c>
      <c r="U94" s="47"/>
      <c r="W94" s="18">
        <f t="shared" si="15"/>
        <v>2024</v>
      </c>
    </row>
    <row r="95" spans="2:23" hidden="1" x14ac:dyDescent="0.2">
      <c r="B95" s="39">
        <v>91</v>
      </c>
      <c r="C95" s="50">
        <v>45335</v>
      </c>
      <c r="D95" s="40" t="s">
        <v>232</v>
      </c>
      <c r="E95" s="41" t="s">
        <v>231</v>
      </c>
      <c r="F95" s="42">
        <v>100</v>
      </c>
      <c r="G95" s="43">
        <v>11040</v>
      </c>
      <c r="H95" s="44">
        <f t="shared" si="9"/>
        <v>1104000</v>
      </c>
      <c r="I95" s="45">
        <v>0</v>
      </c>
      <c r="J95" s="45">
        <v>0</v>
      </c>
      <c r="K95" s="44">
        <f t="shared" si="10"/>
        <v>1104000</v>
      </c>
      <c r="L95" s="50">
        <v>45349</v>
      </c>
      <c r="M95" s="42">
        <v>100</v>
      </c>
      <c r="N95" s="43">
        <v>11965</v>
      </c>
      <c r="O95" s="44">
        <f t="shared" si="11"/>
        <v>1196500</v>
      </c>
      <c r="P95" s="45">
        <v>0</v>
      </c>
      <c r="Q95" s="45">
        <v>18120</v>
      </c>
      <c r="R95" s="44">
        <f t="shared" si="12"/>
        <v>1178380</v>
      </c>
      <c r="S95" s="44">
        <f t="shared" si="13"/>
        <v>74380</v>
      </c>
      <c r="T95" s="46">
        <f t="shared" si="14"/>
        <v>6.7373188405797105E-2</v>
      </c>
      <c r="U95" s="47" t="s">
        <v>237</v>
      </c>
      <c r="W95" s="18">
        <f t="shared" si="15"/>
        <v>2024</v>
      </c>
    </row>
    <row r="96" spans="2:23" hidden="1" x14ac:dyDescent="0.2">
      <c r="B96" s="39">
        <v>92</v>
      </c>
      <c r="C96" s="50">
        <v>45341</v>
      </c>
      <c r="D96" s="40" t="s">
        <v>234</v>
      </c>
      <c r="E96" s="41" t="s">
        <v>233</v>
      </c>
      <c r="F96" s="42">
        <v>100</v>
      </c>
      <c r="G96" s="43">
        <v>6040</v>
      </c>
      <c r="H96" s="44">
        <f t="shared" si="9"/>
        <v>604000</v>
      </c>
      <c r="I96" s="45">
        <v>0</v>
      </c>
      <c r="J96" s="45">
        <v>0</v>
      </c>
      <c r="K96" s="44">
        <f t="shared" si="10"/>
        <v>604000</v>
      </c>
      <c r="L96" s="50"/>
      <c r="M96" s="42"/>
      <c r="N96" s="43"/>
      <c r="O96" s="44">
        <f t="shared" si="11"/>
        <v>0</v>
      </c>
      <c r="P96" s="45"/>
      <c r="Q96" s="45"/>
      <c r="R96" s="44">
        <f t="shared" si="12"/>
        <v>0</v>
      </c>
      <c r="S96" s="44" t="str">
        <f t="shared" si="13"/>
        <v/>
      </c>
      <c r="T96" s="46" t="str">
        <f t="shared" si="14"/>
        <v/>
      </c>
      <c r="U96" s="47"/>
      <c r="W96" s="18" t="str">
        <f t="shared" si="15"/>
        <v/>
      </c>
    </row>
    <row r="97" spans="2:23" hidden="1" x14ac:dyDescent="0.2">
      <c r="B97" s="39">
        <v>93</v>
      </c>
      <c r="C97" s="50">
        <v>45341</v>
      </c>
      <c r="D97" s="40" t="s">
        <v>236</v>
      </c>
      <c r="E97" s="41" t="s">
        <v>235</v>
      </c>
      <c r="F97" s="42">
        <v>100</v>
      </c>
      <c r="G97" s="43">
        <v>6610</v>
      </c>
      <c r="H97" s="44">
        <f t="shared" si="9"/>
        <v>661000</v>
      </c>
      <c r="I97" s="45">
        <v>0</v>
      </c>
      <c r="J97" s="45">
        <v>0</v>
      </c>
      <c r="K97" s="44">
        <f t="shared" si="10"/>
        <v>661000</v>
      </c>
      <c r="L97" s="50">
        <v>45519</v>
      </c>
      <c r="M97" s="42">
        <v>100</v>
      </c>
      <c r="N97" s="43">
        <v>6660</v>
      </c>
      <c r="O97" s="44">
        <f t="shared" si="11"/>
        <v>666000</v>
      </c>
      <c r="P97" s="45">
        <v>0</v>
      </c>
      <c r="Q97" s="45">
        <v>1015</v>
      </c>
      <c r="R97" s="44">
        <f t="shared" si="12"/>
        <v>664985</v>
      </c>
      <c r="S97" s="44">
        <f t="shared" si="13"/>
        <v>3985</v>
      </c>
      <c r="T97" s="46">
        <f t="shared" si="14"/>
        <v>6.0287443267776093E-3</v>
      </c>
      <c r="U97" s="47"/>
      <c r="W97" s="18">
        <f t="shared" si="15"/>
        <v>2024</v>
      </c>
    </row>
    <row r="98" spans="2:23" hidden="1" x14ac:dyDescent="0.2">
      <c r="B98" s="39">
        <v>94</v>
      </c>
      <c r="C98" s="50">
        <v>45362</v>
      </c>
      <c r="D98" s="40" t="s">
        <v>239</v>
      </c>
      <c r="E98" s="41" t="s">
        <v>238</v>
      </c>
      <c r="F98" s="42">
        <v>100</v>
      </c>
      <c r="G98" s="43">
        <v>2337.5</v>
      </c>
      <c r="H98" s="44">
        <f t="shared" si="9"/>
        <v>233750</v>
      </c>
      <c r="I98" s="45">
        <v>0</v>
      </c>
      <c r="J98" s="45">
        <v>0</v>
      </c>
      <c r="K98" s="44">
        <f t="shared" si="10"/>
        <v>233750</v>
      </c>
      <c r="L98" s="50">
        <v>45492</v>
      </c>
      <c r="M98" s="42">
        <v>100</v>
      </c>
      <c r="N98" s="43">
        <v>2480.5</v>
      </c>
      <c r="O98" s="44">
        <f t="shared" si="11"/>
        <v>248050</v>
      </c>
      <c r="P98" s="45">
        <v>0</v>
      </c>
      <c r="Q98" s="45">
        <v>16881</v>
      </c>
      <c r="R98" s="44">
        <f t="shared" si="12"/>
        <v>231169</v>
      </c>
      <c r="S98" s="44">
        <f t="shared" si="13"/>
        <v>-2581</v>
      </c>
      <c r="T98" s="46">
        <f t="shared" si="14"/>
        <v>-1.1041711229946525E-2</v>
      </c>
      <c r="U98" s="47"/>
      <c r="W98" s="18">
        <f t="shared" si="15"/>
        <v>2024</v>
      </c>
    </row>
    <row r="99" spans="2:23" hidden="1" x14ac:dyDescent="0.2">
      <c r="B99" s="39">
        <v>95</v>
      </c>
      <c r="C99" s="50">
        <v>45397</v>
      </c>
      <c r="D99" s="40" t="s">
        <v>240</v>
      </c>
      <c r="E99" s="41" t="s">
        <v>241</v>
      </c>
      <c r="F99" s="42">
        <v>100</v>
      </c>
      <c r="G99" s="43">
        <v>2902</v>
      </c>
      <c r="H99" s="44">
        <f t="shared" si="9"/>
        <v>290200</v>
      </c>
      <c r="I99" s="45">
        <v>0</v>
      </c>
      <c r="J99" s="45">
        <v>0</v>
      </c>
      <c r="K99" s="44">
        <f t="shared" si="10"/>
        <v>290200</v>
      </c>
      <c r="L99" s="50">
        <v>45538</v>
      </c>
      <c r="M99" s="42">
        <v>100</v>
      </c>
      <c r="N99" s="43">
        <v>3088</v>
      </c>
      <c r="O99" s="44">
        <f t="shared" si="11"/>
        <v>308800</v>
      </c>
      <c r="P99" s="45">
        <v>0</v>
      </c>
      <c r="Q99" s="45">
        <v>11376</v>
      </c>
      <c r="R99" s="44">
        <f t="shared" si="12"/>
        <v>297424</v>
      </c>
      <c r="S99" s="44">
        <f t="shared" si="13"/>
        <v>7224</v>
      </c>
      <c r="T99" s="46">
        <f t="shared" si="14"/>
        <v>2.4893177119228119E-2</v>
      </c>
      <c r="U99" s="47"/>
      <c r="W99" s="18">
        <f t="shared" si="15"/>
        <v>2024</v>
      </c>
    </row>
    <row r="100" spans="2:23" hidden="1" x14ac:dyDescent="0.2">
      <c r="B100" s="39">
        <v>96</v>
      </c>
      <c r="C100" s="50">
        <v>45398</v>
      </c>
      <c r="D100" s="40" t="s">
        <v>234</v>
      </c>
      <c r="E100" s="41" t="s">
        <v>233</v>
      </c>
      <c r="F100" s="42">
        <v>200</v>
      </c>
      <c r="G100" s="43">
        <v>1107</v>
      </c>
      <c r="H100" s="44">
        <f t="shared" si="9"/>
        <v>221400</v>
      </c>
      <c r="I100" s="45">
        <v>0</v>
      </c>
      <c r="J100" s="45">
        <v>0</v>
      </c>
      <c r="K100" s="44">
        <f t="shared" si="10"/>
        <v>221400</v>
      </c>
      <c r="L100" s="50"/>
      <c r="M100" s="42"/>
      <c r="N100" s="43"/>
      <c r="O100" s="44">
        <f t="shared" si="11"/>
        <v>0</v>
      </c>
      <c r="P100" s="45"/>
      <c r="Q100" s="45"/>
      <c r="R100" s="44">
        <f t="shared" si="12"/>
        <v>0</v>
      </c>
      <c r="S100" s="44" t="str">
        <f t="shared" si="13"/>
        <v/>
      </c>
      <c r="T100" s="46" t="str">
        <f t="shared" si="14"/>
        <v/>
      </c>
      <c r="U100" s="47"/>
      <c r="W100" s="18" t="str">
        <f t="shared" si="15"/>
        <v/>
      </c>
    </row>
    <row r="101" spans="2:23" hidden="1" x14ac:dyDescent="0.2">
      <c r="B101" s="39">
        <v>97</v>
      </c>
      <c r="C101" s="50">
        <v>45408</v>
      </c>
      <c r="D101" s="40" t="s">
        <v>239</v>
      </c>
      <c r="E101" s="41" t="s">
        <v>238</v>
      </c>
      <c r="F101" s="42">
        <v>100</v>
      </c>
      <c r="G101" s="43">
        <v>2200</v>
      </c>
      <c r="H101" s="44">
        <f t="shared" si="9"/>
        <v>220000</v>
      </c>
      <c r="I101" s="45">
        <v>0</v>
      </c>
      <c r="J101" s="45">
        <v>0</v>
      </c>
      <c r="K101" s="44">
        <f t="shared" si="10"/>
        <v>220000</v>
      </c>
      <c r="L101" s="50">
        <v>45492</v>
      </c>
      <c r="M101" s="42">
        <v>100</v>
      </c>
      <c r="N101" s="43">
        <v>2480.5</v>
      </c>
      <c r="O101" s="44">
        <f t="shared" si="11"/>
        <v>248050</v>
      </c>
      <c r="P101" s="45">
        <v>0</v>
      </c>
      <c r="Q101" s="45">
        <v>0</v>
      </c>
      <c r="R101" s="44">
        <f t="shared" si="12"/>
        <v>248050</v>
      </c>
      <c r="S101" s="44">
        <f t="shared" si="13"/>
        <v>28050</v>
      </c>
      <c r="T101" s="46">
        <f t="shared" si="14"/>
        <v>0.1275</v>
      </c>
      <c r="U101" s="47"/>
      <c r="W101" s="18">
        <f t="shared" si="15"/>
        <v>2024</v>
      </c>
    </row>
    <row r="102" spans="2:23" hidden="1" x14ac:dyDescent="0.2">
      <c r="B102" s="39">
        <v>98</v>
      </c>
      <c r="C102" s="50">
        <v>45426</v>
      </c>
      <c r="D102" s="40" t="s">
        <v>242</v>
      </c>
      <c r="E102" s="41" t="s">
        <v>283</v>
      </c>
      <c r="F102" s="42">
        <v>100</v>
      </c>
      <c r="G102" s="43">
        <v>1540</v>
      </c>
      <c r="H102" s="44">
        <f t="shared" si="9"/>
        <v>154000</v>
      </c>
      <c r="I102" s="45">
        <v>0</v>
      </c>
      <c r="J102" s="45">
        <v>0</v>
      </c>
      <c r="K102" s="44">
        <f t="shared" si="10"/>
        <v>154000</v>
      </c>
      <c r="L102" s="50"/>
      <c r="M102" s="42"/>
      <c r="N102" s="43"/>
      <c r="O102" s="44">
        <f t="shared" si="11"/>
        <v>0</v>
      </c>
      <c r="P102" s="45"/>
      <c r="Q102" s="45"/>
      <c r="R102" s="44">
        <f t="shared" si="12"/>
        <v>0</v>
      </c>
      <c r="S102" s="44" t="str">
        <f t="shared" si="13"/>
        <v/>
      </c>
      <c r="T102" s="46" t="str">
        <f t="shared" si="14"/>
        <v/>
      </c>
      <c r="U102" s="47"/>
      <c r="W102" s="18" t="str">
        <f t="shared" si="15"/>
        <v/>
      </c>
    </row>
    <row r="103" spans="2:23" hidden="1" x14ac:dyDescent="0.2">
      <c r="B103" s="39">
        <v>99</v>
      </c>
      <c r="C103" s="50">
        <v>45432</v>
      </c>
      <c r="D103" s="40" t="s">
        <v>243</v>
      </c>
      <c r="E103" s="41" t="s">
        <v>244</v>
      </c>
      <c r="F103" s="42">
        <v>100</v>
      </c>
      <c r="G103" s="43">
        <v>3690</v>
      </c>
      <c r="H103" s="44">
        <f t="shared" si="9"/>
        <v>369000</v>
      </c>
      <c r="I103" s="45">
        <v>0</v>
      </c>
      <c r="J103" s="45">
        <v>0</v>
      </c>
      <c r="K103" s="44">
        <f t="shared" si="10"/>
        <v>369000</v>
      </c>
      <c r="L103" s="50">
        <v>45538</v>
      </c>
      <c r="M103" s="42">
        <v>100</v>
      </c>
      <c r="N103" s="43">
        <v>3560</v>
      </c>
      <c r="O103" s="44">
        <f t="shared" si="11"/>
        <v>356000</v>
      </c>
      <c r="P103" s="45">
        <v>0</v>
      </c>
      <c r="Q103" s="45">
        <v>0</v>
      </c>
      <c r="R103" s="44">
        <f t="shared" si="12"/>
        <v>356000</v>
      </c>
      <c r="S103" s="44">
        <f t="shared" si="13"/>
        <v>-13000</v>
      </c>
      <c r="T103" s="46">
        <f t="shared" si="14"/>
        <v>-3.5230352303523033E-2</v>
      </c>
      <c r="U103" s="47"/>
      <c r="W103" s="18">
        <f t="shared" si="15"/>
        <v>2024</v>
      </c>
    </row>
    <row r="104" spans="2:23" hidden="1" x14ac:dyDescent="0.2">
      <c r="B104" s="39">
        <v>100</v>
      </c>
      <c r="C104" s="50">
        <v>45432</v>
      </c>
      <c r="D104" s="40" t="s">
        <v>245</v>
      </c>
      <c r="E104" s="41" t="s">
        <v>246</v>
      </c>
      <c r="F104" s="42">
        <v>100</v>
      </c>
      <c r="G104" s="43">
        <v>151.80000000000001</v>
      </c>
      <c r="H104" s="44">
        <f t="shared" si="9"/>
        <v>15180.000000000002</v>
      </c>
      <c r="I104" s="45">
        <v>0</v>
      </c>
      <c r="J104" s="45">
        <v>0</v>
      </c>
      <c r="K104" s="44">
        <f t="shared" si="10"/>
        <v>15180.000000000002</v>
      </c>
      <c r="L104" s="50">
        <v>45645</v>
      </c>
      <c r="M104" s="42">
        <v>100</v>
      </c>
      <c r="N104" s="43">
        <v>153.9</v>
      </c>
      <c r="O104" s="44">
        <f t="shared" si="11"/>
        <v>15390</v>
      </c>
      <c r="P104" s="45"/>
      <c r="Q104" s="45"/>
      <c r="R104" s="44">
        <f t="shared" si="12"/>
        <v>15390</v>
      </c>
      <c r="S104" s="44">
        <f t="shared" si="13"/>
        <v>209.99999999999818</v>
      </c>
      <c r="T104" s="46">
        <f t="shared" si="14"/>
        <v>1.3833992094861539E-2</v>
      </c>
      <c r="U104" s="47"/>
      <c r="W104" s="18">
        <f t="shared" si="15"/>
        <v>2024</v>
      </c>
    </row>
    <row r="105" spans="2:23" hidden="1" x14ac:dyDescent="0.2">
      <c r="B105" s="39">
        <v>101</v>
      </c>
      <c r="C105" s="50">
        <v>45432</v>
      </c>
      <c r="D105" s="40" t="s">
        <v>245</v>
      </c>
      <c r="E105" s="41" t="s">
        <v>246</v>
      </c>
      <c r="F105" s="42">
        <v>400</v>
      </c>
      <c r="G105" s="43">
        <v>151.80000000000001</v>
      </c>
      <c r="H105" s="44">
        <f>F105*G105</f>
        <v>60720.000000000007</v>
      </c>
      <c r="I105" s="45">
        <v>0</v>
      </c>
      <c r="J105" s="45">
        <v>0</v>
      </c>
      <c r="K105" s="44">
        <f>H105+I105+J105</f>
        <v>60720.000000000007</v>
      </c>
      <c r="L105" s="50">
        <v>45645</v>
      </c>
      <c r="M105" s="42">
        <v>400</v>
      </c>
      <c r="N105" s="43">
        <v>154.80000000000001</v>
      </c>
      <c r="O105" s="44">
        <f>M105*N105</f>
        <v>61920.000000000007</v>
      </c>
      <c r="P105" s="45"/>
      <c r="Q105" s="45"/>
      <c r="R105" s="44">
        <f>O105-P105-Q105</f>
        <v>61920.000000000007</v>
      </c>
      <c r="S105" s="44">
        <f>IF(L105&lt;&gt;"",R105-K105,"")</f>
        <v>1200</v>
      </c>
      <c r="T105" s="46">
        <f>IF(S105&lt;&gt;"",S105/K105,"")</f>
        <v>1.9762845849802368E-2</v>
      </c>
      <c r="U105" s="47"/>
    </row>
    <row r="106" spans="2:23" hidden="1" x14ac:dyDescent="0.2">
      <c r="B106" s="39">
        <v>102</v>
      </c>
      <c r="C106" s="50">
        <v>45439</v>
      </c>
      <c r="D106" s="40" t="s">
        <v>247</v>
      </c>
      <c r="E106" s="41" t="s">
        <v>248</v>
      </c>
      <c r="F106" s="42">
        <v>100</v>
      </c>
      <c r="G106" s="43">
        <v>898</v>
      </c>
      <c r="H106" s="44">
        <f t="shared" ref="H106:H170" si="16">F106*G106</f>
        <v>89800</v>
      </c>
      <c r="I106" s="45">
        <v>0</v>
      </c>
      <c r="J106" s="45">
        <v>0</v>
      </c>
      <c r="K106" s="44">
        <f t="shared" ref="K106:K170" si="17">H106+I106+J106</f>
        <v>89800</v>
      </c>
      <c r="L106" s="50">
        <v>45562</v>
      </c>
      <c r="M106" s="42">
        <v>100</v>
      </c>
      <c r="N106" s="43">
        <v>920</v>
      </c>
      <c r="O106" s="44">
        <f t="shared" ref="O106:O170" si="18">M106*N106</f>
        <v>92000</v>
      </c>
      <c r="P106" s="45">
        <v>0</v>
      </c>
      <c r="Q106" s="45">
        <v>446</v>
      </c>
      <c r="R106" s="44">
        <f t="shared" ref="R106:R170" si="19">O106-P106-Q106</f>
        <v>91554</v>
      </c>
      <c r="S106" s="44">
        <f t="shared" ref="S106:S170" si="20">IF(L106&lt;&gt;"",R106-K106,"")</f>
        <v>1754</v>
      </c>
      <c r="T106" s="46">
        <f t="shared" ref="T106:T170" si="21">IF(S106&lt;&gt;"",S106/K106,"")</f>
        <v>1.9532293986636973E-2</v>
      </c>
      <c r="U106" s="47"/>
      <c r="W106" s="18">
        <f t="shared" si="15"/>
        <v>2024</v>
      </c>
    </row>
    <row r="107" spans="2:23" hidden="1" x14ac:dyDescent="0.2">
      <c r="B107" s="39">
        <v>103</v>
      </c>
      <c r="C107" s="50">
        <v>45439</v>
      </c>
      <c r="D107" s="40" t="s">
        <v>247</v>
      </c>
      <c r="E107" s="41" t="s">
        <v>248</v>
      </c>
      <c r="F107" s="42">
        <v>100</v>
      </c>
      <c r="G107" s="43">
        <v>898</v>
      </c>
      <c r="H107" s="44">
        <f t="shared" ref="H107" si="22">F107*G107</f>
        <v>89800</v>
      </c>
      <c r="I107" s="45">
        <v>0</v>
      </c>
      <c r="J107" s="45">
        <v>0</v>
      </c>
      <c r="K107" s="44">
        <f t="shared" ref="K107" si="23">H107+I107+J107</f>
        <v>89800</v>
      </c>
      <c r="L107" s="50">
        <v>45565</v>
      </c>
      <c r="M107" s="42">
        <v>100</v>
      </c>
      <c r="N107" s="43">
        <v>914.8</v>
      </c>
      <c r="O107" s="44">
        <f t="shared" ref="O107" si="24">M107*N107</f>
        <v>91480</v>
      </c>
      <c r="P107" s="45">
        <v>0</v>
      </c>
      <c r="Q107" s="45">
        <v>341</v>
      </c>
      <c r="R107" s="44">
        <f t="shared" ref="R107" si="25">O107-P107-Q107</f>
        <v>91139</v>
      </c>
      <c r="S107" s="44">
        <f t="shared" ref="S107" si="26">IF(L107&lt;&gt;"",R107-K107,"")</f>
        <v>1339</v>
      </c>
      <c r="T107" s="46">
        <f t="shared" ref="T107" si="27">IF(S107&lt;&gt;"",S107/K107,"")</f>
        <v>1.4910913140311803E-2</v>
      </c>
      <c r="U107" s="47"/>
      <c r="W107" s="18">
        <f t="shared" ref="W107" si="28">IF(L107&lt;&gt;"",YEAR(L107),"")</f>
        <v>2024</v>
      </c>
    </row>
    <row r="108" spans="2:23" hidden="1" x14ac:dyDescent="0.2">
      <c r="B108" s="39">
        <v>104</v>
      </c>
      <c r="C108" s="50">
        <v>45460</v>
      </c>
      <c r="D108" s="40" t="s">
        <v>249</v>
      </c>
      <c r="E108" s="41" t="s">
        <v>250</v>
      </c>
      <c r="F108" s="42">
        <v>100</v>
      </c>
      <c r="G108" s="43">
        <v>2445</v>
      </c>
      <c r="H108" s="44">
        <f t="shared" si="16"/>
        <v>244500</v>
      </c>
      <c r="I108" s="45">
        <v>0</v>
      </c>
      <c r="J108" s="45">
        <v>0</v>
      </c>
      <c r="K108" s="44">
        <f t="shared" si="17"/>
        <v>244500</v>
      </c>
      <c r="L108" s="50">
        <v>45481</v>
      </c>
      <c r="M108" s="42">
        <v>100</v>
      </c>
      <c r="N108" s="43">
        <v>2725</v>
      </c>
      <c r="O108" s="44">
        <f t="shared" si="18"/>
        <v>272500</v>
      </c>
      <c r="P108" s="45">
        <v>0</v>
      </c>
      <c r="Q108" s="45">
        <v>5688</v>
      </c>
      <c r="R108" s="44">
        <f t="shared" si="19"/>
        <v>266812</v>
      </c>
      <c r="S108" s="44">
        <f t="shared" si="20"/>
        <v>22312</v>
      </c>
      <c r="T108" s="46">
        <f t="shared" si="21"/>
        <v>9.1255623721881396E-2</v>
      </c>
      <c r="U108" s="47"/>
      <c r="W108" s="18">
        <f t="shared" si="15"/>
        <v>2024</v>
      </c>
    </row>
    <row r="109" spans="2:23" hidden="1" x14ac:dyDescent="0.2">
      <c r="B109" s="39">
        <v>105</v>
      </c>
      <c r="C109" s="50">
        <v>45460</v>
      </c>
      <c r="D109" s="40" t="s">
        <v>251</v>
      </c>
      <c r="E109" s="41" t="s">
        <v>252</v>
      </c>
      <c r="F109" s="42">
        <v>100</v>
      </c>
      <c r="G109" s="43">
        <v>3380</v>
      </c>
      <c r="H109" s="44">
        <f t="shared" si="16"/>
        <v>338000</v>
      </c>
      <c r="I109" s="45">
        <v>0</v>
      </c>
      <c r="J109" s="45">
        <v>0</v>
      </c>
      <c r="K109" s="44">
        <f t="shared" si="17"/>
        <v>338000</v>
      </c>
      <c r="L109" s="50">
        <v>45492</v>
      </c>
      <c r="M109" s="42">
        <v>100</v>
      </c>
      <c r="N109" s="43">
        <v>3250</v>
      </c>
      <c r="O109" s="44">
        <f t="shared" si="18"/>
        <v>325000</v>
      </c>
      <c r="P109" s="45">
        <v>0</v>
      </c>
      <c r="Q109" s="45">
        <v>0</v>
      </c>
      <c r="R109" s="44">
        <f t="shared" si="19"/>
        <v>325000</v>
      </c>
      <c r="S109" s="44">
        <f t="shared" si="20"/>
        <v>-13000</v>
      </c>
      <c r="T109" s="46">
        <f t="shared" si="21"/>
        <v>-3.8461538461538464E-2</v>
      </c>
      <c r="U109" s="47"/>
      <c r="W109" s="18">
        <f t="shared" si="15"/>
        <v>2024</v>
      </c>
    </row>
    <row r="110" spans="2:23" hidden="1" x14ac:dyDescent="0.2">
      <c r="B110" s="39">
        <v>106</v>
      </c>
      <c r="C110" s="50">
        <v>45467</v>
      </c>
      <c r="D110" s="40" t="s">
        <v>253</v>
      </c>
      <c r="E110" s="41" t="s">
        <v>254</v>
      </c>
      <c r="F110" s="42">
        <v>100</v>
      </c>
      <c r="G110" s="43">
        <v>3300</v>
      </c>
      <c r="H110" s="44">
        <f t="shared" si="16"/>
        <v>330000</v>
      </c>
      <c r="I110" s="45">
        <v>0</v>
      </c>
      <c r="J110" s="45">
        <v>0</v>
      </c>
      <c r="K110" s="44">
        <f t="shared" si="17"/>
        <v>330000</v>
      </c>
      <c r="L110" s="50"/>
      <c r="M110" s="42"/>
      <c r="N110" s="43"/>
      <c r="O110" s="44">
        <f t="shared" si="18"/>
        <v>0</v>
      </c>
      <c r="P110" s="45"/>
      <c r="Q110" s="45"/>
      <c r="R110" s="44">
        <f t="shared" si="19"/>
        <v>0</v>
      </c>
      <c r="S110" s="44" t="str">
        <f t="shared" si="20"/>
        <v/>
      </c>
      <c r="T110" s="46" t="str">
        <f t="shared" si="21"/>
        <v/>
      </c>
      <c r="U110" s="47" t="s">
        <v>275</v>
      </c>
      <c r="W110" s="18" t="str">
        <f t="shared" si="15"/>
        <v/>
      </c>
    </row>
    <row r="111" spans="2:23" hidden="1" x14ac:dyDescent="0.2">
      <c r="B111" s="39">
        <v>107</v>
      </c>
      <c r="C111" s="50">
        <v>45476</v>
      </c>
      <c r="D111" s="40" t="s">
        <v>251</v>
      </c>
      <c r="E111" s="41" t="s">
        <v>252</v>
      </c>
      <c r="F111" s="42">
        <v>100</v>
      </c>
      <c r="G111" s="43">
        <v>2712</v>
      </c>
      <c r="H111" s="44">
        <f t="shared" si="16"/>
        <v>271200</v>
      </c>
      <c r="I111" s="45">
        <v>0</v>
      </c>
      <c r="J111" s="45">
        <v>0</v>
      </c>
      <c r="K111" s="44">
        <f t="shared" si="17"/>
        <v>271200</v>
      </c>
      <c r="L111" s="50">
        <v>45492</v>
      </c>
      <c r="M111" s="42">
        <v>100</v>
      </c>
      <c r="N111" s="43">
        <v>3250</v>
      </c>
      <c r="O111" s="44">
        <f t="shared" si="18"/>
        <v>325000</v>
      </c>
      <c r="P111" s="45">
        <v>0</v>
      </c>
      <c r="Q111" s="45">
        <v>0</v>
      </c>
      <c r="R111" s="44">
        <f t="shared" si="19"/>
        <v>325000</v>
      </c>
      <c r="S111" s="44">
        <f t="shared" si="20"/>
        <v>53800</v>
      </c>
      <c r="T111" s="46">
        <f t="shared" si="21"/>
        <v>0.19837758112094395</v>
      </c>
      <c r="U111" s="47" t="s">
        <v>271</v>
      </c>
      <c r="W111" s="18">
        <f t="shared" si="15"/>
        <v>2024</v>
      </c>
    </row>
    <row r="112" spans="2:23" hidden="1" x14ac:dyDescent="0.2">
      <c r="B112" s="39">
        <v>108</v>
      </c>
      <c r="C112" s="50">
        <v>45489</v>
      </c>
      <c r="D112" s="40" t="s">
        <v>255</v>
      </c>
      <c r="E112" s="41" t="s">
        <v>256</v>
      </c>
      <c r="F112" s="42">
        <v>100</v>
      </c>
      <c r="G112" s="43">
        <v>1814</v>
      </c>
      <c r="H112" s="44">
        <f t="shared" si="16"/>
        <v>181400</v>
      </c>
      <c r="I112" s="45">
        <v>0</v>
      </c>
      <c r="J112" s="45">
        <v>0</v>
      </c>
      <c r="K112" s="44">
        <f t="shared" si="17"/>
        <v>181400</v>
      </c>
      <c r="L112" s="50">
        <v>45533</v>
      </c>
      <c r="M112" s="42">
        <v>100</v>
      </c>
      <c r="N112" s="43">
        <v>2100</v>
      </c>
      <c r="O112" s="44">
        <f t="shared" si="18"/>
        <v>210000</v>
      </c>
      <c r="P112" s="45">
        <v>0</v>
      </c>
      <c r="Q112" s="45">
        <v>5810</v>
      </c>
      <c r="R112" s="44">
        <f t="shared" si="19"/>
        <v>204190</v>
      </c>
      <c r="S112" s="44">
        <f t="shared" si="20"/>
        <v>22790</v>
      </c>
      <c r="T112" s="46">
        <f t="shared" si="21"/>
        <v>0.12563395810363837</v>
      </c>
      <c r="U112" s="47" t="s">
        <v>276</v>
      </c>
      <c r="W112" s="18">
        <f t="shared" si="15"/>
        <v>2024</v>
      </c>
    </row>
    <row r="113" spans="2:23" hidden="1" x14ac:dyDescent="0.2">
      <c r="B113" s="39">
        <v>109</v>
      </c>
      <c r="C113" s="50">
        <v>45495</v>
      </c>
      <c r="D113" s="40" t="s">
        <v>240</v>
      </c>
      <c r="E113" s="41" t="s">
        <v>241</v>
      </c>
      <c r="F113" s="42">
        <v>100</v>
      </c>
      <c r="G113" s="43">
        <v>2794</v>
      </c>
      <c r="H113" s="44">
        <f t="shared" si="16"/>
        <v>279400</v>
      </c>
      <c r="I113" s="45">
        <v>0</v>
      </c>
      <c r="J113" s="45">
        <v>0</v>
      </c>
      <c r="K113" s="44">
        <f t="shared" si="17"/>
        <v>279400</v>
      </c>
      <c r="L113" s="50">
        <v>45538</v>
      </c>
      <c r="M113" s="42">
        <v>100</v>
      </c>
      <c r="N113" s="43">
        <v>3088</v>
      </c>
      <c r="O113" s="44">
        <f t="shared" si="18"/>
        <v>308800</v>
      </c>
      <c r="P113" s="45">
        <v>0</v>
      </c>
      <c r="Q113" s="45">
        <v>0</v>
      </c>
      <c r="R113" s="44">
        <f t="shared" si="19"/>
        <v>308800</v>
      </c>
      <c r="S113" s="44">
        <f t="shared" si="20"/>
        <v>29400</v>
      </c>
      <c r="T113" s="46">
        <f t="shared" si="21"/>
        <v>0.10522548317823908</v>
      </c>
      <c r="U113" s="47" t="s">
        <v>270</v>
      </c>
      <c r="W113" s="18">
        <f t="shared" si="15"/>
        <v>2024</v>
      </c>
    </row>
    <row r="114" spans="2:23" hidden="1" x14ac:dyDescent="0.2">
      <c r="B114" s="39">
        <v>110</v>
      </c>
      <c r="C114" s="50">
        <v>45495</v>
      </c>
      <c r="D114" s="40" t="s">
        <v>257</v>
      </c>
      <c r="E114" s="41" t="s">
        <v>258</v>
      </c>
      <c r="F114" s="42">
        <v>100</v>
      </c>
      <c r="G114" s="43">
        <v>3520</v>
      </c>
      <c r="H114" s="44">
        <f t="shared" si="16"/>
        <v>352000</v>
      </c>
      <c r="I114" s="45">
        <v>0</v>
      </c>
      <c r="J114" s="45">
        <v>0</v>
      </c>
      <c r="K114" s="44">
        <f t="shared" si="17"/>
        <v>352000</v>
      </c>
      <c r="L114" s="50">
        <v>45539</v>
      </c>
      <c r="M114" s="42">
        <v>100</v>
      </c>
      <c r="N114" s="43">
        <v>3600</v>
      </c>
      <c r="O114" s="44">
        <f t="shared" si="18"/>
        <v>360000</v>
      </c>
      <c r="P114" s="45">
        <v>0</v>
      </c>
      <c r="Q114" s="45">
        <v>1625</v>
      </c>
      <c r="R114" s="44">
        <f t="shared" si="19"/>
        <v>358375</v>
      </c>
      <c r="S114" s="44">
        <f t="shared" si="20"/>
        <v>6375</v>
      </c>
      <c r="T114" s="46">
        <f t="shared" si="21"/>
        <v>1.8110795454545456E-2</v>
      </c>
      <c r="U114" s="47" t="s">
        <v>270</v>
      </c>
      <c r="W114" s="18">
        <f t="shared" si="15"/>
        <v>2024</v>
      </c>
    </row>
    <row r="115" spans="2:23" hidden="1" x14ac:dyDescent="0.2">
      <c r="B115" s="39">
        <v>111</v>
      </c>
      <c r="C115" s="50">
        <v>45505</v>
      </c>
      <c r="D115" s="40" t="s">
        <v>259</v>
      </c>
      <c r="E115" s="41" t="s">
        <v>260</v>
      </c>
      <c r="F115" s="42">
        <v>100</v>
      </c>
      <c r="G115" s="43">
        <v>2318</v>
      </c>
      <c r="H115" s="44">
        <f t="shared" si="16"/>
        <v>231800</v>
      </c>
      <c r="I115" s="45">
        <v>0</v>
      </c>
      <c r="J115" s="45">
        <v>0</v>
      </c>
      <c r="K115" s="44">
        <f t="shared" si="17"/>
        <v>231800</v>
      </c>
      <c r="L115" s="50"/>
      <c r="M115" s="42"/>
      <c r="N115" s="43"/>
      <c r="O115" s="44">
        <f t="shared" si="18"/>
        <v>0</v>
      </c>
      <c r="P115" s="45"/>
      <c r="Q115" s="45"/>
      <c r="R115" s="44">
        <f t="shared" si="19"/>
        <v>0</v>
      </c>
      <c r="S115" s="44" t="str">
        <f t="shared" si="20"/>
        <v/>
      </c>
      <c r="T115" s="46" t="str">
        <f t="shared" si="21"/>
        <v/>
      </c>
      <c r="U115" s="47"/>
      <c r="W115" s="18" t="str">
        <f t="shared" si="15"/>
        <v/>
      </c>
    </row>
    <row r="116" spans="2:23" hidden="1" x14ac:dyDescent="0.2">
      <c r="B116" s="39">
        <v>112</v>
      </c>
      <c r="C116" s="50">
        <v>45506</v>
      </c>
      <c r="D116" s="40" t="s">
        <v>251</v>
      </c>
      <c r="E116" s="41" t="s">
        <v>252</v>
      </c>
      <c r="F116" s="42">
        <v>100</v>
      </c>
      <c r="G116" s="43">
        <v>2867</v>
      </c>
      <c r="H116" s="44">
        <f t="shared" si="16"/>
        <v>286700</v>
      </c>
      <c r="I116" s="45">
        <v>0</v>
      </c>
      <c r="J116" s="45">
        <v>0</v>
      </c>
      <c r="K116" s="44">
        <f t="shared" si="17"/>
        <v>286700</v>
      </c>
      <c r="L116" s="50"/>
      <c r="M116" s="42"/>
      <c r="N116" s="43"/>
      <c r="O116" s="44">
        <f t="shared" si="18"/>
        <v>0</v>
      </c>
      <c r="P116" s="45"/>
      <c r="Q116" s="45"/>
      <c r="R116" s="44">
        <f t="shared" si="19"/>
        <v>0</v>
      </c>
      <c r="S116" s="44" t="str">
        <f t="shared" si="20"/>
        <v/>
      </c>
      <c r="T116" s="46" t="str">
        <f t="shared" si="21"/>
        <v/>
      </c>
      <c r="U116" s="47" t="s">
        <v>277</v>
      </c>
      <c r="W116" s="18" t="str">
        <f t="shared" si="15"/>
        <v/>
      </c>
    </row>
    <row r="117" spans="2:23" hidden="1" x14ac:dyDescent="0.2">
      <c r="B117" s="39">
        <v>113</v>
      </c>
      <c r="C117" s="50">
        <v>45512</v>
      </c>
      <c r="D117" s="40" t="s">
        <v>261</v>
      </c>
      <c r="E117" s="41" t="s">
        <v>262</v>
      </c>
      <c r="F117" s="42">
        <v>100</v>
      </c>
      <c r="G117" s="43">
        <v>7340</v>
      </c>
      <c r="H117" s="44">
        <f t="shared" si="16"/>
        <v>734000</v>
      </c>
      <c r="I117" s="45">
        <v>0</v>
      </c>
      <c r="J117" s="45">
        <v>0</v>
      </c>
      <c r="K117" s="44">
        <f t="shared" si="17"/>
        <v>734000</v>
      </c>
      <c r="L117" s="50">
        <v>45532</v>
      </c>
      <c r="M117" s="42">
        <v>100</v>
      </c>
      <c r="N117" s="43">
        <v>8100</v>
      </c>
      <c r="O117" s="44">
        <f t="shared" si="18"/>
        <v>810000</v>
      </c>
      <c r="P117" s="45">
        <v>0</v>
      </c>
      <c r="Q117" s="45">
        <v>22752</v>
      </c>
      <c r="R117" s="44">
        <f t="shared" si="19"/>
        <v>787248</v>
      </c>
      <c r="S117" s="44">
        <f t="shared" si="20"/>
        <v>53248</v>
      </c>
      <c r="T117" s="46">
        <f t="shared" si="21"/>
        <v>7.2544959128065398E-2</v>
      </c>
      <c r="U117" s="47" t="s">
        <v>267</v>
      </c>
      <c r="W117" s="18">
        <f t="shared" si="15"/>
        <v>2024</v>
      </c>
    </row>
    <row r="118" spans="2:23" hidden="1" x14ac:dyDescent="0.2">
      <c r="B118" s="39">
        <v>114</v>
      </c>
      <c r="C118" s="50">
        <v>45512</v>
      </c>
      <c r="D118" s="40" t="s">
        <v>259</v>
      </c>
      <c r="E118" s="41" t="s">
        <v>260</v>
      </c>
      <c r="F118" s="42">
        <v>46</v>
      </c>
      <c r="G118" s="43">
        <v>2098</v>
      </c>
      <c r="H118" s="44">
        <f t="shared" si="16"/>
        <v>96508</v>
      </c>
      <c r="I118" s="45">
        <v>0</v>
      </c>
      <c r="J118" s="45">
        <v>0</v>
      </c>
      <c r="K118" s="44">
        <f t="shared" si="17"/>
        <v>96508</v>
      </c>
      <c r="L118" s="50"/>
      <c r="M118" s="42"/>
      <c r="N118" s="43"/>
      <c r="O118" s="44">
        <f t="shared" si="18"/>
        <v>0</v>
      </c>
      <c r="P118" s="45"/>
      <c r="Q118" s="45"/>
      <c r="R118" s="44">
        <f t="shared" si="19"/>
        <v>0</v>
      </c>
      <c r="S118" s="44" t="str">
        <f t="shared" si="20"/>
        <v/>
      </c>
      <c r="T118" s="46" t="str">
        <f t="shared" si="21"/>
        <v/>
      </c>
      <c r="U118" s="47"/>
      <c r="W118" s="18" t="str">
        <f t="shared" si="15"/>
        <v/>
      </c>
    </row>
    <row r="119" spans="2:23" hidden="1" x14ac:dyDescent="0.2">
      <c r="B119" s="39">
        <v>115</v>
      </c>
      <c r="C119" s="50">
        <v>45512</v>
      </c>
      <c r="D119" s="40" t="s">
        <v>263</v>
      </c>
      <c r="E119" s="41" t="s">
        <v>264</v>
      </c>
      <c r="F119" s="42">
        <v>100</v>
      </c>
      <c r="G119" s="43">
        <v>768</v>
      </c>
      <c r="H119" s="44">
        <f t="shared" si="16"/>
        <v>76800</v>
      </c>
      <c r="I119" s="45">
        <v>0</v>
      </c>
      <c r="J119" s="45">
        <v>0</v>
      </c>
      <c r="K119" s="44">
        <f t="shared" si="17"/>
        <v>76800</v>
      </c>
      <c r="L119" s="50"/>
      <c r="M119" s="42"/>
      <c r="N119" s="43"/>
      <c r="O119" s="44">
        <f t="shared" si="18"/>
        <v>0</v>
      </c>
      <c r="P119" s="45"/>
      <c r="Q119" s="45"/>
      <c r="R119" s="44">
        <f t="shared" si="19"/>
        <v>0</v>
      </c>
      <c r="S119" s="44" t="str">
        <f t="shared" si="20"/>
        <v/>
      </c>
      <c r="T119" s="46" t="str">
        <f t="shared" si="21"/>
        <v/>
      </c>
      <c r="U119" s="47" t="s">
        <v>269</v>
      </c>
      <c r="W119" s="18" t="str">
        <f t="shared" si="15"/>
        <v/>
      </c>
    </row>
    <row r="120" spans="2:23" hidden="1" x14ac:dyDescent="0.2">
      <c r="B120" s="39">
        <v>116</v>
      </c>
      <c r="C120" s="50">
        <v>45512</v>
      </c>
      <c r="D120" s="40" t="s">
        <v>265</v>
      </c>
      <c r="E120" s="41" t="s">
        <v>266</v>
      </c>
      <c r="F120" s="42">
        <v>200</v>
      </c>
      <c r="G120" s="43">
        <v>969</v>
      </c>
      <c r="H120" s="44">
        <f t="shared" si="16"/>
        <v>193800</v>
      </c>
      <c r="I120" s="45">
        <v>0</v>
      </c>
      <c r="J120" s="45">
        <v>0</v>
      </c>
      <c r="K120" s="44">
        <f t="shared" si="17"/>
        <v>193800</v>
      </c>
      <c r="L120" s="50"/>
      <c r="M120" s="42"/>
      <c r="N120" s="43"/>
      <c r="O120" s="44">
        <f t="shared" si="18"/>
        <v>0</v>
      </c>
      <c r="P120" s="45"/>
      <c r="Q120" s="45"/>
      <c r="R120" s="44">
        <f t="shared" si="19"/>
        <v>0</v>
      </c>
      <c r="S120" s="44" t="str">
        <f t="shared" si="20"/>
        <v/>
      </c>
      <c r="T120" s="46" t="str">
        <f t="shared" si="21"/>
        <v/>
      </c>
      <c r="U120" s="47" t="s">
        <v>268</v>
      </c>
      <c r="W120" s="18" t="str">
        <f t="shared" si="15"/>
        <v/>
      </c>
    </row>
    <row r="121" spans="2:23" hidden="1" x14ac:dyDescent="0.2">
      <c r="B121" s="39">
        <v>117</v>
      </c>
      <c r="C121" s="50">
        <v>45513</v>
      </c>
      <c r="D121" s="40" t="s">
        <v>272</v>
      </c>
      <c r="E121" s="41" t="s">
        <v>273</v>
      </c>
      <c r="F121" s="42">
        <v>100</v>
      </c>
      <c r="G121" s="43">
        <v>4470</v>
      </c>
      <c r="H121" s="44">
        <f t="shared" si="16"/>
        <v>447000</v>
      </c>
      <c r="I121" s="45">
        <v>0</v>
      </c>
      <c r="J121" s="45">
        <v>0</v>
      </c>
      <c r="K121" s="44">
        <f t="shared" si="17"/>
        <v>447000</v>
      </c>
      <c r="L121" s="50">
        <v>45523</v>
      </c>
      <c r="M121" s="42">
        <v>100</v>
      </c>
      <c r="N121" s="43">
        <v>4970</v>
      </c>
      <c r="O121" s="44">
        <f t="shared" si="18"/>
        <v>497000</v>
      </c>
      <c r="P121" s="45">
        <v>0</v>
      </c>
      <c r="Q121" s="45">
        <v>10157</v>
      </c>
      <c r="R121" s="44">
        <f t="shared" si="19"/>
        <v>486843</v>
      </c>
      <c r="S121" s="44">
        <f t="shared" si="20"/>
        <v>39843</v>
      </c>
      <c r="T121" s="46">
        <f t="shared" si="21"/>
        <v>8.9134228187919468E-2</v>
      </c>
      <c r="U121" s="47" t="s">
        <v>274</v>
      </c>
      <c r="W121" s="18">
        <f t="shared" si="15"/>
        <v>2024</v>
      </c>
    </row>
    <row r="122" spans="2:23" hidden="1" x14ac:dyDescent="0.2">
      <c r="B122" s="39">
        <v>118</v>
      </c>
      <c r="C122" s="50">
        <v>45517</v>
      </c>
      <c r="D122" s="40" t="s">
        <v>278</v>
      </c>
      <c r="E122" s="41" t="s">
        <v>279</v>
      </c>
      <c r="F122" s="42">
        <v>100</v>
      </c>
      <c r="G122" s="43">
        <v>3545</v>
      </c>
      <c r="H122" s="44">
        <f t="shared" si="16"/>
        <v>354500</v>
      </c>
      <c r="I122" s="45">
        <v>0</v>
      </c>
      <c r="J122" s="45">
        <v>0</v>
      </c>
      <c r="K122" s="44">
        <f t="shared" si="17"/>
        <v>354500</v>
      </c>
      <c r="L122" s="50">
        <v>45532</v>
      </c>
      <c r="M122" s="42">
        <v>100</v>
      </c>
      <c r="N122" s="43">
        <v>3905</v>
      </c>
      <c r="O122" s="44">
        <f t="shared" si="18"/>
        <v>390500</v>
      </c>
      <c r="P122" s="45">
        <v>0</v>
      </c>
      <c r="Q122" s="45">
        <v>0</v>
      </c>
      <c r="R122" s="44">
        <f t="shared" si="19"/>
        <v>390500</v>
      </c>
      <c r="S122" s="44">
        <f t="shared" si="20"/>
        <v>36000</v>
      </c>
      <c r="T122" s="46">
        <f t="shared" si="21"/>
        <v>0.10155148095909731</v>
      </c>
      <c r="U122" s="47" t="s">
        <v>280</v>
      </c>
      <c r="W122" s="18">
        <f t="shared" si="15"/>
        <v>2024</v>
      </c>
    </row>
    <row r="123" spans="2:23" hidden="1" x14ac:dyDescent="0.2">
      <c r="B123" s="39">
        <v>119</v>
      </c>
      <c r="C123" s="50">
        <v>45523</v>
      </c>
      <c r="D123" s="40" t="s">
        <v>282</v>
      </c>
      <c r="E123" s="41" t="s">
        <v>281</v>
      </c>
      <c r="F123" s="42">
        <v>100</v>
      </c>
      <c r="G123" s="43">
        <v>2249</v>
      </c>
      <c r="H123" s="44">
        <f t="shared" si="16"/>
        <v>224900</v>
      </c>
      <c r="I123" s="45">
        <v>0</v>
      </c>
      <c r="J123" s="45">
        <v>0</v>
      </c>
      <c r="K123" s="44">
        <f t="shared" si="17"/>
        <v>224900</v>
      </c>
      <c r="L123" s="50"/>
      <c r="M123" s="42"/>
      <c r="N123" s="43"/>
      <c r="O123" s="44">
        <f t="shared" si="18"/>
        <v>0</v>
      </c>
      <c r="P123" s="45"/>
      <c r="Q123" s="45"/>
      <c r="R123" s="44">
        <f t="shared" si="19"/>
        <v>0</v>
      </c>
      <c r="S123" s="44" t="str">
        <f t="shared" si="20"/>
        <v/>
      </c>
      <c r="T123" s="46" t="str">
        <f t="shared" si="21"/>
        <v/>
      </c>
      <c r="U123" s="47" t="s">
        <v>288</v>
      </c>
      <c r="W123" s="18" t="str">
        <f t="shared" si="15"/>
        <v/>
      </c>
    </row>
    <row r="124" spans="2:23" hidden="1" x14ac:dyDescent="0.2">
      <c r="B124" s="39">
        <v>120</v>
      </c>
      <c r="C124" s="50">
        <v>45523</v>
      </c>
      <c r="D124" s="40" t="s">
        <v>239</v>
      </c>
      <c r="E124" s="41" t="s">
        <v>238</v>
      </c>
      <c r="F124" s="42">
        <v>100</v>
      </c>
      <c r="G124" s="43">
        <v>2185.5</v>
      </c>
      <c r="H124" s="44">
        <f t="shared" si="16"/>
        <v>218550</v>
      </c>
      <c r="I124" s="45">
        <v>0</v>
      </c>
      <c r="J124" s="45">
        <v>0</v>
      </c>
      <c r="K124" s="44">
        <f t="shared" si="17"/>
        <v>218550</v>
      </c>
      <c r="L124" s="50">
        <v>45632</v>
      </c>
      <c r="M124" s="42">
        <v>100</v>
      </c>
      <c r="N124" s="43">
        <v>2266</v>
      </c>
      <c r="O124" s="44">
        <f t="shared" si="18"/>
        <v>226600</v>
      </c>
      <c r="P124" s="45"/>
      <c r="Q124" s="45"/>
      <c r="R124" s="44">
        <f t="shared" si="19"/>
        <v>226600</v>
      </c>
      <c r="S124" s="44">
        <f t="shared" si="20"/>
        <v>8050</v>
      </c>
      <c r="T124" s="46">
        <f t="shared" si="21"/>
        <v>3.6833676504232443E-2</v>
      </c>
      <c r="U124" s="47" t="s">
        <v>289</v>
      </c>
      <c r="W124" s="18">
        <f t="shared" si="15"/>
        <v>2024</v>
      </c>
    </row>
    <row r="125" spans="2:23" hidden="1" x14ac:dyDescent="0.2">
      <c r="B125" s="39">
        <v>121</v>
      </c>
      <c r="C125" s="50">
        <v>45523</v>
      </c>
      <c r="D125" s="40" t="s">
        <v>243</v>
      </c>
      <c r="E125" s="41" t="s">
        <v>244</v>
      </c>
      <c r="F125" s="42">
        <v>100</v>
      </c>
      <c r="G125" s="43">
        <v>3350</v>
      </c>
      <c r="H125" s="44">
        <f t="shared" si="16"/>
        <v>335000</v>
      </c>
      <c r="I125" s="45">
        <v>0</v>
      </c>
      <c r="J125" s="45">
        <v>0</v>
      </c>
      <c r="K125" s="44">
        <f t="shared" si="17"/>
        <v>335000</v>
      </c>
      <c r="L125" s="50">
        <v>45538</v>
      </c>
      <c r="M125" s="42">
        <v>100</v>
      </c>
      <c r="N125" s="43">
        <v>3560</v>
      </c>
      <c r="O125" s="44">
        <f t="shared" si="18"/>
        <v>356000</v>
      </c>
      <c r="P125" s="45">
        <v>0</v>
      </c>
      <c r="Q125" s="45">
        <v>0</v>
      </c>
      <c r="R125" s="44">
        <f t="shared" si="19"/>
        <v>356000</v>
      </c>
      <c r="S125" s="44">
        <f t="shared" si="20"/>
        <v>21000</v>
      </c>
      <c r="T125" s="46">
        <f t="shared" si="21"/>
        <v>6.2686567164179099E-2</v>
      </c>
      <c r="U125" s="47" t="s">
        <v>290</v>
      </c>
      <c r="W125" s="18">
        <f t="shared" si="15"/>
        <v>2024</v>
      </c>
    </row>
    <row r="126" spans="2:23" hidden="1" x14ac:dyDescent="0.2">
      <c r="B126" s="39">
        <v>122</v>
      </c>
      <c r="C126" s="50">
        <v>45523</v>
      </c>
      <c r="D126" s="40" t="s">
        <v>242</v>
      </c>
      <c r="E126" s="41" t="s">
        <v>283</v>
      </c>
      <c r="F126" s="42">
        <v>100</v>
      </c>
      <c r="G126" s="43">
        <v>1199</v>
      </c>
      <c r="H126" s="44">
        <f t="shared" si="16"/>
        <v>119900</v>
      </c>
      <c r="I126" s="45">
        <v>0</v>
      </c>
      <c r="J126" s="45">
        <v>0</v>
      </c>
      <c r="K126" s="44">
        <f t="shared" si="17"/>
        <v>119900</v>
      </c>
      <c r="L126" s="50"/>
      <c r="M126" s="42"/>
      <c r="N126" s="43"/>
      <c r="O126" s="44">
        <f t="shared" si="18"/>
        <v>0</v>
      </c>
      <c r="P126" s="45"/>
      <c r="Q126" s="45"/>
      <c r="R126" s="44">
        <f t="shared" si="19"/>
        <v>0</v>
      </c>
      <c r="S126" s="44" t="str">
        <f t="shared" si="20"/>
        <v/>
      </c>
      <c r="T126" s="46" t="str">
        <f t="shared" si="21"/>
        <v/>
      </c>
      <c r="U126" s="47" t="s">
        <v>291</v>
      </c>
      <c r="W126" s="18" t="str">
        <f t="shared" si="15"/>
        <v/>
      </c>
    </row>
    <row r="127" spans="2:23" hidden="1" x14ac:dyDescent="0.2">
      <c r="B127" s="39">
        <v>123</v>
      </c>
      <c r="C127" s="50">
        <v>45523</v>
      </c>
      <c r="D127" s="40" t="s">
        <v>285</v>
      </c>
      <c r="E127" s="41" t="s">
        <v>284</v>
      </c>
      <c r="F127" s="42">
        <v>100</v>
      </c>
      <c r="G127" s="43">
        <v>3818</v>
      </c>
      <c r="H127" s="44">
        <f t="shared" si="16"/>
        <v>381800</v>
      </c>
      <c r="I127" s="45">
        <v>0</v>
      </c>
      <c r="J127" s="45">
        <v>0</v>
      </c>
      <c r="K127" s="44">
        <f t="shared" si="17"/>
        <v>381800</v>
      </c>
      <c r="L127" s="50">
        <v>45569</v>
      </c>
      <c r="M127" s="42">
        <v>100</v>
      </c>
      <c r="N127" s="43">
        <v>4109</v>
      </c>
      <c r="O127" s="44">
        <f t="shared" si="18"/>
        <v>410900</v>
      </c>
      <c r="P127" s="45">
        <v>0</v>
      </c>
      <c r="Q127" s="45">
        <v>5911</v>
      </c>
      <c r="R127" s="44">
        <f t="shared" si="19"/>
        <v>404989</v>
      </c>
      <c r="S127" s="44">
        <f t="shared" si="20"/>
        <v>23189</v>
      </c>
      <c r="T127" s="46">
        <f t="shared" si="21"/>
        <v>6.073598742797276E-2</v>
      </c>
      <c r="U127" s="47" t="s">
        <v>292</v>
      </c>
      <c r="W127" s="18">
        <f t="shared" si="15"/>
        <v>2024</v>
      </c>
    </row>
    <row r="128" spans="2:23" hidden="1" x14ac:dyDescent="0.2">
      <c r="B128" s="39">
        <v>124</v>
      </c>
      <c r="C128" s="50">
        <v>45523</v>
      </c>
      <c r="D128" s="40" t="s">
        <v>286</v>
      </c>
      <c r="E128" s="41" t="s">
        <v>287</v>
      </c>
      <c r="F128" s="42">
        <v>100</v>
      </c>
      <c r="G128" s="43">
        <v>3448</v>
      </c>
      <c r="H128" s="44">
        <f t="shared" si="16"/>
        <v>344800</v>
      </c>
      <c r="I128" s="45">
        <v>0</v>
      </c>
      <c r="J128" s="45">
        <v>0</v>
      </c>
      <c r="K128" s="44">
        <f t="shared" si="17"/>
        <v>344800</v>
      </c>
      <c r="L128" s="50"/>
      <c r="M128" s="42"/>
      <c r="N128" s="43"/>
      <c r="O128" s="44">
        <f t="shared" si="18"/>
        <v>0</v>
      </c>
      <c r="P128" s="45"/>
      <c r="Q128" s="45"/>
      <c r="R128" s="44">
        <f t="shared" si="19"/>
        <v>0</v>
      </c>
      <c r="S128" s="44" t="str">
        <f t="shared" si="20"/>
        <v/>
      </c>
      <c r="T128" s="46" t="str">
        <f t="shared" si="21"/>
        <v/>
      </c>
      <c r="U128" s="47" t="s">
        <v>293</v>
      </c>
      <c r="W128" s="18" t="str">
        <f t="shared" si="15"/>
        <v/>
      </c>
    </row>
    <row r="129" spans="2:23" hidden="1" x14ac:dyDescent="0.2">
      <c r="B129" s="39">
        <v>125</v>
      </c>
      <c r="C129" s="50">
        <v>45537</v>
      </c>
      <c r="D129" s="40" t="s">
        <v>294</v>
      </c>
      <c r="E129" s="41" t="s">
        <v>295</v>
      </c>
      <c r="F129" s="42">
        <v>100</v>
      </c>
      <c r="G129" s="43">
        <v>638</v>
      </c>
      <c r="H129" s="44">
        <f t="shared" si="16"/>
        <v>63800</v>
      </c>
      <c r="I129" s="45">
        <v>0</v>
      </c>
      <c r="J129" s="45">
        <v>0</v>
      </c>
      <c r="K129" s="44">
        <f t="shared" si="17"/>
        <v>63800</v>
      </c>
      <c r="L129" s="50">
        <v>45645</v>
      </c>
      <c r="M129" s="42">
        <v>100</v>
      </c>
      <c r="N129" s="43">
        <v>693</v>
      </c>
      <c r="O129" s="44">
        <f t="shared" si="18"/>
        <v>69300</v>
      </c>
      <c r="P129" s="45"/>
      <c r="Q129" s="45"/>
      <c r="R129" s="44">
        <f t="shared" si="19"/>
        <v>69300</v>
      </c>
      <c r="S129" s="44">
        <f t="shared" si="20"/>
        <v>5500</v>
      </c>
      <c r="T129" s="46">
        <f t="shared" si="21"/>
        <v>8.6206896551724144E-2</v>
      </c>
      <c r="U129" s="47"/>
      <c r="W129" s="18">
        <f t="shared" si="15"/>
        <v>2024</v>
      </c>
    </row>
    <row r="130" spans="2:23" hidden="1" x14ac:dyDescent="0.2">
      <c r="B130" s="39">
        <v>126</v>
      </c>
      <c r="C130" s="50">
        <v>45544</v>
      </c>
      <c r="D130" s="40" t="s">
        <v>228</v>
      </c>
      <c r="E130" s="41" t="s">
        <v>227</v>
      </c>
      <c r="F130" s="42">
        <v>100</v>
      </c>
      <c r="G130" s="43">
        <v>1950</v>
      </c>
      <c r="H130" s="44">
        <f t="shared" si="16"/>
        <v>195000</v>
      </c>
      <c r="I130" s="45">
        <v>0</v>
      </c>
      <c r="J130" s="45">
        <v>0</v>
      </c>
      <c r="K130" s="44">
        <f t="shared" si="17"/>
        <v>195000</v>
      </c>
      <c r="L130" s="50">
        <v>45645</v>
      </c>
      <c r="M130" s="42">
        <v>100</v>
      </c>
      <c r="N130" s="43">
        <v>1958</v>
      </c>
      <c r="O130" s="44">
        <f t="shared" si="18"/>
        <v>195800</v>
      </c>
      <c r="P130" s="45"/>
      <c r="Q130" s="45"/>
      <c r="R130" s="44">
        <f t="shared" si="19"/>
        <v>195800</v>
      </c>
      <c r="S130" s="44">
        <f t="shared" si="20"/>
        <v>800</v>
      </c>
      <c r="T130" s="46">
        <f t="shared" si="21"/>
        <v>4.1025641025641026E-3</v>
      </c>
      <c r="U130" s="47"/>
      <c r="W130" s="18">
        <f t="shared" si="15"/>
        <v>2024</v>
      </c>
    </row>
    <row r="131" spans="2:23" hidden="1" x14ac:dyDescent="0.2">
      <c r="B131" s="39">
        <v>127</v>
      </c>
      <c r="C131" s="50">
        <v>45544</v>
      </c>
      <c r="D131" s="40" t="s">
        <v>296</v>
      </c>
      <c r="E131" s="41" t="s">
        <v>297</v>
      </c>
      <c r="F131" s="42">
        <v>100</v>
      </c>
      <c r="G131" s="43">
        <v>4657</v>
      </c>
      <c r="H131" s="44">
        <f t="shared" si="16"/>
        <v>465700</v>
      </c>
      <c r="I131" s="45">
        <v>0</v>
      </c>
      <c r="J131" s="45">
        <v>0</v>
      </c>
      <c r="K131" s="44">
        <f t="shared" si="17"/>
        <v>465700</v>
      </c>
      <c r="L131" s="50">
        <v>45630</v>
      </c>
      <c r="M131" s="42">
        <v>100</v>
      </c>
      <c r="N131" s="43">
        <v>5020</v>
      </c>
      <c r="O131" s="44">
        <f t="shared" si="18"/>
        <v>502000</v>
      </c>
      <c r="P131" s="45"/>
      <c r="Q131" s="45"/>
      <c r="R131" s="44">
        <f t="shared" si="19"/>
        <v>502000</v>
      </c>
      <c r="S131" s="44">
        <f t="shared" si="20"/>
        <v>36300</v>
      </c>
      <c r="T131" s="46">
        <f t="shared" si="21"/>
        <v>7.7947176293751336E-2</v>
      </c>
      <c r="U131" s="47"/>
      <c r="W131" s="18">
        <f t="shared" si="15"/>
        <v>2024</v>
      </c>
    </row>
    <row r="132" spans="2:23" hidden="1" x14ac:dyDescent="0.2">
      <c r="B132" s="39">
        <v>128</v>
      </c>
      <c r="C132" s="50">
        <v>45544</v>
      </c>
      <c r="D132" s="40" t="s">
        <v>298</v>
      </c>
      <c r="E132" s="41" t="s">
        <v>299</v>
      </c>
      <c r="F132" s="42">
        <v>100</v>
      </c>
      <c r="G132" s="43">
        <v>1910</v>
      </c>
      <c r="H132" s="44">
        <f t="shared" si="16"/>
        <v>191000</v>
      </c>
      <c r="I132" s="45">
        <v>0</v>
      </c>
      <c r="J132" s="45">
        <v>0</v>
      </c>
      <c r="K132" s="44">
        <f t="shared" si="17"/>
        <v>191000</v>
      </c>
      <c r="L132" s="50">
        <v>45608</v>
      </c>
      <c r="M132" s="42">
        <v>100</v>
      </c>
      <c r="N132" s="43">
        <v>2033.5</v>
      </c>
      <c r="O132" s="44">
        <f t="shared" si="18"/>
        <v>203350</v>
      </c>
      <c r="P132" s="45"/>
      <c r="Q132" s="45"/>
      <c r="R132" s="44">
        <f t="shared" si="19"/>
        <v>203350</v>
      </c>
      <c r="S132" s="44">
        <f t="shared" si="20"/>
        <v>12350</v>
      </c>
      <c r="T132" s="46">
        <f t="shared" si="21"/>
        <v>6.4659685863874342E-2</v>
      </c>
      <c r="U132" s="47"/>
      <c r="W132" s="18">
        <f t="shared" si="15"/>
        <v>2024</v>
      </c>
    </row>
    <row r="133" spans="2:23" hidden="1" x14ac:dyDescent="0.2">
      <c r="B133" s="39">
        <v>129</v>
      </c>
      <c r="C133" s="50">
        <v>45546</v>
      </c>
      <c r="D133" s="40" t="s">
        <v>301</v>
      </c>
      <c r="E133" s="41" t="s">
        <v>300</v>
      </c>
      <c r="F133" s="42">
        <v>10</v>
      </c>
      <c r="G133" s="43">
        <f>123.08*142.79</f>
        <v>17574.593199999999</v>
      </c>
      <c r="H133" s="44">
        <f t="shared" si="16"/>
        <v>175745.932</v>
      </c>
      <c r="I133" s="45">
        <v>867</v>
      </c>
      <c r="J133" s="45">
        <v>0</v>
      </c>
      <c r="K133" s="44">
        <f t="shared" si="17"/>
        <v>176612.932</v>
      </c>
      <c r="L133" s="50"/>
      <c r="M133" s="42"/>
      <c r="N133" s="43"/>
      <c r="O133" s="44">
        <f t="shared" si="18"/>
        <v>0</v>
      </c>
      <c r="P133" s="45"/>
      <c r="Q133" s="45"/>
      <c r="R133" s="44">
        <f t="shared" si="19"/>
        <v>0</v>
      </c>
      <c r="S133" s="44" t="str">
        <f t="shared" si="20"/>
        <v/>
      </c>
      <c r="T133" s="46" t="str">
        <f t="shared" si="21"/>
        <v/>
      </c>
      <c r="U133" s="47"/>
      <c r="W133" s="18" t="str">
        <f t="shared" si="15"/>
        <v/>
      </c>
    </row>
    <row r="134" spans="2:23" hidden="1" x14ac:dyDescent="0.2">
      <c r="B134" s="39">
        <v>130</v>
      </c>
      <c r="C134" s="50">
        <v>45552</v>
      </c>
      <c r="D134" s="40" t="s">
        <v>298</v>
      </c>
      <c r="E134" s="41" t="s">
        <v>299</v>
      </c>
      <c r="F134" s="42">
        <v>100</v>
      </c>
      <c r="G134" s="43">
        <v>1858.5</v>
      </c>
      <c r="H134" s="44">
        <f t="shared" si="16"/>
        <v>185850</v>
      </c>
      <c r="I134" s="45">
        <v>0</v>
      </c>
      <c r="J134" s="45">
        <v>0</v>
      </c>
      <c r="K134" s="44">
        <f t="shared" si="17"/>
        <v>185850</v>
      </c>
      <c r="L134" s="50">
        <v>45608</v>
      </c>
      <c r="M134" s="42">
        <v>100</v>
      </c>
      <c r="N134" s="43">
        <v>2033.5</v>
      </c>
      <c r="O134" s="44">
        <f t="shared" si="18"/>
        <v>203350</v>
      </c>
      <c r="P134" s="45"/>
      <c r="Q134" s="45"/>
      <c r="R134" s="44">
        <f t="shared" si="19"/>
        <v>203350</v>
      </c>
      <c r="S134" s="44">
        <f t="shared" si="20"/>
        <v>17500</v>
      </c>
      <c r="T134" s="46">
        <f t="shared" si="21"/>
        <v>9.4161958568738227E-2</v>
      </c>
      <c r="U134" s="47"/>
      <c r="W134" s="18">
        <f t="shared" si="15"/>
        <v>2024</v>
      </c>
    </row>
    <row r="135" spans="2:23" hidden="1" x14ac:dyDescent="0.2">
      <c r="B135" s="39">
        <v>131</v>
      </c>
      <c r="C135" s="50">
        <v>45552</v>
      </c>
      <c r="D135" s="40" t="s">
        <v>251</v>
      </c>
      <c r="E135" s="41" t="s">
        <v>252</v>
      </c>
      <c r="F135" s="42">
        <v>100</v>
      </c>
      <c r="G135" s="43">
        <v>2705</v>
      </c>
      <c r="H135" s="44">
        <f t="shared" si="16"/>
        <v>270500</v>
      </c>
      <c r="I135" s="45">
        <v>0</v>
      </c>
      <c r="J135" s="45">
        <v>0</v>
      </c>
      <c r="K135" s="44">
        <f t="shared" si="17"/>
        <v>270500</v>
      </c>
      <c r="L135" s="50"/>
      <c r="M135" s="42"/>
      <c r="N135" s="43"/>
      <c r="O135" s="44">
        <f t="shared" si="18"/>
        <v>0</v>
      </c>
      <c r="P135" s="45"/>
      <c r="Q135" s="45"/>
      <c r="R135" s="44">
        <f t="shared" si="19"/>
        <v>0</v>
      </c>
      <c r="S135" s="44" t="str">
        <f t="shared" si="20"/>
        <v/>
      </c>
      <c r="T135" s="46" t="str">
        <f t="shared" si="21"/>
        <v/>
      </c>
      <c r="U135" s="47"/>
      <c r="W135" s="18" t="str">
        <f t="shared" si="15"/>
        <v/>
      </c>
    </row>
    <row r="136" spans="2:23" hidden="1" x14ac:dyDescent="0.2">
      <c r="B136" s="39">
        <v>132</v>
      </c>
      <c r="C136" s="50">
        <v>45552</v>
      </c>
      <c r="D136" s="40" t="s">
        <v>259</v>
      </c>
      <c r="E136" s="41" t="s">
        <v>260</v>
      </c>
      <c r="F136" s="42">
        <v>92</v>
      </c>
      <c r="G136" s="43">
        <v>2157</v>
      </c>
      <c r="H136" s="44">
        <f t="shared" si="16"/>
        <v>198444</v>
      </c>
      <c r="I136" s="45">
        <v>0</v>
      </c>
      <c r="J136" s="45">
        <v>0</v>
      </c>
      <c r="K136" s="44">
        <f t="shared" si="17"/>
        <v>198444</v>
      </c>
      <c r="L136" s="50"/>
      <c r="M136" s="42"/>
      <c r="N136" s="43"/>
      <c r="O136" s="44">
        <f t="shared" si="18"/>
        <v>0</v>
      </c>
      <c r="P136" s="45"/>
      <c r="Q136" s="45"/>
      <c r="R136" s="44">
        <f t="shared" si="19"/>
        <v>0</v>
      </c>
      <c r="S136" s="44" t="str">
        <f t="shared" si="20"/>
        <v/>
      </c>
      <c r="T136" s="46" t="str">
        <f t="shared" si="21"/>
        <v/>
      </c>
      <c r="U136" s="47"/>
      <c r="W136" s="18" t="str">
        <f t="shared" ref="W136:W199" si="29">IF(L136&lt;&gt;"",YEAR(L136),"")</f>
        <v/>
      </c>
    </row>
    <row r="137" spans="2:23" hidden="1" x14ac:dyDescent="0.2">
      <c r="B137" s="39">
        <v>133</v>
      </c>
      <c r="C137" s="50">
        <v>45552</v>
      </c>
      <c r="D137" s="40" t="s">
        <v>302</v>
      </c>
      <c r="E137" s="41" t="s">
        <v>303</v>
      </c>
      <c r="F137" s="42">
        <v>100</v>
      </c>
      <c r="G137" s="43">
        <v>1846</v>
      </c>
      <c r="H137" s="44">
        <f t="shared" si="16"/>
        <v>184600</v>
      </c>
      <c r="I137" s="45">
        <v>0</v>
      </c>
      <c r="J137" s="45">
        <v>0</v>
      </c>
      <c r="K137" s="44">
        <f t="shared" si="17"/>
        <v>184600</v>
      </c>
      <c r="L137" s="50"/>
      <c r="M137" s="42"/>
      <c r="N137" s="43"/>
      <c r="O137" s="44">
        <f t="shared" si="18"/>
        <v>0</v>
      </c>
      <c r="P137" s="45"/>
      <c r="Q137" s="45"/>
      <c r="R137" s="44">
        <f t="shared" si="19"/>
        <v>0</v>
      </c>
      <c r="S137" s="44" t="str">
        <f t="shared" si="20"/>
        <v/>
      </c>
      <c r="T137" s="46" t="str">
        <f t="shared" si="21"/>
        <v/>
      </c>
      <c r="U137" s="47"/>
      <c r="W137" s="18" t="str">
        <f t="shared" si="29"/>
        <v/>
      </c>
    </row>
    <row r="138" spans="2:23" hidden="1" x14ac:dyDescent="0.2">
      <c r="B138" s="39">
        <v>134</v>
      </c>
      <c r="C138" s="50">
        <v>45552</v>
      </c>
      <c r="D138" s="40" t="s">
        <v>304</v>
      </c>
      <c r="E138" s="41" t="s">
        <v>305</v>
      </c>
      <c r="F138" s="42">
        <v>100</v>
      </c>
      <c r="G138" s="43">
        <v>3425</v>
      </c>
      <c r="H138" s="44">
        <f t="shared" si="16"/>
        <v>342500</v>
      </c>
      <c r="I138" s="45">
        <v>0</v>
      </c>
      <c r="J138" s="45">
        <v>0</v>
      </c>
      <c r="K138" s="44">
        <f t="shared" si="17"/>
        <v>342500</v>
      </c>
      <c r="L138" s="50"/>
      <c r="M138" s="42"/>
      <c r="N138" s="43"/>
      <c r="O138" s="44">
        <f t="shared" si="18"/>
        <v>0</v>
      </c>
      <c r="P138" s="45"/>
      <c r="Q138" s="45"/>
      <c r="R138" s="44">
        <f t="shared" si="19"/>
        <v>0</v>
      </c>
      <c r="S138" s="44" t="str">
        <f t="shared" si="20"/>
        <v/>
      </c>
      <c r="T138" s="46" t="str">
        <f t="shared" si="21"/>
        <v/>
      </c>
      <c r="U138" s="47"/>
      <c r="W138" s="18" t="str">
        <f t="shared" si="29"/>
        <v/>
      </c>
    </row>
    <row r="139" spans="2:23" hidden="1" x14ac:dyDescent="0.2">
      <c r="B139" s="39">
        <v>135</v>
      </c>
      <c r="C139" s="50">
        <v>45552</v>
      </c>
      <c r="D139" s="40" t="s">
        <v>306</v>
      </c>
      <c r="E139" s="41" t="s">
        <v>307</v>
      </c>
      <c r="F139" s="42">
        <v>100</v>
      </c>
      <c r="G139" s="43">
        <v>4753</v>
      </c>
      <c r="H139" s="44">
        <f t="shared" si="16"/>
        <v>475300</v>
      </c>
      <c r="I139" s="45">
        <v>0</v>
      </c>
      <c r="J139" s="45">
        <v>0</v>
      </c>
      <c r="K139" s="44">
        <f t="shared" si="17"/>
        <v>475300</v>
      </c>
      <c r="L139" s="50">
        <v>45604</v>
      </c>
      <c r="M139" s="42">
        <v>100</v>
      </c>
      <c r="N139" s="43">
        <v>5289</v>
      </c>
      <c r="O139" s="44">
        <f t="shared" si="18"/>
        <v>528900</v>
      </c>
      <c r="P139" s="45"/>
      <c r="Q139" s="45"/>
      <c r="R139" s="44">
        <f t="shared" si="19"/>
        <v>528900</v>
      </c>
      <c r="S139" s="44">
        <f t="shared" si="20"/>
        <v>53600</v>
      </c>
      <c r="T139" s="46">
        <f t="shared" si="21"/>
        <v>0.11277088154849568</v>
      </c>
      <c r="U139" s="47"/>
      <c r="W139" s="18">
        <f t="shared" si="29"/>
        <v>2024</v>
      </c>
    </row>
    <row r="140" spans="2:23" hidden="1" x14ac:dyDescent="0.2">
      <c r="B140" s="39">
        <v>136</v>
      </c>
      <c r="C140" s="50">
        <v>45553</v>
      </c>
      <c r="D140" s="40" t="s">
        <v>308</v>
      </c>
      <c r="E140" s="41" t="s">
        <v>309</v>
      </c>
      <c r="F140" s="42">
        <v>100</v>
      </c>
      <c r="G140" s="43">
        <v>646</v>
      </c>
      <c r="H140" s="44">
        <f t="shared" si="16"/>
        <v>64600</v>
      </c>
      <c r="I140" s="45">
        <v>0</v>
      </c>
      <c r="J140" s="45">
        <v>0</v>
      </c>
      <c r="K140" s="44">
        <f t="shared" si="17"/>
        <v>64600</v>
      </c>
      <c r="L140" s="50"/>
      <c r="M140" s="42"/>
      <c r="N140" s="43"/>
      <c r="O140" s="44">
        <f t="shared" si="18"/>
        <v>0</v>
      </c>
      <c r="P140" s="45"/>
      <c r="Q140" s="45"/>
      <c r="R140" s="44">
        <f t="shared" si="19"/>
        <v>0</v>
      </c>
      <c r="S140" s="44" t="str">
        <f t="shared" si="20"/>
        <v/>
      </c>
      <c r="T140" s="46" t="str">
        <f t="shared" si="21"/>
        <v/>
      </c>
      <c r="U140" s="47"/>
      <c r="W140" s="18" t="str">
        <f t="shared" si="29"/>
        <v/>
      </c>
    </row>
    <row r="141" spans="2:23" hidden="1" x14ac:dyDescent="0.2">
      <c r="B141" s="39">
        <v>137</v>
      </c>
      <c r="C141" s="50">
        <v>45580</v>
      </c>
      <c r="D141" s="40" t="s">
        <v>311</v>
      </c>
      <c r="E141" s="41" t="s">
        <v>310</v>
      </c>
      <c r="F141" s="42">
        <v>100</v>
      </c>
      <c r="G141" s="43">
        <v>3811</v>
      </c>
      <c r="H141" s="44">
        <f t="shared" si="16"/>
        <v>381100</v>
      </c>
      <c r="I141" s="45">
        <v>0</v>
      </c>
      <c r="J141" s="45">
        <v>0</v>
      </c>
      <c r="K141" s="44">
        <f t="shared" si="17"/>
        <v>381100</v>
      </c>
      <c r="L141" s="50"/>
      <c r="M141" s="42"/>
      <c r="N141" s="43"/>
      <c r="O141" s="44">
        <f t="shared" si="18"/>
        <v>0</v>
      </c>
      <c r="P141" s="45"/>
      <c r="Q141" s="45"/>
      <c r="R141" s="44">
        <f t="shared" si="19"/>
        <v>0</v>
      </c>
      <c r="S141" s="44" t="str">
        <f t="shared" si="20"/>
        <v/>
      </c>
      <c r="T141" s="46" t="str">
        <f t="shared" si="21"/>
        <v/>
      </c>
      <c r="U141" s="47"/>
      <c r="W141" s="18" t="str">
        <f t="shared" si="29"/>
        <v/>
      </c>
    </row>
    <row r="142" spans="2:23" hidden="1" x14ac:dyDescent="0.2">
      <c r="B142" s="39">
        <v>138</v>
      </c>
      <c r="C142" s="50">
        <v>45581</v>
      </c>
      <c r="D142" s="40" t="s">
        <v>239</v>
      </c>
      <c r="E142" s="41" t="s">
        <v>238</v>
      </c>
      <c r="F142" s="42">
        <v>100</v>
      </c>
      <c r="G142" s="43">
        <v>2207</v>
      </c>
      <c r="H142" s="44">
        <f t="shared" si="16"/>
        <v>220700</v>
      </c>
      <c r="I142" s="45">
        <v>0</v>
      </c>
      <c r="J142" s="45">
        <v>0</v>
      </c>
      <c r="K142" s="44">
        <f t="shared" si="17"/>
        <v>220700</v>
      </c>
      <c r="L142" s="50">
        <v>45632</v>
      </c>
      <c r="M142" s="42">
        <v>100</v>
      </c>
      <c r="N142" s="43">
        <v>2266</v>
      </c>
      <c r="O142" s="44">
        <f t="shared" si="18"/>
        <v>226600</v>
      </c>
      <c r="P142" s="45"/>
      <c r="Q142" s="45"/>
      <c r="R142" s="44">
        <f t="shared" si="19"/>
        <v>226600</v>
      </c>
      <c r="S142" s="44">
        <f t="shared" si="20"/>
        <v>5900</v>
      </c>
      <c r="T142" s="46">
        <f t="shared" si="21"/>
        <v>2.6733121884911646E-2</v>
      </c>
      <c r="U142" s="47"/>
      <c r="W142" s="18">
        <f t="shared" si="29"/>
        <v>2024</v>
      </c>
    </row>
    <row r="143" spans="2:23" hidden="1" x14ac:dyDescent="0.2">
      <c r="B143" s="39">
        <v>139</v>
      </c>
      <c r="C143" s="50">
        <v>45582</v>
      </c>
      <c r="D143" s="40" t="s">
        <v>97</v>
      </c>
      <c r="E143" s="41" t="s">
        <v>312</v>
      </c>
      <c r="F143" s="42">
        <v>100</v>
      </c>
      <c r="G143" s="43">
        <v>2626</v>
      </c>
      <c r="H143" s="44">
        <f t="shared" si="16"/>
        <v>262600</v>
      </c>
      <c r="I143" s="45">
        <v>0</v>
      </c>
      <c r="J143" s="45">
        <v>0</v>
      </c>
      <c r="K143" s="44">
        <f t="shared" si="17"/>
        <v>262600</v>
      </c>
      <c r="L143" s="50"/>
      <c r="M143" s="42"/>
      <c r="N143" s="43"/>
      <c r="O143" s="44">
        <f t="shared" si="18"/>
        <v>0</v>
      </c>
      <c r="P143" s="45"/>
      <c r="Q143" s="45"/>
      <c r="R143" s="44">
        <f t="shared" si="19"/>
        <v>0</v>
      </c>
      <c r="S143" s="44" t="str">
        <f t="shared" si="20"/>
        <v/>
      </c>
      <c r="T143" s="46" t="str">
        <f t="shared" si="21"/>
        <v/>
      </c>
      <c r="U143" s="47"/>
      <c r="W143" s="18" t="str">
        <f t="shared" si="29"/>
        <v/>
      </c>
    </row>
    <row r="144" spans="2:23" hidden="1" x14ac:dyDescent="0.2">
      <c r="B144" s="39">
        <v>140</v>
      </c>
      <c r="C144" s="50">
        <v>45586</v>
      </c>
      <c r="D144" s="40" t="s">
        <v>239</v>
      </c>
      <c r="E144" s="41" t="s">
        <v>238</v>
      </c>
      <c r="F144" s="42">
        <v>100</v>
      </c>
      <c r="G144" s="43">
        <v>2105</v>
      </c>
      <c r="H144" s="44">
        <f t="shared" si="16"/>
        <v>210500</v>
      </c>
      <c r="I144" s="45">
        <v>0</v>
      </c>
      <c r="J144" s="45">
        <v>0</v>
      </c>
      <c r="K144" s="44">
        <f t="shared" si="17"/>
        <v>210500</v>
      </c>
      <c r="L144" s="50">
        <v>45632</v>
      </c>
      <c r="M144" s="42">
        <v>100</v>
      </c>
      <c r="N144" s="43">
        <v>2266</v>
      </c>
      <c r="O144" s="44">
        <f t="shared" si="18"/>
        <v>226600</v>
      </c>
      <c r="P144" s="45"/>
      <c r="Q144" s="45"/>
      <c r="R144" s="44">
        <f t="shared" si="19"/>
        <v>226600</v>
      </c>
      <c r="S144" s="44">
        <f t="shared" si="20"/>
        <v>16100</v>
      </c>
      <c r="T144" s="46">
        <f t="shared" si="21"/>
        <v>7.6484560570071261E-2</v>
      </c>
      <c r="U144" s="47"/>
      <c r="W144" s="18">
        <f t="shared" si="29"/>
        <v>2024</v>
      </c>
    </row>
    <row r="145" spans="2:23" hidden="1" x14ac:dyDescent="0.2">
      <c r="B145" s="39">
        <v>141</v>
      </c>
      <c r="C145" s="50">
        <v>45586</v>
      </c>
      <c r="D145" s="40" t="s">
        <v>298</v>
      </c>
      <c r="E145" s="41" t="s">
        <v>299</v>
      </c>
      <c r="F145" s="42">
        <v>100</v>
      </c>
      <c r="G145" s="43">
        <v>1999</v>
      </c>
      <c r="H145" s="44">
        <f t="shared" si="16"/>
        <v>199900</v>
      </c>
      <c r="I145" s="45">
        <v>0</v>
      </c>
      <c r="J145" s="45">
        <v>0</v>
      </c>
      <c r="K145" s="44">
        <f t="shared" si="17"/>
        <v>199900</v>
      </c>
      <c r="L145" s="50">
        <v>45608</v>
      </c>
      <c r="M145" s="42">
        <v>100</v>
      </c>
      <c r="N145" s="43">
        <v>2033.5</v>
      </c>
      <c r="O145" s="44">
        <f t="shared" si="18"/>
        <v>203350</v>
      </c>
      <c r="P145" s="45"/>
      <c r="Q145" s="45"/>
      <c r="R145" s="44">
        <f t="shared" si="19"/>
        <v>203350</v>
      </c>
      <c r="S145" s="44">
        <f t="shared" si="20"/>
        <v>3450</v>
      </c>
      <c r="T145" s="46">
        <f t="shared" si="21"/>
        <v>1.7258629314657329E-2</v>
      </c>
      <c r="U145" s="47"/>
      <c r="W145" s="18">
        <f t="shared" si="29"/>
        <v>2024</v>
      </c>
    </row>
    <row r="146" spans="2:23" hidden="1" x14ac:dyDescent="0.2">
      <c r="B146" s="39">
        <v>142</v>
      </c>
      <c r="C146" s="50">
        <v>45590</v>
      </c>
      <c r="D146" s="40" t="s">
        <v>313</v>
      </c>
      <c r="E146" s="41" t="s">
        <v>314</v>
      </c>
      <c r="F146" s="42">
        <v>100</v>
      </c>
      <c r="G146" s="43">
        <v>3690</v>
      </c>
      <c r="H146" s="44">
        <f t="shared" si="16"/>
        <v>369000</v>
      </c>
      <c r="I146" s="45">
        <v>0</v>
      </c>
      <c r="J146" s="45">
        <v>0</v>
      </c>
      <c r="K146" s="44">
        <f t="shared" si="17"/>
        <v>369000</v>
      </c>
      <c r="L146" s="50">
        <v>45645</v>
      </c>
      <c r="M146" s="42">
        <v>100</v>
      </c>
      <c r="N146" s="43">
        <v>3690</v>
      </c>
      <c r="O146" s="44">
        <f t="shared" si="18"/>
        <v>369000</v>
      </c>
      <c r="P146" s="45"/>
      <c r="Q146" s="45"/>
      <c r="R146" s="44">
        <f t="shared" si="19"/>
        <v>369000</v>
      </c>
      <c r="S146" s="44">
        <f t="shared" si="20"/>
        <v>0</v>
      </c>
      <c r="T146" s="46">
        <f t="shared" si="21"/>
        <v>0</v>
      </c>
      <c r="U146" s="47"/>
      <c r="W146" s="18">
        <f t="shared" si="29"/>
        <v>2024</v>
      </c>
    </row>
    <row r="147" spans="2:23" hidden="1" x14ac:dyDescent="0.2">
      <c r="B147" s="39">
        <v>143</v>
      </c>
      <c r="C147" s="50">
        <v>45596</v>
      </c>
      <c r="D147" s="40" t="s">
        <v>315</v>
      </c>
      <c r="E147" s="41" t="s">
        <v>316</v>
      </c>
      <c r="F147" s="42">
        <v>100</v>
      </c>
      <c r="G147" s="43">
        <v>4510</v>
      </c>
      <c r="H147" s="44">
        <f t="shared" si="16"/>
        <v>451000</v>
      </c>
      <c r="I147" s="45">
        <v>0</v>
      </c>
      <c r="J147" s="45">
        <v>0</v>
      </c>
      <c r="K147" s="44">
        <f t="shared" si="17"/>
        <v>451000</v>
      </c>
      <c r="L147" s="50"/>
      <c r="M147" s="42"/>
      <c r="N147" s="43"/>
      <c r="O147" s="44">
        <f t="shared" si="18"/>
        <v>0</v>
      </c>
      <c r="P147" s="45"/>
      <c r="Q147" s="45"/>
      <c r="R147" s="44">
        <f t="shared" si="19"/>
        <v>0</v>
      </c>
      <c r="S147" s="44" t="str">
        <f t="shared" si="20"/>
        <v/>
      </c>
      <c r="T147" s="46" t="str">
        <f t="shared" si="21"/>
        <v/>
      </c>
      <c r="U147" s="47"/>
      <c r="W147" s="18" t="str">
        <f t="shared" si="29"/>
        <v/>
      </c>
    </row>
    <row r="148" spans="2:23" hidden="1" x14ac:dyDescent="0.2">
      <c r="B148" s="39">
        <v>144</v>
      </c>
      <c r="C148" s="50">
        <v>45597</v>
      </c>
      <c r="D148" s="40" t="s">
        <v>242</v>
      </c>
      <c r="E148" s="41" t="s">
        <v>283</v>
      </c>
      <c r="F148" s="42">
        <v>100</v>
      </c>
      <c r="G148" s="43">
        <v>1071</v>
      </c>
      <c r="H148" s="44">
        <f t="shared" si="16"/>
        <v>107100</v>
      </c>
      <c r="I148" s="45"/>
      <c r="J148" s="45"/>
      <c r="K148" s="44">
        <f t="shared" si="17"/>
        <v>107100</v>
      </c>
      <c r="L148" s="50"/>
      <c r="M148" s="42"/>
      <c r="N148" s="43"/>
      <c r="O148" s="44">
        <f t="shared" si="18"/>
        <v>0</v>
      </c>
      <c r="P148" s="45"/>
      <c r="Q148" s="45"/>
      <c r="R148" s="44">
        <f t="shared" si="19"/>
        <v>0</v>
      </c>
      <c r="S148" s="44" t="str">
        <f t="shared" si="20"/>
        <v/>
      </c>
      <c r="T148" s="46" t="str">
        <f t="shared" si="21"/>
        <v/>
      </c>
      <c r="U148" s="47"/>
      <c r="W148" s="18" t="str">
        <f t="shared" si="29"/>
        <v/>
      </c>
    </row>
    <row r="149" spans="2:23" hidden="1" x14ac:dyDescent="0.2">
      <c r="B149" s="39">
        <v>145</v>
      </c>
      <c r="C149" s="50">
        <v>45601</v>
      </c>
      <c r="D149" s="40" t="s">
        <v>317</v>
      </c>
      <c r="E149" s="41" t="s">
        <v>318</v>
      </c>
      <c r="F149" s="42">
        <v>100</v>
      </c>
      <c r="G149" s="43">
        <v>2721</v>
      </c>
      <c r="H149" s="44">
        <f t="shared" si="16"/>
        <v>272100</v>
      </c>
      <c r="I149" s="45"/>
      <c r="J149" s="45"/>
      <c r="K149" s="44">
        <f t="shared" si="17"/>
        <v>272100</v>
      </c>
      <c r="L149" s="50"/>
      <c r="M149" s="42"/>
      <c r="N149" s="43"/>
      <c r="O149" s="44">
        <f t="shared" si="18"/>
        <v>0</v>
      </c>
      <c r="P149" s="45"/>
      <c r="Q149" s="45"/>
      <c r="R149" s="44">
        <f t="shared" si="19"/>
        <v>0</v>
      </c>
      <c r="S149" s="44" t="str">
        <f t="shared" si="20"/>
        <v/>
      </c>
      <c r="T149" s="46" t="str">
        <f t="shared" si="21"/>
        <v/>
      </c>
      <c r="U149" s="47"/>
      <c r="W149" s="18" t="str">
        <f t="shared" si="29"/>
        <v/>
      </c>
    </row>
    <row r="150" spans="2:23" hidden="1" x14ac:dyDescent="0.2">
      <c r="B150" s="39">
        <v>146</v>
      </c>
      <c r="C150" s="50">
        <v>45601</v>
      </c>
      <c r="D150" s="40" t="s">
        <v>253</v>
      </c>
      <c r="E150" s="41" t="s">
        <v>254</v>
      </c>
      <c r="F150" s="42">
        <v>100</v>
      </c>
      <c r="G150" s="43">
        <v>2981.5</v>
      </c>
      <c r="H150" s="44">
        <f t="shared" si="16"/>
        <v>298150</v>
      </c>
      <c r="I150" s="45"/>
      <c r="J150" s="45"/>
      <c r="K150" s="44">
        <f t="shared" si="17"/>
        <v>298150</v>
      </c>
      <c r="L150" s="50"/>
      <c r="M150" s="42"/>
      <c r="N150" s="43"/>
      <c r="O150" s="44">
        <f t="shared" si="18"/>
        <v>0</v>
      </c>
      <c r="P150" s="45"/>
      <c r="Q150" s="45"/>
      <c r="R150" s="44">
        <f t="shared" si="19"/>
        <v>0</v>
      </c>
      <c r="S150" s="44" t="str">
        <f t="shared" si="20"/>
        <v/>
      </c>
      <c r="T150" s="46" t="str">
        <f t="shared" si="21"/>
        <v/>
      </c>
      <c r="U150" s="47"/>
      <c r="W150" s="18" t="str">
        <f t="shared" si="29"/>
        <v/>
      </c>
    </row>
    <row r="151" spans="2:23" hidden="1" x14ac:dyDescent="0.2">
      <c r="B151" s="39">
        <v>147</v>
      </c>
      <c r="C151" s="50">
        <v>45601</v>
      </c>
      <c r="D151" s="40" t="s">
        <v>315</v>
      </c>
      <c r="E151" s="41" t="s">
        <v>316</v>
      </c>
      <c r="F151" s="42">
        <v>100</v>
      </c>
      <c r="G151" s="43">
        <v>4440</v>
      </c>
      <c r="H151" s="44">
        <f t="shared" si="16"/>
        <v>444000</v>
      </c>
      <c r="I151" s="45"/>
      <c r="J151" s="45"/>
      <c r="K151" s="44">
        <f t="shared" si="17"/>
        <v>444000</v>
      </c>
      <c r="L151" s="50"/>
      <c r="M151" s="42"/>
      <c r="N151" s="43"/>
      <c r="O151" s="44">
        <f t="shared" si="18"/>
        <v>0</v>
      </c>
      <c r="P151" s="45"/>
      <c r="Q151" s="45"/>
      <c r="R151" s="44">
        <f t="shared" si="19"/>
        <v>0</v>
      </c>
      <c r="S151" s="44" t="str">
        <f t="shared" si="20"/>
        <v/>
      </c>
      <c r="T151" s="46" t="str">
        <f t="shared" si="21"/>
        <v/>
      </c>
      <c r="U151" s="47"/>
      <c r="W151" s="18" t="str">
        <f t="shared" si="29"/>
        <v/>
      </c>
    </row>
    <row r="152" spans="2:23" hidden="1" x14ac:dyDescent="0.2">
      <c r="B152" s="39">
        <v>148</v>
      </c>
      <c r="C152" s="50">
        <v>45602</v>
      </c>
      <c r="D152" s="40" t="s">
        <v>319</v>
      </c>
      <c r="E152" s="41" t="s">
        <v>320</v>
      </c>
      <c r="F152" s="42">
        <v>100</v>
      </c>
      <c r="G152" s="43">
        <v>1431</v>
      </c>
      <c r="H152" s="44">
        <f t="shared" si="16"/>
        <v>143100</v>
      </c>
      <c r="I152" s="45"/>
      <c r="J152" s="45"/>
      <c r="K152" s="44">
        <f t="shared" si="17"/>
        <v>143100</v>
      </c>
      <c r="L152" s="50">
        <v>45637</v>
      </c>
      <c r="M152" s="42">
        <v>100</v>
      </c>
      <c r="N152" s="43">
        <v>1555</v>
      </c>
      <c r="O152" s="44">
        <f t="shared" si="18"/>
        <v>155500</v>
      </c>
      <c r="P152" s="45"/>
      <c r="Q152" s="45"/>
      <c r="R152" s="44">
        <f t="shared" si="19"/>
        <v>155500</v>
      </c>
      <c r="S152" s="44">
        <f t="shared" si="20"/>
        <v>12400</v>
      </c>
      <c r="T152" s="46">
        <f t="shared" si="21"/>
        <v>8.6652690426275325E-2</v>
      </c>
      <c r="U152" s="47"/>
      <c r="W152" s="18">
        <f t="shared" si="29"/>
        <v>2024</v>
      </c>
    </row>
    <row r="153" spans="2:23" hidden="1" x14ac:dyDescent="0.2">
      <c r="B153" s="39">
        <v>149</v>
      </c>
      <c r="C153" s="50">
        <v>45614</v>
      </c>
      <c r="D153" s="40" t="s">
        <v>321</v>
      </c>
      <c r="E153" s="41" t="s">
        <v>322</v>
      </c>
      <c r="F153" s="42">
        <v>100</v>
      </c>
      <c r="G153" s="43">
        <v>3060</v>
      </c>
      <c r="H153" s="44">
        <f t="shared" si="16"/>
        <v>306000</v>
      </c>
      <c r="I153" s="45"/>
      <c r="J153" s="45"/>
      <c r="K153" s="44">
        <f t="shared" si="17"/>
        <v>306000</v>
      </c>
      <c r="L153" s="50"/>
      <c r="M153" s="42"/>
      <c r="N153" s="43"/>
      <c r="O153" s="44">
        <f t="shared" si="18"/>
        <v>0</v>
      </c>
      <c r="P153" s="45"/>
      <c r="Q153" s="45"/>
      <c r="R153" s="44">
        <f t="shared" si="19"/>
        <v>0</v>
      </c>
      <c r="S153" s="44" t="str">
        <f t="shared" si="20"/>
        <v/>
      </c>
      <c r="T153" s="46" t="str">
        <f t="shared" si="21"/>
        <v/>
      </c>
      <c r="U153" s="47"/>
      <c r="W153" s="18" t="str">
        <f t="shared" si="29"/>
        <v/>
      </c>
    </row>
    <row r="154" spans="2:23" hidden="1" x14ac:dyDescent="0.2">
      <c r="B154" s="39">
        <v>150</v>
      </c>
      <c r="C154" s="50">
        <v>45614</v>
      </c>
      <c r="D154" s="40" t="s">
        <v>286</v>
      </c>
      <c r="E154" s="41" t="s">
        <v>287</v>
      </c>
      <c r="F154" s="42">
        <v>100</v>
      </c>
      <c r="G154" s="43">
        <v>3285</v>
      </c>
      <c r="H154" s="44">
        <f t="shared" si="16"/>
        <v>328500</v>
      </c>
      <c r="I154" s="45"/>
      <c r="J154" s="45"/>
      <c r="K154" s="44">
        <f t="shared" si="17"/>
        <v>328500</v>
      </c>
      <c r="L154" s="50"/>
      <c r="M154" s="42"/>
      <c r="N154" s="43"/>
      <c r="O154" s="44">
        <f t="shared" si="18"/>
        <v>0</v>
      </c>
      <c r="P154" s="45"/>
      <c r="Q154" s="45"/>
      <c r="R154" s="44">
        <f t="shared" si="19"/>
        <v>0</v>
      </c>
      <c r="S154" s="44" t="str">
        <f t="shared" si="20"/>
        <v/>
      </c>
      <c r="T154" s="46" t="str">
        <f t="shared" si="21"/>
        <v/>
      </c>
      <c r="U154" s="47"/>
      <c r="W154" s="18" t="str">
        <f t="shared" si="29"/>
        <v/>
      </c>
    </row>
    <row r="155" spans="2:23" hidden="1" x14ac:dyDescent="0.2">
      <c r="B155" s="39">
        <v>151</v>
      </c>
      <c r="C155" s="50">
        <v>45614</v>
      </c>
      <c r="D155" s="40" t="s">
        <v>317</v>
      </c>
      <c r="E155" s="41" t="s">
        <v>318</v>
      </c>
      <c r="F155" s="42">
        <v>100</v>
      </c>
      <c r="G155" s="43">
        <v>2685</v>
      </c>
      <c r="H155" s="44">
        <f t="shared" si="16"/>
        <v>268500</v>
      </c>
      <c r="I155" s="45"/>
      <c r="J155" s="45"/>
      <c r="K155" s="44">
        <f t="shared" si="17"/>
        <v>268500</v>
      </c>
      <c r="L155" s="50"/>
      <c r="M155" s="42"/>
      <c r="N155" s="43"/>
      <c r="O155" s="44">
        <f t="shared" si="18"/>
        <v>0</v>
      </c>
      <c r="P155" s="45"/>
      <c r="Q155" s="45"/>
      <c r="R155" s="44">
        <f t="shared" si="19"/>
        <v>0</v>
      </c>
      <c r="S155" s="44" t="str">
        <f t="shared" si="20"/>
        <v/>
      </c>
      <c r="T155" s="46" t="str">
        <f t="shared" si="21"/>
        <v/>
      </c>
      <c r="U155" s="47"/>
      <c r="W155" s="18" t="str">
        <f t="shared" si="29"/>
        <v/>
      </c>
    </row>
    <row r="156" spans="2:23" hidden="1" x14ac:dyDescent="0.2">
      <c r="B156" s="39">
        <v>152</v>
      </c>
      <c r="C156" s="50">
        <v>45614</v>
      </c>
      <c r="D156" s="40" t="s">
        <v>97</v>
      </c>
      <c r="E156" s="41" t="s">
        <v>312</v>
      </c>
      <c r="F156" s="42">
        <v>100</v>
      </c>
      <c r="G156" s="43">
        <v>1970</v>
      </c>
      <c r="H156" s="44">
        <f t="shared" si="16"/>
        <v>197000</v>
      </c>
      <c r="I156" s="45"/>
      <c r="J156" s="45"/>
      <c r="K156" s="44">
        <f t="shared" si="17"/>
        <v>197000</v>
      </c>
      <c r="L156" s="50"/>
      <c r="M156" s="42"/>
      <c r="N156" s="43"/>
      <c r="O156" s="44">
        <f t="shared" si="18"/>
        <v>0</v>
      </c>
      <c r="P156" s="45"/>
      <c r="Q156" s="45"/>
      <c r="R156" s="44">
        <f t="shared" si="19"/>
        <v>0</v>
      </c>
      <c r="S156" s="44" t="str">
        <f t="shared" si="20"/>
        <v/>
      </c>
      <c r="T156" s="46" t="str">
        <f t="shared" si="21"/>
        <v/>
      </c>
      <c r="U156" s="47"/>
      <c r="W156" s="18" t="str">
        <f t="shared" si="29"/>
        <v/>
      </c>
    </row>
    <row r="157" spans="2:23" hidden="1" x14ac:dyDescent="0.2">
      <c r="B157" s="39">
        <v>153</v>
      </c>
      <c r="C157" s="50">
        <v>45621</v>
      </c>
      <c r="D157" s="40" t="s">
        <v>97</v>
      </c>
      <c r="E157" s="41" t="s">
        <v>312</v>
      </c>
      <c r="F157" s="42">
        <v>100</v>
      </c>
      <c r="G157" s="43">
        <v>2014</v>
      </c>
      <c r="H157" s="44">
        <f t="shared" si="16"/>
        <v>201400</v>
      </c>
      <c r="I157" s="45"/>
      <c r="J157" s="45"/>
      <c r="K157" s="44">
        <f t="shared" si="17"/>
        <v>201400</v>
      </c>
      <c r="L157" s="50"/>
      <c r="M157" s="42"/>
      <c r="N157" s="43"/>
      <c r="O157" s="44">
        <f t="shared" si="18"/>
        <v>0</v>
      </c>
      <c r="P157" s="45"/>
      <c r="Q157" s="45"/>
      <c r="R157" s="44">
        <f t="shared" si="19"/>
        <v>0</v>
      </c>
      <c r="S157" s="44" t="str">
        <f t="shared" si="20"/>
        <v/>
      </c>
      <c r="T157" s="46" t="str">
        <f t="shared" si="21"/>
        <v/>
      </c>
      <c r="U157" s="47"/>
      <c r="W157" s="18" t="str">
        <f t="shared" si="29"/>
        <v/>
      </c>
    </row>
    <row r="158" spans="2:23" hidden="1" x14ac:dyDescent="0.2">
      <c r="B158" s="39">
        <v>154</v>
      </c>
      <c r="C158" s="50">
        <v>45621</v>
      </c>
      <c r="D158" s="40" t="s">
        <v>317</v>
      </c>
      <c r="E158" s="41" t="s">
        <v>318</v>
      </c>
      <c r="F158" s="42">
        <v>100</v>
      </c>
      <c r="G158" s="43">
        <v>2646.5</v>
      </c>
      <c r="H158" s="44">
        <f t="shared" si="16"/>
        <v>264650</v>
      </c>
      <c r="I158" s="45"/>
      <c r="J158" s="45"/>
      <c r="K158" s="44">
        <f t="shared" si="17"/>
        <v>264650</v>
      </c>
      <c r="L158" s="50"/>
      <c r="M158" s="42"/>
      <c r="N158" s="43"/>
      <c r="O158" s="44">
        <f t="shared" si="18"/>
        <v>0</v>
      </c>
      <c r="P158" s="45"/>
      <c r="Q158" s="45"/>
      <c r="R158" s="44">
        <f t="shared" si="19"/>
        <v>0</v>
      </c>
      <c r="S158" s="44" t="str">
        <f t="shared" si="20"/>
        <v/>
      </c>
      <c r="T158" s="46" t="str">
        <f t="shared" si="21"/>
        <v/>
      </c>
      <c r="U158" s="47"/>
      <c r="W158" s="18" t="str">
        <f t="shared" si="29"/>
        <v/>
      </c>
    </row>
    <row r="159" spans="2:23" hidden="1" x14ac:dyDescent="0.2">
      <c r="B159" s="39">
        <v>155</v>
      </c>
      <c r="C159" s="50">
        <v>45621</v>
      </c>
      <c r="D159" s="40" t="s">
        <v>315</v>
      </c>
      <c r="E159" s="41" t="s">
        <v>316</v>
      </c>
      <c r="F159" s="42">
        <v>100</v>
      </c>
      <c r="G159" s="43">
        <v>4310</v>
      </c>
      <c r="H159" s="44">
        <f t="shared" si="16"/>
        <v>431000</v>
      </c>
      <c r="I159" s="45"/>
      <c r="J159" s="45"/>
      <c r="K159" s="44">
        <f t="shared" si="17"/>
        <v>431000</v>
      </c>
      <c r="L159" s="50"/>
      <c r="M159" s="42"/>
      <c r="N159" s="43"/>
      <c r="O159" s="44">
        <f t="shared" si="18"/>
        <v>0</v>
      </c>
      <c r="P159" s="45"/>
      <c r="Q159" s="45"/>
      <c r="R159" s="44">
        <f t="shared" si="19"/>
        <v>0</v>
      </c>
      <c r="S159" s="44" t="str">
        <f t="shared" si="20"/>
        <v/>
      </c>
      <c r="T159" s="46" t="str">
        <f t="shared" si="21"/>
        <v/>
      </c>
      <c r="U159" s="47"/>
      <c r="W159" s="18" t="str">
        <f t="shared" si="29"/>
        <v/>
      </c>
    </row>
    <row r="160" spans="2:23" hidden="1" x14ac:dyDescent="0.2">
      <c r="B160" s="39">
        <v>156</v>
      </c>
      <c r="C160" s="50">
        <v>45621</v>
      </c>
      <c r="D160" s="40" t="s">
        <v>311</v>
      </c>
      <c r="E160" s="41" t="s">
        <v>310</v>
      </c>
      <c r="F160" s="42">
        <v>100</v>
      </c>
      <c r="G160" s="43">
        <v>3532</v>
      </c>
      <c r="H160" s="44">
        <f t="shared" si="16"/>
        <v>353200</v>
      </c>
      <c r="I160" s="45"/>
      <c r="J160" s="45"/>
      <c r="K160" s="44">
        <f t="shared" si="17"/>
        <v>353200</v>
      </c>
      <c r="L160" s="50"/>
      <c r="M160" s="42"/>
      <c r="N160" s="43"/>
      <c r="O160" s="44">
        <f t="shared" si="18"/>
        <v>0</v>
      </c>
      <c r="P160" s="45"/>
      <c r="Q160" s="45"/>
      <c r="R160" s="44">
        <f t="shared" si="19"/>
        <v>0</v>
      </c>
      <c r="S160" s="44" t="str">
        <f t="shared" si="20"/>
        <v/>
      </c>
      <c r="T160" s="46" t="str">
        <f t="shared" si="21"/>
        <v/>
      </c>
      <c r="U160" s="47"/>
      <c r="W160" s="18" t="str">
        <f t="shared" si="29"/>
        <v/>
      </c>
    </row>
    <row r="161" spans="2:23" hidden="1" x14ac:dyDescent="0.2">
      <c r="B161" s="39">
        <v>157</v>
      </c>
      <c r="C161" s="50">
        <v>45622</v>
      </c>
      <c r="D161" s="40" t="s">
        <v>321</v>
      </c>
      <c r="E161" s="41" t="s">
        <v>322</v>
      </c>
      <c r="F161" s="42">
        <v>100</v>
      </c>
      <c r="G161" s="43">
        <v>3081</v>
      </c>
      <c r="H161" s="44">
        <f t="shared" si="16"/>
        <v>308100</v>
      </c>
      <c r="I161" s="45"/>
      <c r="J161" s="45"/>
      <c r="K161" s="44">
        <f t="shared" si="17"/>
        <v>308100</v>
      </c>
      <c r="L161" s="50"/>
      <c r="M161" s="42"/>
      <c r="N161" s="43"/>
      <c r="O161" s="44">
        <f t="shared" si="18"/>
        <v>0</v>
      </c>
      <c r="P161" s="45"/>
      <c r="Q161" s="45"/>
      <c r="R161" s="44">
        <f t="shared" si="19"/>
        <v>0</v>
      </c>
      <c r="S161" s="44" t="str">
        <f t="shared" si="20"/>
        <v/>
      </c>
      <c r="T161" s="46" t="str">
        <f t="shared" si="21"/>
        <v/>
      </c>
      <c r="U161" s="47"/>
      <c r="W161" s="18" t="str">
        <f t="shared" si="29"/>
        <v/>
      </c>
    </row>
    <row r="162" spans="2:23" hidden="1" x14ac:dyDescent="0.2">
      <c r="B162" s="39">
        <v>158</v>
      </c>
      <c r="C162" s="50">
        <v>45628</v>
      </c>
      <c r="D162" s="40" t="s">
        <v>323</v>
      </c>
      <c r="E162" s="41" t="s">
        <v>324</v>
      </c>
      <c r="F162" s="42">
        <v>100</v>
      </c>
      <c r="G162" s="43">
        <v>3341</v>
      </c>
      <c r="H162" s="44">
        <f t="shared" si="16"/>
        <v>334100</v>
      </c>
      <c r="I162" s="45"/>
      <c r="J162" s="45"/>
      <c r="K162" s="44">
        <f t="shared" si="17"/>
        <v>334100</v>
      </c>
      <c r="L162" s="50"/>
      <c r="M162" s="42"/>
      <c r="N162" s="43"/>
      <c r="O162" s="44">
        <f t="shared" si="18"/>
        <v>0</v>
      </c>
      <c r="P162" s="45"/>
      <c r="Q162" s="45"/>
      <c r="R162" s="44">
        <f t="shared" si="19"/>
        <v>0</v>
      </c>
      <c r="S162" s="44" t="str">
        <f t="shared" si="20"/>
        <v/>
      </c>
      <c r="T162" s="46" t="str">
        <f t="shared" si="21"/>
        <v/>
      </c>
      <c r="U162" s="47"/>
      <c r="W162" s="18" t="str">
        <f t="shared" si="29"/>
        <v/>
      </c>
    </row>
    <row r="163" spans="2:23" hidden="1" x14ac:dyDescent="0.2">
      <c r="B163" s="39">
        <v>159</v>
      </c>
      <c r="C163" s="50">
        <v>45628</v>
      </c>
      <c r="D163" s="40" t="s">
        <v>317</v>
      </c>
      <c r="E163" s="41" t="s">
        <v>318</v>
      </c>
      <c r="F163" s="42">
        <v>100</v>
      </c>
      <c r="G163" s="43">
        <v>2525</v>
      </c>
      <c r="H163" s="44">
        <f t="shared" si="16"/>
        <v>252500</v>
      </c>
      <c r="I163" s="45"/>
      <c r="J163" s="45"/>
      <c r="K163" s="44">
        <f t="shared" si="17"/>
        <v>252500</v>
      </c>
      <c r="L163" s="50"/>
      <c r="M163" s="42"/>
      <c r="N163" s="43"/>
      <c r="O163" s="44">
        <f t="shared" si="18"/>
        <v>0</v>
      </c>
      <c r="P163" s="45"/>
      <c r="Q163" s="45"/>
      <c r="R163" s="44">
        <f t="shared" si="19"/>
        <v>0</v>
      </c>
      <c r="S163" s="44" t="str">
        <f t="shared" si="20"/>
        <v/>
      </c>
      <c r="T163" s="46" t="str">
        <f t="shared" si="21"/>
        <v/>
      </c>
      <c r="U163" s="47"/>
      <c r="W163" s="18" t="str">
        <f t="shared" si="29"/>
        <v/>
      </c>
    </row>
    <row r="164" spans="2:23" hidden="1" x14ac:dyDescent="0.2">
      <c r="B164" s="39">
        <v>160</v>
      </c>
      <c r="C164" s="50">
        <v>45635</v>
      </c>
      <c r="D164" s="40" t="s">
        <v>325</v>
      </c>
      <c r="E164" s="41" t="s">
        <v>326</v>
      </c>
      <c r="F164" s="42">
        <v>100</v>
      </c>
      <c r="G164" s="43">
        <v>1831</v>
      </c>
      <c r="H164" s="44">
        <f t="shared" si="16"/>
        <v>183100</v>
      </c>
      <c r="I164" s="45"/>
      <c r="J164" s="45"/>
      <c r="K164" s="44">
        <f t="shared" si="17"/>
        <v>183100</v>
      </c>
      <c r="L164" s="50"/>
      <c r="M164" s="42"/>
      <c r="N164" s="43"/>
      <c r="O164" s="44">
        <f t="shared" si="18"/>
        <v>0</v>
      </c>
      <c r="P164" s="45"/>
      <c r="Q164" s="45"/>
      <c r="R164" s="44">
        <f t="shared" si="19"/>
        <v>0</v>
      </c>
      <c r="S164" s="44" t="str">
        <f t="shared" si="20"/>
        <v/>
      </c>
      <c r="T164" s="46" t="str">
        <f t="shared" si="21"/>
        <v/>
      </c>
      <c r="U164" s="47"/>
      <c r="W164" s="18" t="str">
        <f t="shared" si="29"/>
        <v/>
      </c>
    </row>
    <row r="165" spans="2:23" hidden="1" x14ac:dyDescent="0.2">
      <c r="B165" s="39">
        <v>161</v>
      </c>
      <c r="C165" s="50">
        <v>45635</v>
      </c>
      <c r="D165" s="40" t="s">
        <v>251</v>
      </c>
      <c r="E165" s="41" t="s">
        <v>252</v>
      </c>
      <c r="F165" s="42">
        <v>100</v>
      </c>
      <c r="G165" s="43">
        <v>2266</v>
      </c>
      <c r="H165" s="44">
        <f t="shared" si="16"/>
        <v>226600</v>
      </c>
      <c r="I165" s="45"/>
      <c r="J165" s="45"/>
      <c r="K165" s="44">
        <f t="shared" si="17"/>
        <v>226600</v>
      </c>
      <c r="L165" s="50"/>
      <c r="M165" s="42"/>
      <c r="N165" s="43"/>
      <c r="O165" s="44">
        <f t="shared" si="18"/>
        <v>0</v>
      </c>
      <c r="P165" s="45"/>
      <c r="Q165" s="45"/>
      <c r="R165" s="44">
        <f t="shared" si="19"/>
        <v>0</v>
      </c>
      <c r="S165" s="44" t="str">
        <f t="shared" si="20"/>
        <v/>
      </c>
      <c r="T165" s="46" t="str">
        <f t="shared" si="21"/>
        <v/>
      </c>
      <c r="U165" s="47"/>
      <c r="W165" s="18" t="str">
        <f t="shared" si="29"/>
        <v/>
      </c>
    </row>
    <row r="166" spans="2:23" hidden="1" x14ac:dyDescent="0.2">
      <c r="B166" s="39">
        <v>162</v>
      </c>
      <c r="C166" s="50">
        <v>45635</v>
      </c>
      <c r="D166" s="40" t="s">
        <v>327</v>
      </c>
      <c r="E166" s="41" t="s">
        <v>328</v>
      </c>
      <c r="F166" s="42">
        <v>100</v>
      </c>
      <c r="G166" s="43">
        <v>1438.5</v>
      </c>
      <c r="H166" s="44">
        <f t="shared" si="16"/>
        <v>143850</v>
      </c>
      <c r="I166" s="45"/>
      <c r="J166" s="45"/>
      <c r="K166" s="44">
        <f t="shared" si="17"/>
        <v>143850</v>
      </c>
      <c r="L166" s="50"/>
      <c r="M166" s="42"/>
      <c r="N166" s="43"/>
      <c r="O166" s="44">
        <f t="shared" si="18"/>
        <v>0</v>
      </c>
      <c r="P166" s="45"/>
      <c r="Q166" s="45"/>
      <c r="R166" s="44">
        <f t="shared" si="19"/>
        <v>0</v>
      </c>
      <c r="S166" s="44" t="str">
        <f t="shared" si="20"/>
        <v/>
      </c>
      <c r="T166" s="46" t="str">
        <f t="shared" si="21"/>
        <v/>
      </c>
      <c r="U166" s="47"/>
      <c r="W166" s="18" t="str">
        <f t="shared" si="29"/>
        <v/>
      </c>
    </row>
    <row r="167" spans="2:23" hidden="1" x14ac:dyDescent="0.2">
      <c r="B167" s="39">
        <v>163</v>
      </c>
      <c r="C167" s="50">
        <v>45642</v>
      </c>
      <c r="D167" s="40" t="s">
        <v>329</v>
      </c>
      <c r="E167" s="41" t="s">
        <v>330</v>
      </c>
      <c r="F167" s="42">
        <v>100</v>
      </c>
      <c r="G167" s="43">
        <v>926</v>
      </c>
      <c r="H167" s="44">
        <f t="shared" si="16"/>
        <v>92600</v>
      </c>
      <c r="I167" s="45"/>
      <c r="J167" s="45"/>
      <c r="K167" s="44">
        <f t="shared" si="17"/>
        <v>92600</v>
      </c>
      <c r="L167" s="50"/>
      <c r="M167" s="42"/>
      <c r="N167" s="43"/>
      <c r="O167" s="44">
        <f t="shared" si="18"/>
        <v>0</v>
      </c>
      <c r="P167" s="45"/>
      <c r="Q167" s="45"/>
      <c r="R167" s="44">
        <f t="shared" si="19"/>
        <v>0</v>
      </c>
      <c r="S167" s="44" t="str">
        <f t="shared" si="20"/>
        <v/>
      </c>
      <c r="T167" s="46" t="str">
        <f t="shared" si="21"/>
        <v/>
      </c>
      <c r="U167" s="47"/>
      <c r="W167" s="18" t="str">
        <f t="shared" si="29"/>
        <v/>
      </c>
    </row>
    <row r="168" spans="2:23" hidden="1" x14ac:dyDescent="0.2">
      <c r="B168" s="39">
        <v>164</v>
      </c>
      <c r="C168" s="50">
        <v>45642</v>
      </c>
      <c r="D168" s="40" t="s">
        <v>331</v>
      </c>
      <c r="E168" s="41" t="s">
        <v>332</v>
      </c>
      <c r="F168" s="42">
        <v>100</v>
      </c>
      <c r="G168" s="43">
        <v>2314</v>
      </c>
      <c r="H168" s="44">
        <f t="shared" si="16"/>
        <v>231400</v>
      </c>
      <c r="I168" s="45"/>
      <c r="J168" s="45"/>
      <c r="K168" s="44">
        <f t="shared" si="17"/>
        <v>231400</v>
      </c>
      <c r="L168" s="50"/>
      <c r="M168" s="42"/>
      <c r="N168" s="43"/>
      <c r="O168" s="44">
        <f t="shared" si="18"/>
        <v>0</v>
      </c>
      <c r="P168" s="45"/>
      <c r="Q168" s="45"/>
      <c r="R168" s="44">
        <f t="shared" si="19"/>
        <v>0</v>
      </c>
      <c r="S168" s="44" t="str">
        <f t="shared" si="20"/>
        <v/>
      </c>
      <c r="T168" s="46" t="str">
        <f t="shared" si="21"/>
        <v/>
      </c>
      <c r="U168" s="47"/>
      <c r="W168" s="18" t="str">
        <f t="shared" si="29"/>
        <v/>
      </c>
    </row>
    <row r="169" spans="2:23" hidden="1" x14ac:dyDescent="0.2">
      <c r="B169" s="39">
        <v>165</v>
      </c>
      <c r="C169" s="50">
        <v>45642</v>
      </c>
      <c r="D169" s="40" t="s">
        <v>333</v>
      </c>
      <c r="E169" s="41" t="s">
        <v>334</v>
      </c>
      <c r="F169" s="42">
        <v>100</v>
      </c>
      <c r="G169" s="43">
        <v>2433</v>
      </c>
      <c r="H169" s="44">
        <f t="shared" si="16"/>
        <v>243300</v>
      </c>
      <c r="I169" s="45"/>
      <c r="J169" s="45"/>
      <c r="K169" s="44">
        <f t="shared" si="17"/>
        <v>243300</v>
      </c>
      <c r="L169" s="50"/>
      <c r="M169" s="42"/>
      <c r="N169" s="43"/>
      <c r="O169" s="44">
        <f t="shared" si="18"/>
        <v>0</v>
      </c>
      <c r="P169" s="45"/>
      <c r="Q169" s="45"/>
      <c r="R169" s="44">
        <f t="shared" si="19"/>
        <v>0</v>
      </c>
      <c r="S169" s="44" t="str">
        <f t="shared" si="20"/>
        <v/>
      </c>
      <c r="T169" s="46" t="str">
        <f t="shared" si="21"/>
        <v/>
      </c>
      <c r="U169" s="47"/>
      <c r="W169" s="18" t="str">
        <f t="shared" si="29"/>
        <v/>
      </c>
    </row>
    <row r="170" spans="2:23" hidden="1" x14ac:dyDescent="0.2">
      <c r="B170" s="39">
        <v>166</v>
      </c>
      <c r="C170" s="50">
        <v>45642</v>
      </c>
      <c r="D170" s="40" t="s">
        <v>335</v>
      </c>
      <c r="E170" s="41" t="s">
        <v>336</v>
      </c>
      <c r="F170" s="42">
        <v>100</v>
      </c>
      <c r="G170" s="43">
        <v>7157</v>
      </c>
      <c r="H170" s="44">
        <f t="shared" si="16"/>
        <v>715700</v>
      </c>
      <c r="I170" s="45"/>
      <c r="J170" s="45"/>
      <c r="K170" s="44">
        <f t="shared" si="17"/>
        <v>715700</v>
      </c>
      <c r="L170" s="50">
        <v>45645</v>
      </c>
      <c r="M170" s="42">
        <v>100</v>
      </c>
      <c r="N170" s="43">
        <v>7155</v>
      </c>
      <c r="O170" s="44">
        <f t="shared" si="18"/>
        <v>715500</v>
      </c>
      <c r="P170" s="45"/>
      <c r="Q170" s="45"/>
      <c r="R170" s="44">
        <f t="shared" si="19"/>
        <v>715500</v>
      </c>
      <c r="S170" s="44">
        <f t="shared" si="20"/>
        <v>-200</v>
      </c>
      <c r="T170" s="46">
        <f t="shared" si="21"/>
        <v>-2.7944669554282519E-4</v>
      </c>
      <c r="U170" s="47"/>
      <c r="W170" s="18">
        <f t="shared" si="29"/>
        <v>2024</v>
      </c>
    </row>
    <row r="171" spans="2:23" hidden="1" x14ac:dyDescent="0.2">
      <c r="B171" s="39">
        <v>167</v>
      </c>
      <c r="C171" s="50">
        <v>45642</v>
      </c>
      <c r="D171" s="40" t="s">
        <v>337</v>
      </c>
      <c r="E171" s="41" t="s">
        <v>338</v>
      </c>
      <c r="F171" s="42">
        <v>100</v>
      </c>
      <c r="G171" s="43">
        <v>2482</v>
      </c>
      <c r="H171" s="44">
        <f t="shared" ref="H171:H234" si="30">F171*G171</f>
        <v>248200</v>
      </c>
      <c r="I171" s="45"/>
      <c r="J171" s="45"/>
      <c r="K171" s="44">
        <f t="shared" ref="K171:K234" si="31">H171+I171+J171</f>
        <v>248200</v>
      </c>
      <c r="L171" s="50"/>
      <c r="M171" s="42"/>
      <c r="N171" s="43"/>
      <c r="O171" s="44">
        <f t="shared" ref="O171:O234" si="32">M171*N171</f>
        <v>0</v>
      </c>
      <c r="P171" s="45"/>
      <c r="Q171" s="45"/>
      <c r="R171" s="44">
        <f t="shared" ref="R171:R234" si="33">O171-P171-Q171</f>
        <v>0</v>
      </c>
      <c r="S171" s="44" t="str">
        <f t="shared" ref="S171:S234" si="34">IF(L171&lt;&gt;"",R171-K171,"")</f>
        <v/>
      </c>
      <c r="T171" s="46" t="str">
        <f t="shared" ref="T171:T234" si="35">IF(S171&lt;&gt;"",S171/K171,"")</f>
        <v/>
      </c>
      <c r="U171" s="47"/>
      <c r="W171" s="18" t="str">
        <f t="shared" si="29"/>
        <v/>
      </c>
    </row>
    <row r="172" spans="2:23" hidden="1" x14ac:dyDescent="0.2">
      <c r="B172" s="39">
        <v>168</v>
      </c>
      <c r="C172" s="50">
        <v>45643</v>
      </c>
      <c r="D172" s="40" t="s">
        <v>342</v>
      </c>
      <c r="E172" s="41" t="s">
        <v>339</v>
      </c>
      <c r="F172" s="42">
        <v>100</v>
      </c>
      <c r="G172" s="43">
        <v>234.9</v>
      </c>
      <c r="H172" s="44">
        <f t="shared" si="30"/>
        <v>23490</v>
      </c>
      <c r="I172" s="45"/>
      <c r="J172" s="45"/>
      <c r="K172" s="44">
        <f t="shared" si="31"/>
        <v>23490</v>
      </c>
      <c r="L172" s="50"/>
      <c r="M172" s="42"/>
      <c r="N172" s="43"/>
      <c r="O172" s="44">
        <f t="shared" si="32"/>
        <v>0</v>
      </c>
      <c r="P172" s="45"/>
      <c r="Q172" s="45"/>
      <c r="R172" s="44">
        <f t="shared" si="33"/>
        <v>0</v>
      </c>
      <c r="S172" s="44" t="str">
        <f t="shared" si="34"/>
        <v/>
      </c>
      <c r="T172" s="46" t="str">
        <f t="shared" si="35"/>
        <v/>
      </c>
      <c r="U172" s="47"/>
      <c r="W172" s="18" t="str">
        <f t="shared" si="29"/>
        <v/>
      </c>
    </row>
    <row r="173" spans="2:23" hidden="1" x14ac:dyDescent="0.2">
      <c r="B173" s="39">
        <v>169</v>
      </c>
      <c r="C173" s="50">
        <v>45643</v>
      </c>
      <c r="D173" s="40" t="s">
        <v>340</v>
      </c>
      <c r="E173" s="41" t="s">
        <v>341</v>
      </c>
      <c r="F173" s="42">
        <v>100</v>
      </c>
      <c r="G173" s="43">
        <v>1780</v>
      </c>
      <c r="H173" s="44">
        <f t="shared" si="30"/>
        <v>178000</v>
      </c>
      <c r="I173" s="45"/>
      <c r="J173" s="45"/>
      <c r="K173" s="44">
        <f t="shared" si="31"/>
        <v>178000</v>
      </c>
      <c r="L173" s="50"/>
      <c r="M173" s="42"/>
      <c r="N173" s="43"/>
      <c r="O173" s="44">
        <f t="shared" si="32"/>
        <v>0</v>
      </c>
      <c r="P173" s="45"/>
      <c r="Q173" s="45"/>
      <c r="R173" s="44">
        <f t="shared" si="33"/>
        <v>0</v>
      </c>
      <c r="S173" s="44" t="str">
        <f t="shared" si="34"/>
        <v/>
      </c>
      <c r="T173" s="46" t="str">
        <f t="shared" si="35"/>
        <v/>
      </c>
      <c r="U173" s="47"/>
      <c r="W173" s="18" t="str">
        <f t="shared" si="29"/>
        <v/>
      </c>
    </row>
    <row r="174" spans="2:23" hidden="1" x14ac:dyDescent="0.2">
      <c r="B174" s="39"/>
      <c r="C174" s="50"/>
      <c r="D174" s="40"/>
      <c r="E174" s="41"/>
      <c r="F174" s="42"/>
      <c r="G174" s="43"/>
      <c r="H174" s="44">
        <f t="shared" si="30"/>
        <v>0</v>
      </c>
      <c r="I174" s="45"/>
      <c r="J174" s="45"/>
      <c r="K174" s="44">
        <f t="shared" si="31"/>
        <v>0</v>
      </c>
      <c r="L174" s="50"/>
      <c r="M174" s="42"/>
      <c r="N174" s="43"/>
      <c r="O174" s="44">
        <f t="shared" si="32"/>
        <v>0</v>
      </c>
      <c r="P174" s="45"/>
      <c r="Q174" s="45"/>
      <c r="R174" s="44">
        <f t="shared" si="33"/>
        <v>0</v>
      </c>
      <c r="S174" s="44" t="str">
        <f t="shared" si="34"/>
        <v/>
      </c>
      <c r="T174" s="46" t="str">
        <f t="shared" si="35"/>
        <v/>
      </c>
      <c r="U174" s="47"/>
      <c r="W174" s="18" t="str">
        <f t="shared" si="29"/>
        <v/>
      </c>
    </row>
    <row r="175" spans="2:23" hidden="1" x14ac:dyDescent="0.2">
      <c r="B175" s="39"/>
      <c r="C175" s="50"/>
      <c r="D175" s="40"/>
      <c r="E175" s="41"/>
      <c r="F175" s="42"/>
      <c r="G175" s="43"/>
      <c r="H175" s="44">
        <f t="shared" si="30"/>
        <v>0</v>
      </c>
      <c r="I175" s="45"/>
      <c r="J175" s="45"/>
      <c r="K175" s="44">
        <f t="shared" si="31"/>
        <v>0</v>
      </c>
      <c r="L175" s="50"/>
      <c r="M175" s="42"/>
      <c r="N175" s="43"/>
      <c r="O175" s="44">
        <f t="shared" si="32"/>
        <v>0</v>
      </c>
      <c r="P175" s="45"/>
      <c r="Q175" s="45"/>
      <c r="R175" s="44">
        <f t="shared" si="33"/>
        <v>0</v>
      </c>
      <c r="S175" s="44" t="str">
        <f t="shared" si="34"/>
        <v/>
      </c>
      <c r="T175" s="46" t="str">
        <f t="shared" si="35"/>
        <v/>
      </c>
      <c r="U175" s="47"/>
      <c r="W175" s="18" t="str">
        <f t="shared" si="29"/>
        <v/>
      </c>
    </row>
    <row r="176" spans="2:23" hidden="1" x14ac:dyDescent="0.2">
      <c r="B176" s="39"/>
      <c r="C176" s="50"/>
      <c r="D176" s="40"/>
      <c r="E176" s="41"/>
      <c r="F176" s="42"/>
      <c r="G176" s="43"/>
      <c r="H176" s="44">
        <f t="shared" si="30"/>
        <v>0</v>
      </c>
      <c r="I176" s="45"/>
      <c r="J176" s="45"/>
      <c r="K176" s="44">
        <f t="shared" si="31"/>
        <v>0</v>
      </c>
      <c r="L176" s="50"/>
      <c r="M176" s="42"/>
      <c r="N176" s="43"/>
      <c r="O176" s="44">
        <f t="shared" si="32"/>
        <v>0</v>
      </c>
      <c r="P176" s="45"/>
      <c r="Q176" s="45"/>
      <c r="R176" s="44">
        <f t="shared" si="33"/>
        <v>0</v>
      </c>
      <c r="S176" s="44" t="str">
        <f t="shared" si="34"/>
        <v/>
      </c>
      <c r="T176" s="46" t="str">
        <f t="shared" si="35"/>
        <v/>
      </c>
      <c r="U176" s="47"/>
      <c r="W176" s="18" t="str">
        <f t="shared" si="29"/>
        <v/>
      </c>
    </row>
    <row r="177" spans="2:23" hidden="1" x14ac:dyDescent="0.2">
      <c r="B177" s="39"/>
      <c r="C177" s="50"/>
      <c r="D177" s="40"/>
      <c r="E177" s="41"/>
      <c r="F177" s="42"/>
      <c r="G177" s="43"/>
      <c r="H177" s="44">
        <f t="shared" si="30"/>
        <v>0</v>
      </c>
      <c r="I177" s="45"/>
      <c r="J177" s="45"/>
      <c r="K177" s="44">
        <f t="shared" si="31"/>
        <v>0</v>
      </c>
      <c r="L177" s="50"/>
      <c r="M177" s="42"/>
      <c r="N177" s="43"/>
      <c r="O177" s="44">
        <f t="shared" si="32"/>
        <v>0</v>
      </c>
      <c r="P177" s="45"/>
      <c r="Q177" s="45"/>
      <c r="R177" s="44">
        <f t="shared" si="33"/>
        <v>0</v>
      </c>
      <c r="S177" s="44" t="str">
        <f t="shared" si="34"/>
        <v/>
      </c>
      <c r="T177" s="46" t="str">
        <f t="shared" si="35"/>
        <v/>
      </c>
      <c r="U177" s="47"/>
      <c r="W177" s="18" t="str">
        <f t="shared" si="29"/>
        <v/>
      </c>
    </row>
    <row r="178" spans="2:23" hidden="1" x14ac:dyDescent="0.2">
      <c r="B178" s="39"/>
      <c r="C178" s="50"/>
      <c r="D178" s="40"/>
      <c r="E178" s="41"/>
      <c r="F178" s="42"/>
      <c r="G178" s="43"/>
      <c r="H178" s="44">
        <f t="shared" si="30"/>
        <v>0</v>
      </c>
      <c r="I178" s="45"/>
      <c r="J178" s="45"/>
      <c r="K178" s="44">
        <f t="shared" si="31"/>
        <v>0</v>
      </c>
      <c r="L178" s="50"/>
      <c r="M178" s="42"/>
      <c r="N178" s="43"/>
      <c r="O178" s="44">
        <f t="shared" si="32"/>
        <v>0</v>
      </c>
      <c r="P178" s="45"/>
      <c r="Q178" s="45"/>
      <c r="R178" s="44">
        <f t="shared" si="33"/>
        <v>0</v>
      </c>
      <c r="S178" s="44" t="str">
        <f t="shared" si="34"/>
        <v/>
      </c>
      <c r="T178" s="46" t="str">
        <f t="shared" si="35"/>
        <v/>
      </c>
      <c r="U178" s="47"/>
      <c r="W178" s="18" t="str">
        <f t="shared" si="29"/>
        <v/>
      </c>
    </row>
    <row r="179" spans="2:23" hidden="1" x14ac:dyDescent="0.2">
      <c r="B179" s="39"/>
      <c r="C179" s="50"/>
      <c r="D179" s="40"/>
      <c r="E179" s="41"/>
      <c r="F179" s="42"/>
      <c r="G179" s="43"/>
      <c r="H179" s="44">
        <f t="shared" si="30"/>
        <v>0</v>
      </c>
      <c r="I179" s="45"/>
      <c r="J179" s="45"/>
      <c r="K179" s="44">
        <f t="shared" si="31"/>
        <v>0</v>
      </c>
      <c r="L179" s="50"/>
      <c r="M179" s="42"/>
      <c r="N179" s="43"/>
      <c r="O179" s="44">
        <f t="shared" si="32"/>
        <v>0</v>
      </c>
      <c r="P179" s="45"/>
      <c r="Q179" s="45"/>
      <c r="R179" s="44">
        <f t="shared" si="33"/>
        <v>0</v>
      </c>
      <c r="S179" s="44" t="str">
        <f t="shared" si="34"/>
        <v/>
      </c>
      <c r="T179" s="46" t="str">
        <f t="shared" si="35"/>
        <v/>
      </c>
      <c r="U179" s="47"/>
      <c r="W179" s="18" t="str">
        <f t="shared" si="29"/>
        <v/>
      </c>
    </row>
    <row r="180" spans="2:23" hidden="1" x14ac:dyDescent="0.2">
      <c r="B180" s="39"/>
      <c r="C180" s="50"/>
      <c r="D180" s="40"/>
      <c r="E180" s="41"/>
      <c r="F180" s="42"/>
      <c r="G180" s="43"/>
      <c r="H180" s="44">
        <f t="shared" si="30"/>
        <v>0</v>
      </c>
      <c r="I180" s="45"/>
      <c r="J180" s="45"/>
      <c r="K180" s="44">
        <f t="shared" si="31"/>
        <v>0</v>
      </c>
      <c r="L180" s="50"/>
      <c r="M180" s="42"/>
      <c r="N180" s="43"/>
      <c r="O180" s="44">
        <f t="shared" si="32"/>
        <v>0</v>
      </c>
      <c r="P180" s="45"/>
      <c r="Q180" s="45"/>
      <c r="R180" s="44">
        <f t="shared" si="33"/>
        <v>0</v>
      </c>
      <c r="S180" s="44" t="str">
        <f t="shared" si="34"/>
        <v/>
      </c>
      <c r="T180" s="46" t="str">
        <f t="shared" si="35"/>
        <v/>
      </c>
      <c r="U180" s="47"/>
      <c r="W180" s="18" t="str">
        <f t="shared" si="29"/>
        <v/>
      </c>
    </row>
    <row r="181" spans="2:23" hidden="1" x14ac:dyDescent="0.2">
      <c r="B181" s="39"/>
      <c r="C181" s="50"/>
      <c r="D181" s="40"/>
      <c r="E181" s="41"/>
      <c r="F181" s="42"/>
      <c r="G181" s="43"/>
      <c r="H181" s="44">
        <f t="shared" si="30"/>
        <v>0</v>
      </c>
      <c r="I181" s="45"/>
      <c r="J181" s="45"/>
      <c r="K181" s="44">
        <f t="shared" si="31"/>
        <v>0</v>
      </c>
      <c r="L181" s="50"/>
      <c r="M181" s="42"/>
      <c r="N181" s="43"/>
      <c r="O181" s="44">
        <f t="shared" si="32"/>
        <v>0</v>
      </c>
      <c r="P181" s="45"/>
      <c r="Q181" s="45"/>
      <c r="R181" s="44">
        <f t="shared" si="33"/>
        <v>0</v>
      </c>
      <c r="S181" s="44" t="str">
        <f t="shared" si="34"/>
        <v/>
      </c>
      <c r="T181" s="46" t="str">
        <f t="shared" si="35"/>
        <v/>
      </c>
      <c r="U181" s="47"/>
      <c r="W181" s="18" t="str">
        <f t="shared" si="29"/>
        <v/>
      </c>
    </row>
    <row r="182" spans="2:23" hidden="1" x14ac:dyDescent="0.2">
      <c r="B182" s="39"/>
      <c r="C182" s="50"/>
      <c r="D182" s="40"/>
      <c r="E182" s="41"/>
      <c r="F182" s="42"/>
      <c r="G182" s="43"/>
      <c r="H182" s="44">
        <f t="shared" si="30"/>
        <v>0</v>
      </c>
      <c r="I182" s="45"/>
      <c r="J182" s="45"/>
      <c r="K182" s="44">
        <f t="shared" si="31"/>
        <v>0</v>
      </c>
      <c r="L182" s="50"/>
      <c r="M182" s="42"/>
      <c r="N182" s="43"/>
      <c r="O182" s="44">
        <f t="shared" si="32"/>
        <v>0</v>
      </c>
      <c r="P182" s="45"/>
      <c r="Q182" s="45"/>
      <c r="R182" s="44">
        <f t="shared" si="33"/>
        <v>0</v>
      </c>
      <c r="S182" s="44" t="str">
        <f t="shared" si="34"/>
        <v/>
      </c>
      <c r="T182" s="46" t="str">
        <f t="shared" si="35"/>
        <v/>
      </c>
      <c r="U182" s="47"/>
      <c r="W182" s="18" t="str">
        <f t="shared" si="29"/>
        <v/>
      </c>
    </row>
    <row r="183" spans="2:23" hidden="1" x14ac:dyDescent="0.2">
      <c r="B183" s="39"/>
      <c r="C183" s="50"/>
      <c r="D183" s="40"/>
      <c r="E183" s="41"/>
      <c r="F183" s="42"/>
      <c r="G183" s="43"/>
      <c r="H183" s="44">
        <f t="shared" si="30"/>
        <v>0</v>
      </c>
      <c r="I183" s="45"/>
      <c r="J183" s="45"/>
      <c r="K183" s="44">
        <f t="shared" si="31"/>
        <v>0</v>
      </c>
      <c r="L183" s="50"/>
      <c r="M183" s="42"/>
      <c r="N183" s="43"/>
      <c r="O183" s="44">
        <f t="shared" si="32"/>
        <v>0</v>
      </c>
      <c r="P183" s="45"/>
      <c r="Q183" s="45"/>
      <c r="R183" s="44">
        <f t="shared" si="33"/>
        <v>0</v>
      </c>
      <c r="S183" s="44" t="str">
        <f t="shared" si="34"/>
        <v/>
      </c>
      <c r="T183" s="46" t="str">
        <f t="shared" si="35"/>
        <v/>
      </c>
      <c r="U183" s="47"/>
      <c r="W183" s="18" t="str">
        <f t="shared" si="29"/>
        <v/>
      </c>
    </row>
    <row r="184" spans="2:23" hidden="1" x14ac:dyDescent="0.2">
      <c r="B184" s="39"/>
      <c r="C184" s="50"/>
      <c r="D184" s="40"/>
      <c r="E184" s="41"/>
      <c r="F184" s="42"/>
      <c r="G184" s="43"/>
      <c r="H184" s="44">
        <f t="shared" si="30"/>
        <v>0</v>
      </c>
      <c r="I184" s="45"/>
      <c r="J184" s="45"/>
      <c r="K184" s="44">
        <f t="shared" si="31"/>
        <v>0</v>
      </c>
      <c r="L184" s="50"/>
      <c r="M184" s="42"/>
      <c r="N184" s="43"/>
      <c r="O184" s="44">
        <f t="shared" si="32"/>
        <v>0</v>
      </c>
      <c r="P184" s="45"/>
      <c r="Q184" s="45"/>
      <c r="R184" s="44">
        <f t="shared" si="33"/>
        <v>0</v>
      </c>
      <c r="S184" s="44" t="str">
        <f t="shared" si="34"/>
        <v/>
      </c>
      <c r="T184" s="46" t="str">
        <f t="shared" si="35"/>
        <v/>
      </c>
      <c r="U184" s="47"/>
      <c r="W184" s="18" t="str">
        <f t="shared" si="29"/>
        <v/>
      </c>
    </row>
    <row r="185" spans="2:23" hidden="1" x14ac:dyDescent="0.2">
      <c r="B185" s="39"/>
      <c r="C185" s="50"/>
      <c r="D185" s="40"/>
      <c r="E185" s="41"/>
      <c r="F185" s="42"/>
      <c r="G185" s="43"/>
      <c r="H185" s="44">
        <f t="shared" si="30"/>
        <v>0</v>
      </c>
      <c r="I185" s="45"/>
      <c r="J185" s="45"/>
      <c r="K185" s="44">
        <f t="shared" si="31"/>
        <v>0</v>
      </c>
      <c r="L185" s="50"/>
      <c r="M185" s="42"/>
      <c r="N185" s="43"/>
      <c r="O185" s="44">
        <f t="shared" si="32"/>
        <v>0</v>
      </c>
      <c r="P185" s="45"/>
      <c r="Q185" s="45"/>
      <c r="R185" s="44">
        <f t="shared" si="33"/>
        <v>0</v>
      </c>
      <c r="S185" s="44" t="str">
        <f t="shared" si="34"/>
        <v/>
      </c>
      <c r="T185" s="46" t="str">
        <f t="shared" si="35"/>
        <v/>
      </c>
      <c r="U185" s="47"/>
      <c r="W185" s="18" t="str">
        <f t="shared" si="29"/>
        <v/>
      </c>
    </row>
    <row r="186" spans="2:23" hidden="1" x14ac:dyDescent="0.2">
      <c r="B186" s="39"/>
      <c r="C186" s="50"/>
      <c r="D186" s="40"/>
      <c r="E186" s="41"/>
      <c r="F186" s="42"/>
      <c r="G186" s="43"/>
      <c r="H186" s="44">
        <f t="shared" si="30"/>
        <v>0</v>
      </c>
      <c r="I186" s="45"/>
      <c r="J186" s="45"/>
      <c r="K186" s="44">
        <f t="shared" si="31"/>
        <v>0</v>
      </c>
      <c r="L186" s="50"/>
      <c r="M186" s="42"/>
      <c r="N186" s="43"/>
      <c r="O186" s="44">
        <f t="shared" si="32"/>
        <v>0</v>
      </c>
      <c r="P186" s="45"/>
      <c r="Q186" s="45"/>
      <c r="R186" s="44">
        <f t="shared" si="33"/>
        <v>0</v>
      </c>
      <c r="S186" s="44" t="str">
        <f t="shared" si="34"/>
        <v/>
      </c>
      <c r="T186" s="46" t="str">
        <f t="shared" si="35"/>
        <v/>
      </c>
      <c r="U186" s="47"/>
      <c r="W186" s="18" t="str">
        <f t="shared" si="29"/>
        <v/>
      </c>
    </row>
    <row r="187" spans="2:23" hidden="1" x14ac:dyDescent="0.2">
      <c r="B187" s="39"/>
      <c r="C187" s="50"/>
      <c r="D187" s="40"/>
      <c r="E187" s="41"/>
      <c r="F187" s="42"/>
      <c r="G187" s="43"/>
      <c r="H187" s="44">
        <f t="shared" si="30"/>
        <v>0</v>
      </c>
      <c r="I187" s="45"/>
      <c r="J187" s="45"/>
      <c r="K187" s="44">
        <f t="shared" si="31"/>
        <v>0</v>
      </c>
      <c r="L187" s="50"/>
      <c r="M187" s="42"/>
      <c r="N187" s="43"/>
      <c r="O187" s="44">
        <f t="shared" si="32"/>
        <v>0</v>
      </c>
      <c r="P187" s="45"/>
      <c r="Q187" s="45"/>
      <c r="R187" s="44">
        <f t="shared" si="33"/>
        <v>0</v>
      </c>
      <c r="S187" s="44" t="str">
        <f t="shared" si="34"/>
        <v/>
      </c>
      <c r="T187" s="46" t="str">
        <f t="shared" si="35"/>
        <v/>
      </c>
      <c r="U187" s="47"/>
      <c r="W187" s="18" t="str">
        <f t="shared" si="29"/>
        <v/>
      </c>
    </row>
    <row r="188" spans="2:23" hidden="1" x14ac:dyDescent="0.2">
      <c r="B188" s="39"/>
      <c r="C188" s="50"/>
      <c r="D188" s="40"/>
      <c r="E188" s="41"/>
      <c r="F188" s="42"/>
      <c r="G188" s="43"/>
      <c r="H188" s="44">
        <f t="shared" si="30"/>
        <v>0</v>
      </c>
      <c r="I188" s="45"/>
      <c r="J188" s="45"/>
      <c r="K188" s="44">
        <f t="shared" si="31"/>
        <v>0</v>
      </c>
      <c r="L188" s="50"/>
      <c r="M188" s="42"/>
      <c r="N188" s="43"/>
      <c r="O188" s="44">
        <f t="shared" si="32"/>
        <v>0</v>
      </c>
      <c r="P188" s="45"/>
      <c r="Q188" s="45"/>
      <c r="R188" s="44">
        <f t="shared" si="33"/>
        <v>0</v>
      </c>
      <c r="S188" s="44" t="str">
        <f t="shared" si="34"/>
        <v/>
      </c>
      <c r="T188" s="46" t="str">
        <f t="shared" si="35"/>
        <v/>
      </c>
      <c r="U188" s="47"/>
      <c r="W188" s="18" t="str">
        <f t="shared" si="29"/>
        <v/>
      </c>
    </row>
    <row r="189" spans="2:23" hidden="1" x14ac:dyDescent="0.2">
      <c r="B189" s="39"/>
      <c r="C189" s="50"/>
      <c r="D189" s="40"/>
      <c r="E189" s="41"/>
      <c r="F189" s="42"/>
      <c r="G189" s="43"/>
      <c r="H189" s="44">
        <f t="shared" si="30"/>
        <v>0</v>
      </c>
      <c r="I189" s="45"/>
      <c r="J189" s="45"/>
      <c r="K189" s="44">
        <f t="shared" si="31"/>
        <v>0</v>
      </c>
      <c r="L189" s="50"/>
      <c r="M189" s="42"/>
      <c r="N189" s="43"/>
      <c r="O189" s="44">
        <f t="shared" si="32"/>
        <v>0</v>
      </c>
      <c r="P189" s="45"/>
      <c r="Q189" s="45"/>
      <c r="R189" s="44">
        <f t="shared" si="33"/>
        <v>0</v>
      </c>
      <c r="S189" s="44" t="str">
        <f t="shared" si="34"/>
        <v/>
      </c>
      <c r="T189" s="46" t="str">
        <f t="shared" si="35"/>
        <v/>
      </c>
      <c r="U189" s="47"/>
      <c r="W189" s="18" t="str">
        <f t="shared" si="29"/>
        <v/>
      </c>
    </row>
    <row r="190" spans="2:23" hidden="1" x14ac:dyDescent="0.2">
      <c r="B190" s="39"/>
      <c r="C190" s="50"/>
      <c r="D190" s="40"/>
      <c r="E190" s="41"/>
      <c r="F190" s="42"/>
      <c r="G190" s="43"/>
      <c r="H190" s="44">
        <f t="shared" si="30"/>
        <v>0</v>
      </c>
      <c r="I190" s="45"/>
      <c r="J190" s="45"/>
      <c r="K190" s="44">
        <f t="shared" si="31"/>
        <v>0</v>
      </c>
      <c r="L190" s="50"/>
      <c r="M190" s="42"/>
      <c r="N190" s="43"/>
      <c r="O190" s="44">
        <f t="shared" si="32"/>
        <v>0</v>
      </c>
      <c r="P190" s="45"/>
      <c r="Q190" s="45"/>
      <c r="R190" s="44">
        <f t="shared" si="33"/>
        <v>0</v>
      </c>
      <c r="S190" s="44" t="str">
        <f t="shared" si="34"/>
        <v/>
      </c>
      <c r="T190" s="46" t="str">
        <f t="shared" si="35"/>
        <v/>
      </c>
      <c r="U190" s="47"/>
      <c r="W190" s="18" t="str">
        <f t="shared" si="29"/>
        <v/>
      </c>
    </row>
    <row r="191" spans="2:23" hidden="1" x14ac:dyDescent="0.2">
      <c r="B191" s="39"/>
      <c r="C191" s="50"/>
      <c r="D191" s="40"/>
      <c r="E191" s="41"/>
      <c r="F191" s="42"/>
      <c r="G191" s="43"/>
      <c r="H191" s="44">
        <f t="shared" si="30"/>
        <v>0</v>
      </c>
      <c r="I191" s="45"/>
      <c r="J191" s="45"/>
      <c r="K191" s="44">
        <f t="shared" si="31"/>
        <v>0</v>
      </c>
      <c r="L191" s="50"/>
      <c r="M191" s="42"/>
      <c r="N191" s="43"/>
      <c r="O191" s="44">
        <f t="shared" si="32"/>
        <v>0</v>
      </c>
      <c r="P191" s="45"/>
      <c r="Q191" s="45"/>
      <c r="R191" s="44">
        <f t="shared" si="33"/>
        <v>0</v>
      </c>
      <c r="S191" s="44" t="str">
        <f t="shared" si="34"/>
        <v/>
      </c>
      <c r="T191" s="46" t="str">
        <f t="shared" si="35"/>
        <v/>
      </c>
      <c r="U191" s="47"/>
      <c r="W191" s="18" t="str">
        <f t="shared" si="29"/>
        <v/>
      </c>
    </row>
    <row r="192" spans="2:23" hidden="1" x14ac:dyDescent="0.2">
      <c r="B192" s="39"/>
      <c r="C192" s="50"/>
      <c r="D192" s="40"/>
      <c r="E192" s="41"/>
      <c r="F192" s="42"/>
      <c r="G192" s="43"/>
      <c r="H192" s="44">
        <f t="shared" si="30"/>
        <v>0</v>
      </c>
      <c r="I192" s="45"/>
      <c r="J192" s="45"/>
      <c r="K192" s="44">
        <f t="shared" si="31"/>
        <v>0</v>
      </c>
      <c r="L192" s="50"/>
      <c r="M192" s="42"/>
      <c r="N192" s="43"/>
      <c r="O192" s="44">
        <f t="shared" si="32"/>
        <v>0</v>
      </c>
      <c r="P192" s="45"/>
      <c r="Q192" s="45"/>
      <c r="R192" s="44">
        <f t="shared" si="33"/>
        <v>0</v>
      </c>
      <c r="S192" s="44" t="str">
        <f t="shared" si="34"/>
        <v/>
      </c>
      <c r="T192" s="46" t="str">
        <f t="shared" si="35"/>
        <v/>
      </c>
      <c r="U192" s="47"/>
      <c r="W192" s="18" t="str">
        <f t="shared" si="29"/>
        <v/>
      </c>
    </row>
    <row r="193" spans="2:23" hidden="1" x14ac:dyDescent="0.2">
      <c r="B193" s="39"/>
      <c r="C193" s="50"/>
      <c r="D193" s="40"/>
      <c r="E193" s="41"/>
      <c r="F193" s="42"/>
      <c r="G193" s="43"/>
      <c r="H193" s="44">
        <f t="shared" si="30"/>
        <v>0</v>
      </c>
      <c r="I193" s="45"/>
      <c r="J193" s="45"/>
      <c r="K193" s="44">
        <f t="shared" si="31"/>
        <v>0</v>
      </c>
      <c r="L193" s="50"/>
      <c r="M193" s="42"/>
      <c r="N193" s="43"/>
      <c r="O193" s="44">
        <f t="shared" si="32"/>
        <v>0</v>
      </c>
      <c r="P193" s="45"/>
      <c r="Q193" s="45"/>
      <c r="R193" s="44">
        <f t="shared" si="33"/>
        <v>0</v>
      </c>
      <c r="S193" s="44" t="str">
        <f t="shared" si="34"/>
        <v/>
      </c>
      <c r="T193" s="46" t="str">
        <f t="shared" si="35"/>
        <v/>
      </c>
      <c r="U193" s="47"/>
      <c r="W193" s="18" t="str">
        <f t="shared" si="29"/>
        <v/>
      </c>
    </row>
    <row r="194" spans="2:23" hidden="1" x14ac:dyDescent="0.2">
      <c r="B194" s="39"/>
      <c r="C194" s="50"/>
      <c r="D194" s="40"/>
      <c r="E194" s="41"/>
      <c r="F194" s="42"/>
      <c r="G194" s="43"/>
      <c r="H194" s="44">
        <f t="shared" si="30"/>
        <v>0</v>
      </c>
      <c r="I194" s="45"/>
      <c r="J194" s="45"/>
      <c r="K194" s="44">
        <f t="shared" si="31"/>
        <v>0</v>
      </c>
      <c r="L194" s="50"/>
      <c r="M194" s="42"/>
      <c r="N194" s="43"/>
      <c r="O194" s="44">
        <f t="shared" si="32"/>
        <v>0</v>
      </c>
      <c r="P194" s="45"/>
      <c r="Q194" s="45"/>
      <c r="R194" s="44">
        <f t="shared" si="33"/>
        <v>0</v>
      </c>
      <c r="S194" s="44" t="str">
        <f t="shared" si="34"/>
        <v/>
      </c>
      <c r="T194" s="46" t="str">
        <f t="shared" si="35"/>
        <v/>
      </c>
      <c r="U194" s="47"/>
      <c r="W194" s="18" t="str">
        <f t="shared" si="29"/>
        <v/>
      </c>
    </row>
    <row r="195" spans="2:23" hidden="1" x14ac:dyDescent="0.2">
      <c r="B195" s="39"/>
      <c r="C195" s="50"/>
      <c r="D195" s="40"/>
      <c r="E195" s="41"/>
      <c r="F195" s="42"/>
      <c r="G195" s="43"/>
      <c r="H195" s="44">
        <f t="shared" si="30"/>
        <v>0</v>
      </c>
      <c r="I195" s="45"/>
      <c r="J195" s="45"/>
      <c r="K195" s="44">
        <f t="shared" si="31"/>
        <v>0</v>
      </c>
      <c r="L195" s="50"/>
      <c r="M195" s="42"/>
      <c r="N195" s="43"/>
      <c r="O195" s="44">
        <f t="shared" si="32"/>
        <v>0</v>
      </c>
      <c r="P195" s="45"/>
      <c r="Q195" s="45"/>
      <c r="R195" s="44">
        <f t="shared" si="33"/>
        <v>0</v>
      </c>
      <c r="S195" s="44" t="str">
        <f t="shared" si="34"/>
        <v/>
      </c>
      <c r="T195" s="46" t="str">
        <f t="shared" si="35"/>
        <v/>
      </c>
      <c r="U195" s="47"/>
      <c r="W195" s="18" t="str">
        <f t="shared" si="29"/>
        <v/>
      </c>
    </row>
    <row r="196" spans="2:23" hidden="1" x14ac:dyDescent="0.2">
      <c r="B196" s="39"/>
      <c r="C196" s="50"/>
      <c r="D196" s="40"/>
      <c r="E196" s="41"/>
      <c r="F196" s="42"/>
      <c r="G196" s="43"/>
      <c r="H196" s="44">
        <f t="shared" si="30"/>
        <v>0</v>
      </c>
      <c r="I196" s="45"/>
      <c r="J196" s="45"/>
      <c r="K196" s="44">
        <f t="shared" si="31"/>
        <v>0</v>
      </c>
      <c r="L196" s="50"/>
      <c r="M196" s="42"/>
      <c r="N196" s="43"/>
      <c r="O196" s="44">
        <f t="shared" si="32"/>
        <v>0</v>
      </c>
      <c r="P196" s="45"/>
      <c r="Q196" s="45"/>
      <c r="R196" s="44">
        <f t="shared" si="33"/>
        <v>0</v>
      </c>
      <c r="S196" s="44" t="str">
        <f t="shared" si="34"/>
        <v/>
      </c>
      <c r="T196" s="46" t="str">
        <f t="shared" si="35"/>
        <v/>
      </c>
      <c r="U196" s="47"/>
      <c r="W196" s="18" t="str">
        <f t="shared" si="29"/>
        <v/>
      </c>
    </row>
    <row r="197" spans="2:23" hidden="1" x14ac:dyDescent="0.2">
      <c r="B197" s="39"/>
      <c r="C197" s="50"/>
      <c r="D197" s="40"/>
      <c r="E197" s="41"/>
      <c r="F197" s="42"/>
      <c r="G197" s="43"/>
      <c r="H197" s="44">
        <f t="shared" si="30"/>
        <v>0</v>
      </c>
      <c r="I197" s="45"/>
      <c r="J197" s="45"/>
      <c r="K197" s="44">
        <f t="shared" si="31"/>
        <v>0</v>
      </c>
      <c r="L197" s="50"/>
      <c r="M197" s="42"/>
      <c r="N197" s="43"/>
      <c r="O197" s="44">
        <f t="shared" si="32"/>
        <v>0</v>
      </c>
      <c r="P197" s="45"/>
      <c r="Q197" s="45"/>
      <c r="R197" s="44">
        <f t="shared" si="33"/>
        <v>0</v>
      </c>
      <c r="S197" s="44" t="str">
        <f t="shared" si="34"/>
        <v/>
      </c>
      <c r="T197" s="46" t="str">
        <f t="shared" si="35"/>
        <v/>
      </c>
      <c r="U197" s="47"/>
      <c r="W197" s="18" t="str">
        <f t="shared" si="29"/>
        <v/>
      </c>
    </row>
    <row r="198" spans="2:23" hidden="1" x14ac:dyDescent="0.2">
      <c r="B198" s="39"/>
      <c r="C198" s="50"/>
      <c r="D198" s="40"/>
      <c r="E198" s="41"/>
      <c r="F198" s="42"/>
      <c r="G198" s="43"/>
      <c r="H198" s="44">
        <f t="shared" si="30"/>
        <v>0</v>
      </c>
      <c r="I198" s="45"/>
      <c r="J198" s="45"/>
      <c r="K198" s="44">
        <f t="shared" si="31"/>
        <v>0</v>
      </c>
      <c r="L198" s="50"/>
      <c r="M198" s="42"/>
      <c r="N198" s="43"/>
      <c r="O198" s="44">
        <f t="shared" si="32"/>
        <v>0</v>
      </c>
      <c r="P198" s="45"/>
      <c r="Q198" s="45"/>
      <c r="R198" s="44">
        <f t="shared" si="33"/>
        <v>0</v>
      </c>
      <c r="S198" s="44" t="str">
        <f t="shared" si="34"/>
        <v/>
      </c>
      <c r="T198" s="46" t="str">
        <f t="shared" si="35"/>
        <v/>
      </c>
      <c r="U198" s="47"/>
      <c r="W198" s="18" t="str">
        <f t="shared" si="29"/>
        <v/>
      </c>
    </row>
    <row r="199" spans="2:23" hidden="1" x14ac:dyDescent="0.2">
      <c r="B199" s="39"/>
      <c r="C199" s="50"/>
      <c r="D199" s="40"/>
      <c r="E199" s="41"/>
      <c r="F199" s="42"/>
      <c r="G199" s="43"/>
      <c r="H199" s="44">
        <f t="shared" si="30"/>
        <v>0</v>
      </c>
      <c r="I199" s="45"/>
      <c r="J199" s="45"/>
      <c r="K199" s="44">
        <f t="shared" si="31"/>
        <v>0</v>
      </c>
      <c r="L199" s="50"/>
      <c r="M199" s="42"/>
      <c r="N199" s="43"/>
      <c r="O199" s="44">
        <f t="shared" si="32"/>
        <v>0</v>
      </c>
      <c r="P199" s="45"/>
      <c r="Q199" s="45"/>
      <c r="R199" s="44">
        <f t="shared" si="33"/>
        <v>0</v>
      </c>
      <c r="S199" s="44" t="str">
        <f t="shared" si="34"/>
        <v/>
      </c>
      <c r="T199" s="46" t="str">
        <f t="shared" si="35"/>
        <v/>
      </c>
      <c r="U199" s="47"/>
      <c r="W199" s="18" t="str">
        <f t="shared" si="29"/>
        <v/>
      </c>
    </row>
    <row r="200" spans="2:23" hidden="1" x14ac:dyDescent="0.2">
      <c r="B200" s="39"/>
      <c r="C200" s="50"/>
      <c r="D200" s="40"/>
      <c r="E200" s="41"/>
      <c r="F200" s="42"/>
      <c r="G200" s="43"/>
      <c r="H200" s="44">
        <f t="shared" si="30"/>
        <v>0</v>
      </c>
      <c r="I200" s="45"/>
      <c r="J200" s="45"/>
      <c r="K200" s="44">
        <f t="shared" si="31"/>
        <v>0</v>
      </c>
      <c r="L200" s="50"/>
      <c r="M200" s="42"/>
      <c r="N200" s="43"/>
      <c r="O200" s="44">
        <f t="shared" si="32"/>
        <v>0</v>
      </c>
      <c r="P200" s="45"/>
      <c r="Q200" s="45"/>
      <c r="R200" s="44">
        <f t="shared" si="33"/>
        <v>0</v>
      </c>
      <c r="S200" s="44" t="str">
        <f t="shared" si="34"/>
        <v/>
      </c>
      <c r="T200" s="46" t="str">
        <f t="shared" si="35"/>
        <v/>
      </c>
      <c r="U200" s="47"/>
      <c r="W200" s="18" t="str">
        <f t="shared" ref="W200:W263" si="36">IF(L200&lt;&gt;"",YEAR(L200),"")</f>
        <v/>
      </c>
    </row>
    <row r="201" spans="2:23" hidden="1" x14ac:dyDescent="0.2">
      <c r="B201" s="39"/>
      <c r="C201" s="50"/>
      <c r="D201" s="40"/>
      <c r="E201" s="41"/>
      <c r="F201" s="42"/>
      <c r="G201" s="43"/>
      <c r="H201" s="44">
        <f t="shared" si="30"/>
        <v>0</v>
      </c>
      <c r="I201" s="45"/>
      <c r="J201" s="45"/>
      <c r="K201" s="44">
        <f t="shared" si="31"/>
        <v>0</v>
      </c>
      <c r="L201" s="50"/>
      <c r="M201" s="42"/>
      <c r="N201" s="43"/>
      <c r="O201" s="44">
        <f t="shared" si="32"/>
        <v>0</v>
      </c>
      <c r="P201" s="45"/>
      <c r="Q201" s="45"/>
      <c r="R201" s="44">
        <f t="shared" si="33"/>
        <v>0</v>
      </c>
      <c r="S201" s="44" t="str">
        <f t="shared" si="34"/>
        <v/>
      </c>
      <c r="T201" s="46" t="str">
        <f t="shared" si="35"/>
        <v/>
      </c>
      <c r="U201" s="47"/>
      <c r="W201" s="18" t="str">
        <f t="shared" si="36"/>
        <v/>
      </c>
    </row>
    <row r="202" spans="2:23" hidden="1" x14ac:dyDescent="0.2">
      <c r="B202" s="39"/>
      <c r="C202" s="50"/>
      <c r="D202" s="40"/>
      <c r="E202" s="41"/>
      <c r="F202" s="42"/>
      <c r="G202" s="43"/>
      <c r="H202" s="44">
        <f t="shared" si="30"/>
        <v>0</v>
      </c>
      <c r="I202" s="45"/>
      <c r="J202" s="45"/>
      <c r="K202" s="44">
        <f t="shared" si="31"/>
        <v>0</v>
      </c>
      <c r="L202" s="50"/>
      <c r="M202" s="42"/>
      <c r="N202" s="43"/>
      <c r="O202" s="44">
        <f t="shared" si="32"/>
        <v>0</v>
      </c>
      <c r="P202" s="45"/>
      <c r="Q202" s="45"/>
      <c r="R202" s="44">
        <f t="shared" si="33"/>
        <v>0</v>
      </c>
      <c r="S202" s="44" t="str">
        <f t="shared" si="34"/>
        <v/>
      </c>
      <c r="T202" s="46" t="str">
        <f t="shared" si="35"/>
        <v/>
      </c>
      <c r="U202" s="47"/>
      <c r="W202" s="18" t="str">
        <f t="shared" si="36"/>
        <v/>
      </c>
    </row>
    <row r="203" spans="2:23" hidden="1" x14ac:dyDescent="0.2">
      <c r="B203" s="39"/>
      <c r="C203" s="50"/>
      <c r="D203" s="40"/>
      <c r="E203" s="41"/>
      <c r="F203" s="42"/>
      <c r="G203" s="43"/>
      <c r="H203" s="44">
        <f t="shared" si="30"/>
        <v>0</v>
      </c>
      <c r="I203" s="45"/>
      <c r="J203" s="45"/>
      <c r="K203" s="44">
        <f t="shared" si="31"/>
        <v>0</v>
      </c>
      <c r="L203" s="50"/>
      <c r="M203" s="42"/>
      <c r="N203" s="43"/>
      <c r="O203" s="44">
        <f t="shared" si="32"/>
        <v>0</v>
      </c>
      <c r="P203" s="45"/>
      <c r="Q203" s="45"/>
      <c r="R203" s="44">
        <f t="shared" si="33"/>
        <v>0</v>
      </c>
      <c r="S203" s="44" t="str">
        <f t="shared" si="34"/>
        <v/>
      </c>
      <c r="T203" s="46" t="str">
        <f t="shared" si="35"/>
        <v/>
      </c>
      <c r="U203" s="47"/>
      <c r="W203" s="18" t="str">
        <f t="shared" si="36"/>
        <v/>
      </c>
    </row>
    <row r="204" spans="2:23" hidden="1" x14ac:dyDescent="0.2">
      <c r="B204" s="39"/>
      <c r="C204" s="50"/>
      <c r="D204" s="40"/>
      <c r="E204" s="41"/>
      <c r="F204" s="42"/>
      <c r="G204" s="43"/>
      <c r="H204" s="44">
        <f t="shared" si="30"/>
        <v>0</v>
      </c>
      <c r="I204" s="45"/>
      <c r="J204" s="45"/>
      <c r="K204" s="44">
        <f t="shared" si="31"/>
        <v>0</v>
      </c>
      <c r="L204" s="50"/>
      <c r="M204" s="42"/>
      <c r="N204" s="43"/>
      <c r="O204" s="44">
        <f t="shared" si="32"/>
        <v>0</v>
      </c>
      <c r="P204" s="45"/>
      <c r="Q204" s="45"/>
      <c r="R204" s="44">
        <f t="shared" si="33"/>
        <v>0</v>
      </c>
      <c r="S204" s="44" t="str">
        <f t="shared" si="34"/>
        <v/>
      </c>
      <c r="T204" s="46" t="str">
        <f t="shared" si="35"/>
        <v/>
      </c>
      <c r="U204" s="47"/>
      <c r="W204" s="18" t="str">
        <f t="shared" si="36"/>
        <v/>
      </c>
    </row>
    <row r="205" spans="2:23" hidden="1" x14ac:dyDescent="0.2">
      <c r="B205" s="39"/>
      <c r="C205" s="50"/>
      <c r="D205" s="40"/>
      <c r="E205" s="41"/>
      <c r="F205" s="42"/>
      <c r="G205" s="43"/>
      <c r="H205" s="44">
        <f t="shared" si="30"/>
        <v>0</v>
      </c>
      <c r="I205" s="45"/>
      <c r="J205" s="45"/>
      <c r="K205" s="44">
        <f t="shared" si="31"/>
        <v>0</v>
      </c>
      <c r="L205" s="50"/>
      <c r="M205" s="42"/>
      <c r="N205" s="43"/>
      <c r="O205" s="44">
        <f t="shared" si="32"/>
        <v>0</v>
      </c>
      <c r="P205" s="45"/>
      <c r="Q205" s="45"/>
      <c r="R205" s="44">
        <f t="shared" si="33"/>
        <v>0</v>
      </c>
      <c r="S205" s="44" t="str">
        <f t="shared" si="34"/>
        <v/>
      </c>
      <c r="T205" s="46" t="str">
        <f t="shared" si="35"/>
        <v/>
      </c>
      <c r="U205" s="47"/>
      <c r="W205" s="18" t="str">
        <f t="shared" si="36"/>
        <v/>
      </c>
    </row>
    <row r="206" spans="2:23" hidden="1" x14ac:dyDescent="0.2">
      <c r="B206" s="39"/>
      <c r="C206" s="50"/>
      <c r="D206" s="40"/>
      <c r="E206" s="41"/>
      <c r="F206" s="42"/>
      <c r="G206" s="43"/>
      <c r="H206" s="44">
        <f t="shared" si="30"/>
        <v>0</v>
      </c>
      <c r="I206" s="45"/>
      <c r="J206" s="45"/>
      <c r="K206" s="44">
        <f t="shared" si="31"/>
        <v>0</v>
      </c>
      <c r="L206" s="50"/>
      <c r="M206" s="42"/>
      <c r="N206" s="43"/>
      <c r="O206" s="44">
        <f t="shared" si="32"/>
        <v>0</v>
      </c>
      <c r="P206" s="45"/>
      <c r="Q206" s="45"/>
      <c r="R206" s="44">
        <f t="shared" si="33"/>
        <v>0</v>
      </c>
      <c r="S206" s="44" t="str">
        <f t="shared" si="34"/>
        <v/>
      </c>
      <c r="T206" s="46" t="str">
        <f t="shared" si="35"/>
        <v/>
      </c>
      <c r="U206" s="47"/>
      <c r="W206" s="18" t="str">
        <f t="shared" si="36"/>
        <v/>
      </c>
    </row>
    <row r="207" spans="2:23" hidden="1" x14ac:dyDescent="0.2">
      <c r="B207" s="39"/>
      <c r="C207" s="50"/>
      <c r="D207" s="40"/>
      <c r="E207" s="41"/>
      <c r="F207" s="42"/>
      <c r="G207" s="43"/>
      <c r="H207" s="44">
        <f t="shared" si="30"/>
        <v>0</v>
      </c>
      <c r="I207" s="45"/>
      <c r="J207" s="45"/>
      <c r="K207" s="44">
        <f t="shared" si="31"/>
        <v>0</v>
      </c>
      <c r="L207" s="50"/>
      <c r="M207" s="42"/>
      <c r="N207" s="43"/>
      <c r="O207" s="44">
        <f t="shared" si="32"/>
        <v>0</v>
      </c>
      <c r="P207" s="45"/>
      <c r="Q207" s="45"/>
      <c r="R207" s="44">
        <f t="shared" si="33"/>
        <v>0</v>
      </c>
      <c r="S207" s="44" t="str">
        <f t="shared" si="34"/>
        <v/>
      </c>
      <c r="T207" s="46" t="str">
        <f t="shared" si="35"/>
        <v/>
      </c>
      <c r="U207" s="47"/>
      <c r="W207" s="18" t="str">
        <f t="shared" si="36"/>
        <v/>
      </c>
    </row>
    <row r="208" spans="2:23" hidden="1" x14ac:dyDescent="0.2">
      <c r="B208" s="39"/>
      <c r="C208" s="50"/>
      <c r="D208" s="40"/>
      <c r="E208" s="41"/>
      <c r="F208" s="42"/>
      <c r="G208" s="43"/>
      <c r="H208" s="44">
        <f t="shared" si="30"/>
        <v>0</v>
      </c>
      <c r="I208" s="45"/>
      <c r="J208" s="45"/>
      <c r="K208" s="44">
        <f t="shared" si="31"/>
        <v>0</v>
      </c>
      <c r="L208" s="50"/>
      <c r="M208" s="42"/>
      <c r="N208" s="43"/>
      <c r="O208" s="44">
        <f t="shared" si="32"/>
        <v>0</v>
      </c>
      <c r="P208" s="45"/>
      <c r="Q208" s="45"/>
      <c r="R208" s="44">
        <f t="shared" si="33"/>
        <v>0</v>
      </c>
      <c r="S208" s="44" t="str">
        <f t="shared" si="34"/>
        <v/>
      </c>
      <c r="T208" s="46" t="str">
        <f t="shared" si="35"/>
        <v/>
      </c>
      <c r="U208" s="47"/>
      <c r="W208" s="18" t="str">
        <f t="shared" si="36"/>
        <v/>
      </c>
    </row>
    <row r="209" spans="2:23" hidden="1" x14ac:dyDescent="0.2">
      <c r="B209" s="39"/>
      <c r="C209" s="50"/>
      <c r="D209" s="40"/>
      <c r="E209" s="41"/>
      <c r="F209" s="42"/>
      <c r="G209" s="43"/>
      <c r="H209" s="44">
        <f t="shared" si="30"/>
        <v>0</v>
      </c>
      <c r="I209" s="45"/>
      <c r="J209" s="45"/>
      <c r="K209" s="44">
        <f t="shared" si="31"/>
        <v>0</v>
      </c>
      <c r="L209" s="50"/>
      <c r="M209" s="42"/>
      <c r="N209" s="43"/>
      <c r="O209" s="44">
        <f t="shared" si="32"/>
        <v>0</v>
      </c>
      <c r="P209" s="45"/>
      <c r="Q209" s="45"/>
      <c r="R209" s="44">
        <f t="shared" si="33"/>
        <v>0</v>
      </c>
      <c r="S209" s="44" t="str">
        <f t="shared" si="34"/>
        <v/>
      </c>
      <c r="T209" s="46" t="str">
        <f t="shared" si="35"/>
        <v/>
      </c>
      <c r="U209" s="47"/>
      <c r="W209" s="18" t="str">
        <f t="shared" si="36"/>
        <v/>
      </c>
    </row>
    <row r="210" spans="2:23" hidden="1" x14ac:dyDescent="0.2">
      <c r="B210" s="39"/>
      <c r="C210" s="50"/>
      <c r="D210" s="40"/>
      <c r="E210" s="41"/>
      <c r="F210" s="42"/>
      <c r="G210" s="43"/>
      <c r="H210" s="44">
        <f t="shared" si="30"/>
        <v>0</v>
      </c>
      <c r="I210" s="45"/>
      <c r="J210" s="45"/>
      <c r="K210" s="44">
        <f t="shared" si="31"/>
        <v>0</v>
      </c>
      <c r="L210" s="50"/>
      <c r="M210" s="42"/>
      <c r="N210" s="43"/>
      <c r="O210" s="44">
        <f t="shared" si="32"/>
        <v>0</v>
      </c>
      <c r="P210" s="45"/>
      <c r="Q210" s="45"/>
      <c r="R210" s="44">
        <f t="shared" si="33"/>
        <v>0</v>
      </c>
      <c r="S210" s="44" t="str">
        <f t="shared" si="34"/>
        <v/>
      </c>
      <c r="T210" s="46" t="str">
        <f t="shared" si="35"/>
        <v/>
      </c>
      <c r="U210" s="47"/>
      <c r="W210" s="18" t="str">
        <f t="shared" si="36"/>
        <v/>
      </c>
    </row>
    <row r="211" spans="2:23" hidden="1" x14ac:dyDescent="0.2">
      <c r="B211" s="39"/>
      <c r="C211" s="50"/>
      <c r="D211" s="40"/>
      <c r="E211" s="41"/>
      <c r="F211" s="42"/>
      <c r="G211" s="43"/>
      <c r="H211" s="44">
        <f t="shared" si="30"/>
        <v>0</v>
      </c>
      <c r="I211" s="45"/>
      <c r="J211" s="45"/>
      <c r="K211" s="44">
        <f t="shared" si="31"/>
        <v>0</v>
      </c>
      <c r="L211" s="50"/>
      <c r="M211" s="42"/>
      <c r="N211" s="43"/>
      <c r="O211" s="44">
        <f t="shared" si="32"/>
        <v>0</v>
      </c>
      <c r="P211" s="45"/>
      <c r="Q211" s="45"/>
      <c r="R211" s="44">
        <f t="shared" si="33"/>
        <v>0</v>
      </c>
      <c r="S211" s="44" t="str">
        <f t="shared" si="34"/>
        <v/>
      </c>
      <c r="T211" s="46" t="str">
        <f t="shared" si="35"/>
        <v/>
      </c>
      <c r="U211" s="47"/>
      <c r="W211" s="18" t="str">
        <f t="shared" si="36"/>
        <v/>
      </c>
    </row>
    <row r="212" spans="2:23" hidden="1" x14ac:dyDescent="0.2">
      <c r="B212" s="39"/>
      <c r="C212" s="50"/>
      <c r="D212" s="40"/>
      <c r="E212" s="41"/>
      <c r="F212" s="42"/>
      <c r="G212" s="43"/>
      <c r="H212" s="44">
        <f t="shared" si="30"/>
        <v>0</v>
      </c>
      <c r="I212" s="45"/>
      <c r="J212" s="45"/>
      <c r="K212" s="44">
        <f t="shared" si="31"/>
        <v>0</v>
      </c>
      <c r="L212" s="50"/>
      <c r="M212" s="42"/>
      <c r="N212" s="43"/>
      <c r="O212" s="44">
        <f t="shared" si="32"/>
        <v>0</v>
      </c>
      <c r="P212" s="45"/>
      <c r="Q212" s="45"/>
      <c r="R212" s="44">
        <f t="shared" si="33"/>
        <v>0</v>
      </c>
      <c r="S212" s="44" t="str">
        <f t="shared" si="34"/>
        <v/>
      </c>
      <c r="T212" s="46" t="str">
        <f t="shared" si="35"/>
        <v/>
      </c>
      <c r="U212" s="47"/>
      <c r="W212" s="18" t="str">
        <f t="shared" si="36"/>
        <v/>
      </c>
    </row>
    <row r="213" spans="2:23" hidden="1" x14ac:dyDescent="0.2">
      <c r="B213" s="39"/>
      <c r="C213" s="50"/>
      <c r="D213" s="40"/>
      <c r="E213" s="41"/>
      <c r="F213" s="42"/>
      <c r="G213" s="43"/>
      <c r="H213" s="44">
        <f t="shared" si="30"/>
        <v>0</v>
      </c>
      <c r="I213" s="45"/>
      <c r="J213" s="45"/>
      <c r="K213" s="44">
        <f t="shared" si="31"/>
        <v>0</v>
      </c>
      <c r="L213" s="50"/>
      <c r="M213" s="42"/>
      <c r="N213" s="43"/>
      <c r="O213" s="44">
        <f t="shared" si="32"/>
        <v>0</v>
      </c>
      <c r="P213" s="45"/>
      <c r="Q213" s="45"/>
      <c r="R213" s="44">
        <f t="shared" si="33"/>
        <v>0</v>
      </c>
      <c r="S213" s="44" t="str">
        <f t="shared" si="34"/>
        <v/>
      </c>
      <c r="T213" s="46" t="str">
        <f t="shared" si="35"/>
        <v/>
      </c>
      <c r="U213" s="47"/>
      <c r="W213" s="18" t="str">
        <f t="shared" si="36"/>
        <v/>
      </c>
    </row>
    <row r="214" spans="2:23" hidden="1" x14ac:dyDescent="0.2">
      <c r="B214" s="39"/>
      <c r="C214" s="50"/>
      <c r="D214" s="40"/>
      <c r="E214" s="41"/>
      <c r="F214" s="42"/>
      <c r="G214" s="43"/>
      <c r="H214" s="44">
        <f t="shared" si="30"/>
        <v>0</v>
      </c>
      <c r="I214" s="45"/>
      <c r="J214" s="45"/>
      <c r="K214" s="44">
        <f t="shared" si="31"/>
        <v>0</v>
      </c>
      <c r="L214" s="50"/>
      <c r="M214" s="42"/>
      <c r="N214" s="43"/>
      <c r="O214" s="44">
        <f t="shared" si="32"/>
        <v>0</v>
      </c>
      <c r="P214" s="45"/>
      <c r="Q214" s="45"/>
      <c r="R214" s="44">
        <f t="shared" si="33"/>
        <v>0</v>
      </c>
      <c r="S214" s="44" t="str">
        <f t="shared" si="34"/>
        <v/>
      </c>
      <c r="T214" s="46" t="str">
        <f t="shared" si="35"/>
        <v/>
      </c>
      <c r="U214" s="47"/>
      <c r="W214" s="18" t="str">
        <f t="shared" si="36"/>
        <v/>
      </c>
    </row>
    <row r="215" spans="2:23" hidden="1" x14ac:dyDescent="0.2">
      <c r="B215" s="39"/>
      <c r="C215" s="50"/>
      <c r="D215" s="40"/>
      <c r="E215" s="41"/>
      <c r="F215" s="42"/>
      <c r="G215" s="43"/>
      <c r="H215" s="44">
        <f t="shared" si="30"/>
        <v>0</v>
      </c>
      <c r="I215" s="45"/>
      <c r="J215" s="45"/>
      <c r="K215" s="44">
        <f t="shared" si="31"/>
        <v>0</v>
      </c>
      <c r="L215" s="50"/>
      <c r="M215" s="42"/>
      <c r="N215" s="43"/>
      <c r="O215" s="44">
        <f t="shared" si="32"/>
        <v>0</v>
      </c>
      <c r="P215" s="45"/>
      <c r="Q215" s="45"/>
      <c r="R215" s="44">
        <f t="shared" si="33"/>
        <v>0</v>
      </c>
      <c r="S215" s="44" t="str">
        <f t="shared" si="34"/>
        <v/>
      </c>
      <c r="T215" s="46" t="str">
        <f t="shared" si="35"/>
        <v/>
      </c>
      <c r="U215" s="47"/>
      <c r="W215" s="18" t="str">
        <f t="shared" si="36"/>
        <v/>
      </c>
    </row>
    <row r="216" spans="2:23" hidden="1" x14ac:dyDescent="0.2">
      <c r="B216" s="39"/>
      <c r="C216" s="50"/>
      <c r="D216" s="40"/>
      <c r="E216" s="41"/>
      <c r="F216" s="42"/>
      <c r="G216" s="43"/>
      <c r="H216" s="44">
        <f t="shared" si="30"/>
        <v>0</v>
      </c>
      <c r="I216" s="45"/>
      <c r="J216" s="45"/>
      <c r="K216" s="44">
        <f t="shared" si="31"/>
        <v>0</v>
      </c>
      <c r="L216" s="50"/>
      <c r="M216" s="42"/>
      <c r="N216" s="43"/>
      <c r="O216" s="44">
        <f t="shared" si="32"/>
        <v>0</v>
      </c>
      <c r="P216" s="45"/>
      <c r="Q216" s="45"/>
      <c r="R216" s="44">
        <f t="shared" si="33"/>
        <v>0</v>
      </c>
      <c r="S216" s="44" t="str">
        <f t="shared" si="34"/>
        <v/>
      </c>
      <c r="T216" s="46" t="str">
        <f t="shared" si="35"/>
        <v/>
      </c>
      <c r="U216" s="47"/>
      <c r="W216" s="18" t="str">
        <f t="shared" si="36"/>
        <v/>
      </c>
    </row>
    <row r="217" spans="2:23" hidden="1" x14ac:dyDescent="0.2">
      <c r="B217" s="39"/>
      <c r="C217" s="50"/>
      <c r="D217" s="40"/>
      <c r="E217" s="41"/>
      <c r="F217" s="42"/>
      <c r="G217" s="43"/>
      <c r="H217" s="44">
        <f t="shared" si="30"/>
        <v>0</v>
      </c>
      <c r="I217" s="45"/>
      <c r="J217" s="45"/>
      <c r="K217" s="44">
        <f t="shared" si="31"/>
        <v>0</v>
      </c>
      <c r="L217" s="50"/>
      <c r="M217" s="42"/>
      <c r="N217" s="43"/>
      <c r="O217" s="44">
        <f t="shared" si="32"/>
        <v>0</v>
      </c>
      <c r="P217" s="45"/>
      <c r="Q217" s="45"/>
      <c r="R217" s="44">
        <f t="shared" si="33"/>
        <v>0</v>
      </c>
      <c r="S217" s="44" t="str">
        <f t="shared" si="34"/>
        <v/>
      </c>
      <c r="T217" s="46" t="str">
        <f t="shared" si="35"/>
        <v/>
      </c>
      <c r="U217" s="47"/>
      <c r="W217" s="18" t="str">
        <f t="shared" si="36"/>
        <v/>
      </c>
    </row>
    <row r="218" spans="2:23" hidden="1" x14ac:dyDescent="0.2">
      <c r="B218" s="39"/>
      <c r="C218" s="50"/>
      <c r="D218" s="40"/>
      <c r="E218" s="41"/>
      <c r="F218" s="42"/>
      <c r="G218" s="43"/>
      <c r="H218" s="44">
        <f t="shared" si="30"/>
        <v>0</v>
      </c>
      <c r="I218" s="45"/>
      <c r="J218" s="45"/>
      <c r="K218" s="44">
        <f t="shared" si="31"/>
        <v>0</v>
      </c>
      <c r="L218" s="50"/>
      <c r="M218" s="42"/>
      <c r="N218" s="43"/>
      <c r="O218" s="44">
        <f t="shared" si="32"/>
        <v>0</v>
      </c>
      <c r="P218" s="45"/>
      <c r="Q218" s="45"/>
      <c r="R218" s="44">
        <f t="shared" si="33"/>
        <v>0</v>
      </c>
      <c r="S218" s="44" t="str">
        <f t="shared" si="34"/>
        <v/>
      </c>
      <c r="T218" s="46" t="str">
        <f t="shared" si="35"/>
        <v/>
      </c>
      <c r="U218" s="47"/>
      <c r="W218" s="18" t="str">
        <f t="shared" si="36"/>
        <v/>
      </c>
    </row>
    <row r="219" spans="2:23" hidden="1" x14ac:dyDescent="0.2">
      <c r="B219" s="39"/>
      <c r="C219" s="50"/>
      <c r="D219" s="40"/>
      <c r="E219" s="41"/>
      <c r="F219" s="42"/>
      <c r="G219" s="43"/>
      <c r="H219" s="44">
        <f t="shared" si="30"/>
        <v>0</v>
      </c>
      <c r="I219" s="45"/>
      <c r="J219" s="45"/>
      <c r="K219" s="44">
        <f t="shared" si="31"/>
        <v>0</v>
      </c>
      <c r="L219" s="50"/>
      <c r="M219" s="42"/>
      <c r="N219" s="43"/>
      <c r="O219" s="44">
        <f t="shared" si="32"/>
        <v>0</v>
      </c>
      <c r="P219" s="45"/>
      <c r="Q219" s="45"/>
      <c r="R219" s="44">
        <f t="shared" si="33"/>
        <v>0</v>
      </c>
      <c r="S219" s="44" t="str">
        <f t="shared" si="34"/>
        <v/>
      </c>
      <c r="T219" s="46" t="str">
        <f t="shared" si="35"/>
        <v/>
      </c>
      <c r="U219" s="47"/>
      <c r="W219" s="18" t="str">
        <f t="shared" si="36"/>
        <v/>
      </c>
    </row>
    <row r="220" spans="2:23" hidden="1" x14ac:dyDescent="0.2">
      <c r="B220" s="39"/>
      <c r="C220" s="50"/>
      <c r="D220" s="40"/>
      <c r="E220" s="41"/>
      <c r="F220" s="42"/>
      <c r="G220" s="43"/>
      <c r="H220" s="44">
        <f t="shared" si="30"/>
        <v>0</v>
      </c>
      <c r="I220" s="45"/>
      <c r="J220" s="45"/>
      <c r="K220" s="44">
        <f t="shared" si="31"/>
        <v>0</v>
      </c>
      <c r="L220" s="50"/>
      <c r="M220" s="42"/>
      <c r="N220" s="43"/>
      <c r="O220" s="44">
        <f t="shared" si="32"/>
        <v>0</v>
      </c>
      <c r="P220" s="45"/>
      <c r="Q220" s="45"/>
      <c r="R220" s="44">
        <f t="shared" si="33"/>
        <v>0</v>
      </c>
      <c r="S220" s="44" t="str">
        <f t="shared" si="34"/>
        <v/>
      </c>
      <c r="T220" s="46" t="str">
        <f t="shared" si="35"/>
        <v/>
      </c>
      <c r="U220" s="47"/>
      <c r="W220" s="18" t="str">
        <f t="shared" si="36"/>
        <v/>
      </c>
    </row>
    <row r="221" spans="2:23" hidden="1" x14ac:dyDescent="0.2">
      <c r="B221" s="39"/>
      <c r="C221" s="50"/>
      <c r="D221" s="40"/>
      <c r="E221" s="41"/>
      <c r="F221" s="42"/>
      <c r="G221" s="43"/>
      <c r="H221" s="44">
        <f t="shared" si="30"/>
        <v>0</v>
      </c>
      <c r="I221" s="45"/>
      <c r="J221" s="45"/>
      <c r="K221" s="44">
        <f t="shared" si="31"/>
        <v>0</v>
      </c>
      <c r="L221" s="50"/>
      <c r="M221" s="42"/>
      <c r="N221" s="43"/>
      <c r="O221" s="44">
        <f t="shared" si="32"/>
        <v>0</v>
      </c>
      <c r="P221" s="45"/>
      <c r="Q221" s="45"/>
      <c r="R221" s="44">
        <f t="shared" si="33"/>
        <v>0</v>
      </c>
      <c r="S221" s="44" t="str">
        <f t="shared" si="34"/>
        <v/>
      </c>
      <c r="T221" s="46" t="str">
        <f t="shared" si="35"/>
        <v/>
      </c>
      <c r="U221" s="47"/>
      <c r="W221" s="18" t="str">
        <f t="shared" si="36"/>
        <v/>
      </c>
    </row>
    <row r="222" spans="2:23" hidden="1" x14ac:dyDescent="0.2">
      <c r="B222" s="39"/>
      <c r="C222" s="50"/>
      <c r="D222" s="40"/>
      <c r="E222" s="41"/>
      <c r="F222" s="42"/>
      <c r="G222" s="43"/>
      <c r="H222" s="44">
        <f t="shared" si="30"/>
        <v>0</v>
      </c>
      <c r="I222" s="45"/>
      <c r="J222" s="45"/>
      <c r="K222" s="44">
        <f t="shared" si="31"/>
        <v>0</v>
      </c>
      <c r="L222" s="50"/>
      <c r="M222" s="42"/>
      <c r="N222" s="43"/>
      <c r="O222" s="44">
        <f t="shared" si="32"/>
        <v>0</v>
      </c>
      <c r="P222" s="45"/>
      <c r="Q222" s="45"/>
      <c r="R222" s="44">
        <f t="shared" si="33"/>
        <v>0</v>
      </c>
      <c r="S222" s="44" t="str">
        <f t="shared" si="34"/>
        <v/>
      </c>
      <c r="T222" s="46" t="str">
        <f t="shared" si="35"/>
        <v/>
      </c>
      <c r="U222" s="47"/>
      <c r="W222" s="18" t="str">
        <f t="shared" si="36"/>
        <v/>
      </c>
    </row>
    <row r="223" spans="2:23" hidden="1" x14ac:dyDescent="0.2">
      <c r="B223" s="39"/>
      <c r="C223" s="50"/>
      <c r="D223" s="40"/>
      <c r="E223" s="41"/>
      <c r="F223" s="42"/>
      <c r="G223" s="43"/>
      <c r="H223" s="44">
        <f t="shared" si="30"/>
        <v>0</v>
      </c>
      <c r="I223" s="45"/>
      <c r="J223" s="45"/>
      <c r="K223" s="44">
        <f t="shared" si="31"/>
        <v>0</v>
      </c>
      <c r="L223" s="50"/>
      <c r="M223" s="42"/>
      <c r="N223" s="43"/>
      <c r="O223" s="44">
        <f t="shared" si="32"/>
        <v>0</v>
      </c>
      <c r="P223" s="45"/>
      <c r="Q223" s="45"/>
      <c r="R223" s="44">
        <f t="shared" si="33"/>
        <v>0</v>
      </c>
      <c r="S223" s="44" t="str">
        <f t="shared" si="34"/>
        <v/>
      </c>
      <c r="T223" s="46" t="str">
        <f t="shared" si="35"/>
        <v/>
      </c>
      <c r="U223" s="47"/>
      <c r="W223" s="18" t="str">
        <f t="shared" si="36"/>
        <v/>
      </c>
    </row>
    <row r="224" spans="2:23" hidden="1" x14ac:dyDescent="0.2">
      <c r="B224" s="39"/>
      <c r="C224" s="50"/>
      <c r="D224" s="40"/>
      <c r="E224" s="41"/>
      <c r="F224" s="42"/>
      <c r="G224" s="43"/>
      <c r="H224" s="44">
        <f t="shared" si="30"/>
        <v>0</v>
      </c>
      <c r="I224" s="45"/>
      <c r="J224" s="45"/>
      <c r="K224" s="44">
        <f t="shared" si="31"/>
        <v>0</v>
      </c>
      <c r="L224" s="50"/>
      <c r="M224" s="42"/>
      <c r="N224" s="43"/>
      <c r="O224" s="44">
        <f t="shared" si="32"/>
        <v>0</v>
      </c>
      <c r="P224" s="45"/>
      <c r="Q224" s="45"/>
      <c r="R224" s="44">
        <f t="shared" si="33"/>
        <v>0</v>
      </c>
      <c r="S224" s="44" t="str">
        <f t="shared" si="34"/>
        <v/>
      </c>
      <c r="T224" s="46" t="str">
        <f t="shared" si="35"/>
        <v/>
      </c>
      <c r="U224" s="47"/>
      <c r="W224" s="18" t="str">
        <f t="shared" si="36"/>
        <v/>
      </c>
    </row>
    <row r="225" spans="2:23" hidden="1" x14ac:dyDescent="0.2">
      <c r="B225" s="39"/>
      <c r="C225" s="50"/>
      <c r="D225" s="40"/>
      <c r="E225" s="41"/>
      <c r="F225" s="42"/>
      <c r="G225" s="43"/>
      <c r="H225" s="44">
        <f t="shared" si="30"/>
        <v>0</v>
      </c>
      <c r="I225" s="45"/>
      <c r="J225" s="45"/>
      <c r="K225" s="44">
        <f t="shared" si="31"/>
        <v>0</v>
      </c>
      <c r="L225" s="50"/>
      <c r="M225" s="42"/>
      <c r="N225" s="43"/>
      <c r="O225" s="44">
        <f t="shared" si="32"/>
        <v>0</v>
      </c>
      <c r="P225" s="45"/>
      <c r="Q225" s="45"/>
      <c r="R225" s="44">
        <f t="shared" si="33"/>
        <v>0</v>
      </c>
      <c r="S225" s="44" t="str">
        <f t="shared" si="34"/>
        <v/>
      </c>
      <c r="T225" s="46" t="str">
        <f t="shared" si="35"/>
        <v/>
      </c>
      <c r="U225" s="47"/>
      <c r="W225" s="18" t="str">
        <f t="shared" si="36"/>
        <v/>
      </c>
    </row>
    <row r="226" spans="2:23" hidden="1" x14ac:dyDescent="0.2">
      <c r="B226" s="39"/>
      <c r="C226" s="50"/>
      <c r="D226" s="40"/>
      <c r="E226" s="41"/>
      <c r="F226" s="42"/>
      <c r="G226" s="43"/>
      <c r="H226" s="44">
        <f t="shared" si="30"/>
        <v>0</v>
      </c>
      <c r="I226" s="45"/>
      <c r="J226" s="45"/>
      <c r="K226" s="44">
        <f t="shared" si="31"/>
        <v>0</v>
      </c>
      <c r="L226" s="50"/>
      <c r="M226" s="42"/>
      <c r="N226" s="43"/>
      <c r="O226" s="44">
        <f t="shared" si="32"/>
        <v>0</v>
      </c>
      <c r="P226" s="45"/>
      <c r="Q226" s="45"/>
      <c r="R226" s="44">
        <f t="shared" si="33"/>
        <v>0</v>
      </c>
      <c r="S226" s="44" t="str">
        <f t="shared" si="34"/>
        <v/>
      </c>
      <c r="T226" s="46" t="str">
        <f t="shared" si="35"/>
        <v/>
      </c>
      <c r="U226" s="47"/>
      <c r="W226" s="18" t="str">
        <f t="shared" si="36"/>
        <v/>
      </c>
    </row>
    <row r="227" spans="2:23" hidden="1" x14ac:dyDescent="0.2">
      <c r="B227" s="39"/>
      <c r="C227" s="50"/>
      <c r="D227" s="40"/>
      <c r="E227" s="41"/>
      <c r="F227" s="42"/>
      <c r="G227" s="43"/>
      <c r="H227" s="44">
        <f t="shared" si="30"/>
        <v>0</v>
      </c>
      <c r="I227" s="45"/>
      <c r="J227" s="45"/>
      <c r="K227" s="44">
        <f t="shared" si="31"/>
        <v>0</v>
      </c>
      <c r="L227" s="50"/>
      <c r="M227" s="42"/>
      <c r="N227" s="43"/>
      <c r="O227" s="44">
        <f t="shared" si="32"/>
        <v>0</v>
      </c>
      <c r="P227" s="45"/>
      <c r="Q227" s="45"/>
      <c r="R227" s="44">
        <f t="shared" si="33"/>
        <v>0</v>
      </c>
      <c r="S227" s="44" t="str">
        <f t="shared" si="34"/>
        <v/>
      </c>
      <c r="T227" s="46" t="str">
        <f t="shared" si="35"/>
        <v/>
      </c>
      <c r="U227" s="47"/>
      <c r="W227" s="18" t="str">
        <f t="shared" si="36"/>
        <v/>
      </c>
    </row>
    <row r="228" spans="2:23" hidden="1" x14ac:dyDescent="0.2">
      <c r="B228" s="39"/>
      <c r="C228" s="50"/>
      <c r="D228" s="40"/>
      <c r="E228" s="41"/>
      <c r="F228" s="42"/>
      <c r="G228" s="43"/>
      <c r="H228" s="44">
        <f t="shared" si="30"/>
        <v>0</v>
      </c>
      <c r="I228" s="45"/>
      <c r="J228" s="45"/>
      <c r="K228" s="44">
        <f t="shared" si="31"/>
        <v>0</v>
      </c>
      <c r="L228" s="50"/>
      <c r="M228" s="42"/>
      <c r="N228" s="43"/>
      <c r="O228" s="44">
        <f t="shared" si="32"/>
        <v>0</v>
      </c>
      <c r="P228" s="45"/>
      <c r="Q228" s="45"/>
      <c r="R228" s="44">
        <f t="shared" si="33"/>
        <v>0</v>
      </c>
      <c r="S228" s="44" t="str">
        <f t="shared" si="34"/>
        <v/>
      </c>
      <c r="T228" s="46" t="str">
        <f t="shared" si="35"/>
        <v/>
      </c>
      <c r="U228" s="47"/>
      <c r="W228" s="18" t="str">
        <f t="shared" si="36"/>
        <v/>
      </c>
    </row>
    <row r="229" spans="2:23" hidden="1" x14ac:dyDescent="0.2">
      <c r="B229" s="39"/>
      <c r="C229" s="50"/>
      <c r="D229" s="40"/>
      <c r="E229" s="41"/>
      <c r="F229" s="42"/>
      <c r="G229" s="43"/>
      <c r="H229" s="44">
        <f t="shared" si="30"/>
        <v>0</v>
      </c>
      <c r="I229" s="45"/>
      <c r="J229" s="45"/>
      <c r="K229" s="44">
        <f t="shared" si="31"/>
        <v>0</v>
      </c>
      <c r="L229" s="50"/>
      <c r="M229" s="42"/>
      <c r="N229" s="43"/>
      <c r="O229" s="44">
        <f t="shared" si="32"/>
        <v>0</v>
      </c>
      <c r="P229" s="45"/>
      <c r="Q229" s="45"/>
      <c r="R229" s="44">
        <f t="shared" si="33"/>
        <v>0</v>
      </c>
      <c r="S229" s="44" t="str">
        <f t="shared" si="34"/>
        <v/>
      </c>
      <c r="T229" s="46" t="str">
        <f t="shared" si="35"/>
        <v/>
      </c>
      <c r="U229" s="47"/>
      <c r="W229" s="18" t="str">
        <f t="shared" si="36"/>
        <v/>
      </c>
    </row>
    <row r="230" spans="2:23" hidden="1" x14ac:dyDescent="0.2">
      <c r="B230" s="39"/>
      <c r="C230" s="50"/>
      <c r="D230" s="40"/>
      <c r="E230" s="41"/>
      <c r="F230" s="42"/>
      <c r="G230" s="43"/>
      <c r="H230" s="44">
        <f t="shared" si="30"/>
        <v>0</v>
      </c>
      <c r="I230" s="45"/>
      <c r="J230" s="45"/>
      <c r="K230" s="44">
        <f t="shared" si="31"/>
        <v>0</v>
      </c>
      <c r="L230" s="50"/>
      <c r="M230" s="42"/>
      <c r="N230" s="43"/>
      <c r="O230" s="44">
        <f t="shared" si="32"/>
        <v>0</v>
      </c>
      <c r="P230" s="45"/>
      <c r="Q230" s="45"/>
      <c r="R230" s="44">
        <f t="shared" si="33"/>
        <v>0</v>
      </c>
      <c r="S230" s="44" t="str">
        <f t="shared" si="34"/>
        <v/>
      </c>
      <c r="T230" s="46" t="str">
        <f t="shared" si="35"/>
        <v/>
      </c>
      <c r="U230" s="47"/>
      <c r="W230" s="18" t="str">
        <f t="shared" si="36"/>
        <v/>
      </c>
    </row>
    <row r="231" spans="2:23" hidden="1" x14ac:dyDescent="0.2">
      <c r="B231" s="39"/>
      <c r="C231" s="50"/>
      <c r="D231" s="40"/>
      <c r="E231" s="41"/>
      <c r="F231" s="42"/>
      <c r="G231" s="43"/>
      <c r="H231" s="44">
        <f t="shared" si="30"/>
        <v>0</v>
      </c>
      <c r="I231" s="45"/>
      <c r="J231" s="45"/>
      <c r="K231" s="44">
        <f t="shared" si="31"/>
        <v>0</v>
      </c>
      <c r="L231" s="50"/>
      <c r="M231" s="42"/>
      <c r="N231" s="43"/>
      <c r="O231" s="44">
        <f t="shared" si="32"/>
        <v>0</v>
      </c>
      <c r="P231" s="45"/>
      <c r="Q231" s="45"/>
      <c r="R231" s="44">
        <f t="shared" si="33"/>
        <v>0</v>
      </c>
      <c r="S231" s="44" t="str">
        <f t="shared" si="34"/>
        <v/>
      </c>
      <c r="T231" s="46" t="str">
        <f t="shared" si="35"/>
        <v/>
      </c>
      <c r="U231" s="47"/>
      <c r="W231" s="18" t="str">
        <f t="shared" si="36"/>
        <v/>
      </c>
    </row>
    <row r="232" spans="2:23" hidden="1" x14ac:dyDescent="0.2">
      <c r="B232" s="39"/>
      <c r="C232" s="50"/>
      <c r="D232" s="40"/>
      <c r="E232" s="41"/>
      <c r="F232" s="42"/>
      <c r="G232" s="43"/>
      <c r="H232" s="44">
        <f t="shared" si="30"/>
        <v>0</v>
      </c>
      <c r="I232" s="45"/>
      <c r="J232" s="45"/>
      <c r="K232" s="44">
        <f t="shared" si="31"/>
        <v>0</v>
      </c>
      <c r="L232" s="50"/>
      <c r="M232" s="42"/>
      <c r="N232" s="43"/>
      <c r="O232" s="44">
        <f t="shared" si="32"/>
        <v>0</v>
      </c>
      <c r="P232" s="45"/>
      <c r="Q232" s="45"/>
      <c r="R232" s="44">
        <f t="shared" si="33"/>
        <v>0</v>
      </c>
      <c r="S232" s="44" t="str">
        <f t="shared" si="34"/>
        <v/>
      </c>
      <c r="T232" s="46" t="str">
        <f t="shared" si="35"/>
        <v/>
      </c>
      <c r="U232" s="47"/>
      <c r="W232" s="18" t="str">
        <f t="shared" si="36"/>
        <v/>
      </c>
    </row>
    <row r="233" spans="2:23" hidden="1" x14ac:dyDescent="0.2">
      <c r="B233" s="39"/>
      <c r="C233" s="50"/>
      <c r="D233" s="40"/>
      <c r="E233" s="41"/>
      <c r="F233" s="42"/>
      <c r="G233" s="43"/>
      <c r="H233" s="44">
        <f t="shared" si="30"/>
        <v>0</v>
      </c>
      <c r="I233" s="45"/>
      <c r="J233" s="45"/>
      <c r="K233" s="44">
        <f t="shared" si="31"/>
        <v>0</v>
      </c>
      <c r="L233" s="50"/>
      <c r="M233" s="42"/>
      <c r="N233" s="43"/>
      <c r="O233" s="44">
        <f t="shared" si="32"/>
        <v>0</v>
      </c>
      <c r="P233" s="45"/>
      <c r="Q233" s="45"/>
      <c r="R233" s="44">
        <f t="shared" si="33"/>
        <v>0</v>
      </c>
      <c r="S233" s="44" t="str">
        <f t="shared" si="34"/>
        <v/>
      </c>
      <c r="T233" s="46" t="str">
        <f t="shared" si="35"/>
        <v/>
      </c>
      <c r="U233" s="47"/>
      <c r="W233" s="18" t="str">
        <f t="shared" si="36"/>
        <v/>
      </c>
    </row>
    <row r="234" spans="2:23" hidden="1" x14ac:dyDescent="0.2">
      <c r="B234" s="39"/>
      <c r="C234" s="50"/>
      <c r="D234" s="40"/>
      <c r="E234" s="41"/>
      <c r="F234" s="42"/>
      <c r="G234" s="43"/>
      <c r="H234" s="44">
        <f t="shared" si="30"/>
        <v>0</v>
      </c>
      <c r="I234" s="45"/>
      <c r="J234" s="45"/>
      <c r="K234" s="44">
        <f t="shared" si="31"/>
        <v>0</v>
      </c>
      <c r="L234" s="50"/>
      <c r="M234" s="42"/>
      <c r="N234" s="43"/>
      <c r="O234" s="44">
        <f t="shared" si="32"/>
        <v>0</v>
      </c>
      <c r="P234" s="45"/>
      <c r="Q234" s="45"/>
      <c r="R234" s="44">
        <f t="shared" si="33"/>
        <v>0</v>
      </c>
      <c r="S234" s="44" t="str">
        <f t="shared" si="34"/>
        <v/>
      </c>
      <c r="T234" s="46" t="str">
        <f t="shared" si="35"/>
        <v/>
      </c>
      <c r="U234" s="47"/>
      <c r="W234" s="18" t="str">
        <f t="shared" si="36"/>
        <v/>
      </c>
    </row>
    <row r="235" spans="2:23" hidden="1" x14ac:dyDescent="0.2">
      <c r="B235" s="39"/>
      <c r="C235" s="50"/>
      <c r="D235" s="40"/>
      <c r="E235" s="41"/>
      <c r="F235" s="42"/>
      <c r="G235" s="43"/>
      <c r="H235" s="44">
        <f t="shared" ref="H235:H298" si="37">F235*G235</f>
        <v>0</v>
      </c>
      <c r="I235" s="45"/>
      <c r="J235" s="45"/>
      <c r="K235" s="44">
        <f t="shared" ref="K235:K298" si="38">H235+I235+J235</f>
        <v>0</v>
      </c>
      <c r="L235" s="50"/>
      <c r="M235" s="42"/>
      <c r="N235" s="43"/>
      <c r="O235" s="44">
        <f t="shared" ref="O235:O298" si="39">M235*N235</f>
        <v>0</v>
      </c>
      <c r="P235" s="45"/>
      <c r="Q235" s="45"/>
      <c r="R235" s="44">
        <f t="shared" ref="R235:R298" si="40">O235-P235-Q235</f>
        <v>0</v>
      </c>
      <c r="S235" s="44" t="str">
        <f t="shared" ref="S235:S298" si="41">IF(L235&lt;&gt;"",R235-K235,"")</f>
        <v/>
      </c>
      <c r="T235" s="46" t="str">
        <f t="shared" ref="T235:T298" si="42">IF(S235&lt;&gt;"",S235/K235,"")</f>
        <v/>
      </c>
      <c r="U235" s="47"/>
      <c r="W235" s="18" t="str">
        <f t="shared" si="36"/>
        <v/>
      </c>
    </row>
    <row r="236" spans="2:23" hidden="1" x14ac:dyDescent="0.2">
      <c r="B236" s="39"/>
      <c r="C236" s="50"/>
      <c r="D236" s="40"/>
      <c r="E236" s="41"/>
      <c r="F236" s="42"/>
      <c r="G236" s="43"/>
      <c r="H236" s="44">
        <f t="shared" si="37"/>
        <v>0</v>
      </c>
      <c r="I236" s="45"/>
      <c r="J236" s="45"/>
      <c r="K236" s="44">
        <f t="shared" si="38"/>
        <v>0</v>
      </c>
      <c r="L236" s="50"/>
      <c r="M236" s="42"/>
      <c r="N236" s="43"/>
      <c r="O236" s="44">
        <f t="shared" si="39"/>
        <v>0</v>
      </c>
      <c r="P236" s="45"/>
      <c r="Q236" s="45"/>
      <c r="R236" s="44">
        <f t="shared" si="40"/>
        <v>0</v>
      </c>
      <c r="S236" s="44" t="str">
        <f t="shared" si="41"/>
        <v/>
      </c>
      <c r="T236" s="46" t="str">
        <f t="shared" si="42"/>
        <v/>
      </c>
      <c r="U236" s="47"/>
      <c r="W236" s="18" t="str">
        <f t="shared" si="36"/>
        <v/>
      </c>
    </row>
    <row r="237" spans="2:23" hidden="1" x14ac:dyDescent="0.2">
      <c r="B237" s="39"/>
      <c r="C237" s="50"/>
      <c r="D237" s="40"/>
      <c r="E237" s="41"/>
      <c r="F237" s="42"/>
      <c r="G237" s="43"/>
      <c r="H237" s="44">
        <f t="shared" si="37"/>
        <v>0</v>
      </c>
      <c r="I237" s="45"/>
      <c r="J237" s="45"/>
      <c r="K237" s="44">
        <f t="shared" si="38"/>
        <v>0</v>
      </c>
      <c r="L237" s="50"/>
      <c r="M237" s="42"/>
      <c r="N237" s="43"/>
      <c r="O237" s="44">
        <f t="shared" si="39"/>
        <v>0</v>
      </c>
      <c r="P237" s="45"/>
      <c r="Q237" s="45"/>
      <c r="R237" s="44">
        <f t="shared" si="40"/>
        <v>0</v>
      </c>
      <c r="S237" s="44" t="str">
        <f t="shared" si="41"/>
        <v/>
      </c>
      <c r="T237" s="46" t="str">
        <f t="shared" si="42"/>
        <v/>
      </c>
      <c r="U237" s="47"/>
      <c r="W237" s="18" t="str">
        <f t="shared" si="36"/>
        <v/>
      </c>
    </row>
    <row r="238" spans="2:23" hidden="1" x14ac:dyDescent="0.2">
      <c r="B238" s="39"/>
      <c r="C238" s="50"/>
      <c r="D238" s="40"/>
      <c r="E238" s="41"/>
      <c r="F238" s="42"/>
      <c r="G238" s="43"/>
      <c r="H238" s="44">
        <f t="shared" si="37"/>
        <v>0</v>
      </c>
      <c r="I238" s="45"/>
      <c r="J238" s="45"/>
      <c r="K238" s="44">
        <f t="shared" si="38"/>
        <v>0</v>
      </c>
      <c r="L238" s="50"/>
      <c r="M238" s="42"/>
      <c r="N238" s="43"/>
      <c r="O238" s="44">
        <f t="shared" si="39"/>
        <v>0</v>
      </c>
      <c r="P238" s="45"/>
      <c r="Q238" s="45"/>
      <c r="R238" s="44">
        <f t="shared" si="40"/>
        <v>0</v>
      </c>
      <c r="S238" s="44" t="str">
        <f t="shared" si="41"/>
        <v/>
      </c>
      <c r="T238" s="46" t="str">
        <f t="shared" si="42"/>
        <v/>
      </c>
      <c r="U238" s="47"/>
      <c r="W238" s="18" t="str">
        <f t="shared" si="36"/>
        <v/>
      </c>
    </row>
    <row r="239" spans="2:23" hidden="1" x14ac:dyDescent="0.2">
      <c r="B239" s="39"/>
      <c r="C239" s="50"/>
      <c r="D239" s="40"/>
      <c r="E239" s="41"/>
      <c r="F239" s="42"/>
      <c r="G239" s="43"/>
      <c r="H239" s="44">
        <f t="shared" si="37"/>
        <v>0</v>
      </c>
      <c r="I239" s="45"/>
      <c r="J239" s="45"/>
      <c r="K239" s="44">
        <f t="shared" si="38"/>
        <v>0</v>
      </c>
      <c r="L239" s="50"/>
      <c r="M239" s="42"/>
      <c r="N239" s="43"/>
      <c r="O239" s="44">
        <f t="shared" si="39"/>
        <v>0</v>
      </c>
      <c r="P239" s="45"/>
      <c r="Q239" s="45"/>
      <c r="R239" s="44">
        <f t="shared" si="40"/>
        <v>0</v>
      </c>
      <c r="S239" s="44" t="str">
        <f t="shared" si="41"/>
        <v/>
      </c>
      <c r="T239" s="46" t="str">
        <f t="shared" si="42"/>
        <v/>
      </c>
      <c r="U239" s="47"/>
      <c r="W239" s="18" t="str">
        <f t="shared" si="36"/>
        <v/>
      </c>
    </row>
    <row r="240" spans="2:23" hidden="1" x14ac:dyDescent="0.2">
      <c r="B240" s="39"/>
      <c r="C240" s="50"/>
      <c r="D240" s="40"/>
      <c r="E240" s="41"/>
      <c r="F240" s="42"/>
      <c r="G240" s="43"/>
      <c r="H240" s="44">
        <f t="shared" si="37"/>
        <v>0</v>
      </c>
      <c r="I240" s="45"/>
      <c r="J240" s="45"/>
      <c r="K240" s="44">
        <f t="shared" si="38"/>
        <v>0</v>
      </c>
      <c r="L240" s="50"/>
      <c r="M240" s="42"/>
      <c r="N240" s="43"/>
      <c r="O240" s="44">
        <f t="shared" si="39"/>
        <v>0</v>
      </c>
      <c r="P240" s="45"/>
      <c r="Q240" s="45"/>
      <c r="R240" s="44">
        <f t="shared" si="40"/>
        <v>0</v>
      </c>
      <c r="S240" s="44" t="str">
        <f t="shared" si="41"/>
        <v/>
      </c>
      <c r="T240" s="46" t="str">
        <f t="shared" si="42"/>
        <v/>
      </c>
      <c r="U240" s="47"/>
      <c r="W240" s="18" t="str">
        <f t="shared" si="36"/>
        <v/>
      </c>
    </row>
    <row r="241" spans="2:23" hidden="1" x14ac:dyDescent="0.2">
      <c r="B241" s="39"/>
      <c r="C241" s="50"/>
      <c r="D241" s="40"/>
      <c r="E241" s="41"/>
      <c r="F241" s="42"/>
      <c r="G241" s="43"/>
      <c r="H241" s="44">
        <f t="shared" si="37"/>
        <v>0</v>
      </c>
      <c r="I241" s="45"/>
      <c r="J241" s="45"/>
      <c r="K241" s="44">
        <f t="shared" si="38"/>
        <v>0</v>
      </c>
      <c r="L241" s="50"/>
      <c r="M241" s="42"/>
      <c r="N241" s="43"/>
      <c r="O241" s="44">
        <f t="shared" si="39"/>
        <v>0</v>
      </c>
      <c r="P241" s="45"/>
      <c r="Q241" s="45"/>
      <c r="R241" s="44">
        <f t="shared" si="40"/>
        <v>0</v>
      </c>
      <c r="S241" s="44" t="str">
        <f t="shared" si="41"/>
        <v/>
      </c>
      <c r="T241" s="46" t="str">
        <f t="shared" si="42"/>
        <v/>
      </c>
      <c r="U241" s="47"/>
      <c r="W241" s="18" t="str">
        <f t="shared" si="36"/>
        <v/>
      </c>
    </row>
    <row r="242" spans="2:23" hidden="1" x14ac:dyDescent="0.2">
      <c r="B242" s="39"/>
      <c r="C242" s="50"/>
      <c r="D242" s="40"/>
      <c r="E242" s="41"/>
      <c r="F242" s="42"/>
      <c r="G242" s="43"/>
      <c r="H242" s="44">
        <f t="shared" si="37"/>
        <v>0</v>
      </c>
      <c r="I242" s="45"/>
      <c r="J242" s="45"/>
      <c r="K242" s="44">
        <f t="shared" si="38"/>
        <v>0</v>
      </c>
      <c r="L242" s="50"/>
      <c r="M242" s="42"/>
      <c r="N242" s="43"/>
      <c r="O242" s="44">
        <f t="shared" si="39"/>
        <v>0</v>
      </c>
      <c r="P242" s="45"/>
      <c r="Q242" s="45"/>
      <c r="R242" s="44">
        <f t="shared" si="40"/>
        <v>0</v>
      </c>
      <c r="S242" s="44" t="str">
        <f t="shared" si="41"/>
        <v/>
      </c>
      <c r="T242" s="46" t="str">
        <f t="shared" si="42"/>
        <v/>
      </c>
      <c r="U242" s="47"/>
      <c r="W242" s="18" t="str">
        <f t="shared" si="36"/>
        <v/>
      </c>
    </row>
    <row r="243" spans="2:23" hidden="1" x14ac:dyDescent="0.2">
      <c r="B243" s="39"/>
      <c r="C243" s="50"/>
      <c r="D243" s="40"/>
      <c r="E243" s="41"/>
      <c r="F243" s="42"/>
      <c r="G243" s="43"/>
      <c r="H243" s="44">
        <f t="shared" si="37"/>
        <v>0</v>
      </c>
      <c r="I243" s="45"/>
      <c r="J243" s="45"/>
      <c r="K243" s="44">
        <f t="shared" si="38"/>
        <v>0</v>
      </c>
      <c r="L243" s="50"/>
      <c r="M243" s="42"/>
      <c r="N243" s="43"/>
      <c r="O243" s="44">
        <f t="shared" si="39"/>
        <v>0</v>
      </c>
      <c r="P243" s="45"/>
      <c r="Q243" s="45"/>
      <c r="R243" s="44">
        <f t="shared" si="40"/>
        <v>0</v>
      </c>
      <c r="S243" s="44" t="str">
        <f t="shared" si="41"/>
        <v/>
      </c>
      <c r="T243" s="46" t="str">
        <f t="shared" si="42"/>
        <v/>
      </c>
      <c r="U243" s="47"/>
      <c r="W243" s="18" t="str">
        <f t="shared" si="36"/>
        <v/>
      </c>
    </row>
    <row r="244" spans="2:23" hidden="1" x14ac:dyDescent="0.2">
      <c r="B244" s="39"/>
      <c r="C244" s="50"/>
      <c r="D244" s="40"/>
      <c r="E244" s="41"/>
      <c r="F244" s="42"/>
      <c r="G244" s="43"/>
      <c r="H244" s="44">
        <f t="shared" si="37"/>
        <v>0</v>
      </c>
      <c r="I244" s="45"/>
      <c r="J244" s="45"/>
      <c r="K244" s="44">
        <f t="shared" si="38"/>
        <v>0</v>
      </c>
      <c r="L244" s="50"/>
      <c r="M244" s="42"/>
      <c r="N244" s="43"/>
      <c r="O244" s="44">
        <f t="shared" si="39"/>
        <v>0</v>
      </c>
      <c r="P244" s="45"/>
      <c r="Q244" s="45"/>
      <c r="R244" s="44">
        <f t="shared" si="40"/>
        <v>0</v>
      </c>
      <c r="S244" s="44" t="str">
        <f t="shared" si="41"/>
        <v/>
      </c>
      <c r="T244" s="46" t="str">
        <f t="shared" si="42"/>
        <v/>
      </c>
      <c r="U244" s="47"/>
      <c r="W244" s="18" t="str">
        <f t="shared" si="36"/>
        <v/>
      </c>
    </row>
    <row r="245" spans="2:23" hidden="1" x14ac:dyDescent="0.2">
      <c r="B245" s="39"/>
      <c r="C245" s="50"/>
      <c r="D245" s="40"/>
      <c r="E245" s="41"/>
      <c r="F245" s="42"/>
      <c r="G245" s="43"/>
      <c r="H245" s="44">
        <f t="shared" si="37"/>
        <v>0</v>
      </c>
      <c r="I245" s="45"/>
      <c r="J245" s="45"/>
      <c r="K245" s="44">
        <f t="shared" si="38"/>
        <v>0</v>
      </c>
      <c r="L245" s="50"/>
      <c r="M245" s="42"/>
      <c r="N245" s="43"/>
      <c r="O245" s="44">
        <f t="shared" si="39"/>
        <v>0</v>
      </c>
      <c r="P245" s="45"/>
      <c r="Q245" s="45"/>
      <c r="R245" s="44">
        <f t="shared" si="40"/>
        <v>0</v>
      </c>
      <c r="S245" s="44" t="str">
        <f t="shared" si="41"/>
        <v/>
      </c>
      <c r="T245" s="46" t="str">
        <f t="shared" si="42"/>
        <v/>
      </c>
      <c r="U245" s="47"/>
      <c r="W245" s="18" t="str">
        <f t="shared" si="36"/>
        <v/>
      </c>
    </row>
    <row r="246" spans="2:23" hidden="1" x14ac:dyDescent="0.2">
      <c r="B246" s="39"/>
      <c r="C246" s="50"/>
      <c r="D246" s="40"/>
      <c r="E246" s="41"/>
      <c r="F246" s="42"/>
      <c r="G246" s="43"/>
      <c r="H246" s="44">
        <f t="shared" si="37"/>
        <v>0</v>
      </c>
      <c r="I246" s="45"/>
      <c r="J246" s="45"/>
      <c r="K246" s="44">
        <f t="shared" si="38"/>
        <v>0</v>
      </c>
      <c r="L246" s="50"/>
      <c r="M246" s="42"/>
      <c r="N246" s="43"/>
      <c r="O246" s="44">
        <f t="shared" si="39"/>
        <v>0</v>
      </c>
      <c r="P246" s="45"/>
      <c r="Q246" s="45"/>
      <c r="R246" s="44">
        <f t="shared" si="40"/>
        <v>0</v>
      </c>
      <c r="S246" s="44" t="str">
        <f t="shared" si="41"/>
        <v/>
      </c>
      <c r="T246" s="46" t="str">
        <f t="shared" si="42"/>
        <v/>
      </c>
      <c r="U246" s="47"/>
      <c r="W246" s="18" t="str">
        <f t="shared" si="36"/>
        <v/>
      </c>
    </row>
    <row r="247" spans="2:23" hidden="1" x14ac:dyDescent="0.2">
      <c r="B247" s="39"/>
      <c r="C247" s="50"/>
      <c r="D247" s="40"/>
      <c r="E247" s="41"/>
      <c r="F247" s="42"/>
      <c r="G247" s="43"/>
      <c r="H247" s="44">
        <f t="shared" si="37"/>
        <v>0</v>
      </c>
      <c r="I247" s="45"/>
      <c r="J247" s="45"/>
      <c r="K247" s="44">
        <f t="shared" si="38"/>
        <v>0</v>
      </c>
      <c r="L247" s="50"/>
      <c r="M247" s="42"/>
      <c r="N247" s="43"/>
      <c r="O247" s="44">
        <f t="shared" si="39"/>
        <v>0</v>
      </c>
      <c r="P247" s="45"/>
      <c r="Q247" s="45"/>
      <c r="R247" s="44">
        <f t="shared" si="40"/>
        <v>0</v>
      </c>
      <c r="S247" s="44" t="str">
        <f t="shared" si="41"/>
        <v/>
      </c>
      <c r="T247" s="46" t="str">
        <f t="shared" si="42"/>
        <v/>
      </c>
      <c r="U247" s="47"/>
      <c r="W247" s="18" t="str">
        <f t="shared" si="36"/>
        <v/>
      </c>
    </row>
    <row r="248" spans="2:23" hidden="1" x14ac:dyDescent="0.2">
      <c r="B248" s="39"/>
      <c r="C248" s="50"/>
      <c r="D248" s="40"/>
      <c r="E248" s="41"/>
      <c r="F248" s="42"/>
      <c r="G248" s="43"/>
      <c r="H248" s="44">
        <f t="shared" si="37"/>
        <v>0</v>
      </c>
      <c r="I248" s="45"/>
      <c r="J248" s="45"/>
      <c r="K248" s="44">
        <f t="shared" si="38"/>
        <v>0</v>
      </c>
      <c r="L248" s="50"/>
      <c r="M248" s="42"/>
      <c r="N248" s="43"/>
      <c r="O248" s="44">
        <f t="shared" si="39"/>
        <v>0</v>
      </c>
      <c r="P248" s="45"/>
      <c r="Q248" s="45"/>
      <c r="R248" s="44">
        <f t="shared" si="40"/>
        <v>0</v>
      </c>
      <c r="S248" s="44" t="str">
        <f t="shared" si="41"/>
        <v/>
      </c>
      <c r="T248" s="46" t="str">
        <f t="shared" si="42"/>
        <v/>
      </c>
      <c r="U248" s="47"/>
      <c r="W248" s="18" t="str">
        <f t="shared" si="36"/>
        <v/>
      </c>
    </row>
    <row r="249" spans="2:23" hidden="1" x14ac:dyDescent="0.2">
      <c r="B249" s="39"/>
      <c r="C249" s="50"/>
      <c r="D249" s="40"/>
      <c r="E249" s="41"/>
      <c r="F249" s="42"/>
      <c r="G249" s="43"/>
      <c r="H249" s="44">
        <f t="shared" si="37"/>
        <v>0</v>
      </c>
      <c r="I249" s="45"/>
      <c r="J249" s="45"/>
      <c r="K249" s="44">
        <f t="shared" si="38"/>
        <v>0</v>
      </c>
      <c r="L249" s="50"/>
      <c r="M249" s="42"/>
      <c r="N249" s="43"/>
      <c r="O249" s="44">
        <f t="shared" si="39"/>
        <v>0</v>
      </c>
      <c r="P249" s="45"/>
      <c r="Q249" s="45"/>
      <c r="R249" s="44">
        <f t="shared" si="40"/>
        <v>0</v>
      </c>
      <c r="S249" s="44" t="str">
        <f t="shared" si="41"/>
        <v/>
      </c>
      <c r="T249" s="46" t="str">
        <f t="shared" si="42"/>
        <v/>
      </c>
      <c r="U249" s="47"/>
      <c r="W249" s="18" t="str">
        <f t="shared" si="36"/>
        <v/>
      </c>
    </row>
    <row r="250" spans="2:23" hidden="1" x14ac:dyDescent="0.2">
      <c r="B250" s="39"/>
      <c r="C250" s="50"/>
      <c r="D250" s="40"/>
      <c r="E250" s="41"/>
      <c r="F250" s="42"/>
      <c r="G250" s="43"/>
      <c r="H250" s="44">
        <f t="shared" si="37"/>
        <v>0</v>
      </c>
      <c r="I250" s="45"/>
      <c r="J250" s="45"/>
      <c r="K250" s="44">
        <f t="shared" si="38"/>
        <v>0</v>
      </c>
      <c r="L250" s="50"/>
      <c r="M250" s="42"/>
      <c r="N250" s="43"/>
      <c r="O250" s="44">
        <f t="shared" si="39"/>
        <v>0</v>
      </c>
      <c r="P250" s="45"/>
      <c r="Q250" s="45"/>
      <c r="R250" s="44">
        <f t="shared" si="40"/>
        <v>0</v>
      </c>
      <c r="S250" s="44" t="str">
        <f t="shared" si="41"/>
        <v/>
      </c>
      <c r="T250" s="46" t="str">
        <f t="shared" si="42"/>
        <v/>
      </c>
      <c r="U250" s="47"/>
      <c r="W250" s="18" t="str">
        <f t="shared" si="36"/>
        <v/>
      </c>
    </row>
    <row r="251" spans="2:23" hidden="1" x14ac:dyDescent="0.2">
      <c r="B251" s="39"/>
      <c r="C251" s="50"/>
      <c r="D251" s="40"/>
      <c r="E251" s="41"/>
      <c r="F251" s="42"/>
      <c r="G251" s="43"/>
      <c r="H251" s="44">
        <f t="shared" si="37"/>
        <v>0</v>
      </c>
      <c r="I251" s="45"/>
      <c r="J251" s="45"/>
      <c r="K251" s="44">
        <f t="shared" si="38"/>
        <v>0</v>
      </c>
      <c r="L251" s="50"/>
      <c r="M251" s="42"/>
      <c r="N251" s="43"/>
      <c r="O251" s="44">
        <f t="shared" si="39"/>
        <v>0</v>
      </c>
      <c r="P251" s="45"/>
      <c r="Q251" s="45"/>
      <c r="R251" s="44">
        <f t="shared" si="40"/>
        <v>0</v>
      </c>
      <c r="S251" s="44" t="str">
        <f t="shared" si="41"/>
        <v/>
      </c>
      <c r="T251" s="46" t="str">
        <f t="shared" si="42"/>
        <v/>
      </c>
      <c r="U251" s="47"/>
      <c r="W251" s="18" t="str">
        <f t="shared" si="36"/>
        <v/>
      </c>
    </row>
    <row r="252" spans="2:23" hidden="1" x14ac:dyDescent="0.2">
      <c r="B252" s="39"/>
      <c r="C252" s="50"/>
      <c r="D252" s="40"/>
      <c r="E252" s="41"/>
      <c r="F252" s="42"/>
      <c r="G252" s="43"/>
      <c r="H252" s="44">
        <f t="shared" si="37"/>
        <v>0</v>
      </c>
      <c r="I252" s="45"/>
      <c r="J252" s="45"/>
      <c r="K252" s="44">
        <f t="shared" si="38"/>
        <v>0</v>
      </c>
      <c r="L252" s="50"/>
      <c r="M252" s="42"/>
      <c r="N252" s="43"/>
      <c r="O252" s="44">
        <f t="shared" si="39"/>
        <v>0</v>
      </c>
      <c r="P252" s="45"/>
      <c r="Q252" s="45"/>
      <c r="R252" s="44">
        <f t="shared" si="40"/>
        <v>0</v>
      </c>
      <c r="S252" s="44" t="str">
        <f t="shared" si="41"/>
        <v/>
      </c>
      <c r="T252" s="46" t="str">
        <f t="shared" si="42"/>
        <v/>
      </c>
      <c r="U252" s="47"/>
      <c r="W252" s="18" t="str">
        <f t="shared" si="36"/>
        <v/>
      </c>
    </row>
    <row r="253" spans="2:23" hidden="1" x14ac:dyDescent="0.2">
      <c r="B253" s="39"/>
      <c r="C253" s="50"/>
      <c r="D253" s="40"/>
      <c r="E253" s="41"/>
      <c r="F253" s="42"/>
      <c r="G253" s="43"/>
      <c r="H253" s="44">
        <f t="shared" si="37"/>
        <v>0</v>
      </c>
      <c r="I253" s="45"/>
      <c r="J253" s="45"/>
      <c r="K253" s="44">
        <f t="shared" si="38"/>
        <v>0</v>
      </c>
      <c r="L253" s="50"/>
      <c r="M253" s="42"/>
      <c r="N253" s="43"/>
      <c r="O253" s="44">
        <f t="shared" si="39"/>
        <v>0</v>
      </c>
      <c r="P253" s="45"/>
      <c r="Q253" s="45"/>
      <c r="R253" s="44">
        <f t="shared" si="40"/>
        <v>0</v>
      </c>
      <c r="S253" s="44" t="str">
        <f t="shared" si="41"/>
        <v/>
      </c>
      <c r="T253" s="46" t="str">
        <f t="shared" si="42"/>
        <v/>
      </c>
      <c r="U253" s="47"/>
      <c r="W253" s="18" t="str">
        <f t="shared" si="36"/>
        <v/>
      </c>
    </row>
    <row r="254" spans="2:23" hidden="1" x14ac:dyDescent="0.2">
      <c r="B254" s="39"/>
      <c r="C254" s="50"/>
      <c r="D254" s="40"/>
      <c r="E254" s="41"/>
      <c r="F254" s="42"/>
      <c r="G254" s="43"/>
      <c r="H254" s="44">
        <f t="shared" si="37"/>
        <v>0</v>
      </c>
      <c r="I254" s="45"/>
      <c r="J254" s="45"/>
      <c r="K254" s="44">
        <f t="shared" si="38"/>
        <v>0</v>
      </c>
      <c r="L254" s="50"/>
      <c r="M254" s="42"/>
      <c r="N254" s="43"/>
      <c r="O254" s="44">
        <f t="shared" si="39"/>
        <v>0</v>
      </c>
      <c r="P254" s="45"/>
      <c r="Q254" s="45"/>
      <c r="R254" s="44">
        <f t="shared" si="40"/>
        <v>0</v>
      </c>
      <c r="S254" s="44" t="str">
        <f t="shared" si="41"/>
        <v/>
      </c>
      <c r="T254" s="46" t="str">
        <f t="shared" si="42"/>
        <v/>
      </c>
      <c r="U254" s="47"/>
      <c r="W254" s="18" t="str">
        <f t="shared" si="36"/>
        <v/>
      </c>
    </row>
    <row r="255" spans="2:23" hidden="1" x14ac:dyDescent="0.2">
      <c r="B255" s="39"/>
      <c r="C255" s="50"/>
      <c r="D255" s="40"/>
      <c r="E255" s="41"/>
      <c r="F255" s="42"/>
      <c r="G255" s="43"/>
      <c r="H255" s="44">
        <f t="shared" si="37"/>
        <v>0</v>
      </c>
      <c r="I255" s="45"/>
      <c r="J255" s="45"/>
      <c r="K255" s="44">
        <f t="shared" si="38"/>
        <v>0</v>
      </c>
      <c r="L255" s="50"/>
      <c r="M255" s="42"/>
      <c r="N255" s="43"/>
      <c r="O255" s="44">
        <f t="shared" si="39"/>
        <v>0</v>
      </c>
      <c r="P255" s="45"/>
      <c r="Q255" s="45"/>
      <c r="R255" s="44">
        <f t="shared" si="40"/>
        <v>0</v>
      </c>
      <c r="S255" s="44" t="str">
        <f t="shared" si="41"/>
        <v/>
      </c>
      <c r="T255" s="46" t="str">
        <f t="shared" si="42"/>
        <v/>
      </c>
      <c r="U255" s="47"/>
      <c r="W255" s="18" t="str">
        <f t="shared" si="36"/>
        <v/>
      </c>
    </row>
    <row r="256" spans="2:23" hidden="1" x14ac:dyDescent="0.2">
      <c r="B256" s="39"/>
      <c r="C256" s="50"/>
      <c r="D256" s="40"/>
      <c r="E256" s="41"/>
      <c r="F256" s="42"/>
      <c r="G256" s="43"/>
      <c r="H256" s="44">
        <f t="shared" si="37"/>
        <v>0</v>
      </c>
      <c r="I256" s="45"/>
      <c r="J256" s="45"/>
      <c r="K256" s="44">
        <f t="shared" si="38"/>
        <v>0</v>
      </c>
      <c r="L256" s="50"/>
      <c r="M256" s="42"/>
      <c r="N256" s="43"/>
      <c r="O256" s="44">
        <f t="shared" si="39"/>
        <v>0</v>
      </c>
      <c r="P256" s="45"/>
      <c r="Q256" s="45"/>
      <c r="R256" s="44">
        <f t="shared" si="40"/>
        <v>0</v>
      </c>
      <c r="S256" s="44" t="str">
        <f t="shared" si="41"/>
        <v/>
      </c>
      <c r="T256" s="46" t="str">
        <f t="shared" si="42"/>
        <v/>
      </c>
      <c r="U256" s="47"/>
      <c r="W256" s="18" t="str">
        <f t="shared" si="36"/>
        <v/>
      </c>
    </row>
    <row r="257" spans="2:23" hidden="1" x14ac:dyDescent="0.2">
      <c r="B257" s="39"/>
      <c r="C257" s="50"/>
      <c r="D257" s="40"/>
      <c r="E257" s="41"/>
      <c r="F257" s="42"/>
      <c r="G257" s="43"/>
      <c r="H257" s="44">
        <f t="shared" si="37"/>
        <v>0</v>
      </c>
      <c r="I257" s="45"/>
      <c r="J257" s="45"/>
      <c r="K257" s="44">
        <f t="shared" si="38"/>
        <v>0</v>
      </c>
      <c r="L257" s="50"/>
      <c r="M257" s="42"/>
      <c r="N257" s="43"/>
      <c r="O257" s="44">
        <f t="shared" si="39"/>
        <v>0</v>
      </c>
      <c r="P257" s="45"/>
      <c r="Q257" s="45"/>
      <c r="R257" s="44">
        <f t="shared" si="40"/>
        <v>0</v>
      </c>
      <c r="S257" s="44" t="str">
        <f t="shared" si="41"/>
        <v/>
      </c>
      <c r="T257" s="46" t="str">
        <f t="shared" si="42"/>
        <v/>
      </c>
      <c r="U257" s="47"/>
      <c r="W257" s="18" t="str">
        <f t="shared" si="36"/>
        <v/>
      </c>
    </row>
    <row r="258" spans="2:23" hidden="1" x14ac:dyDescent="0.2">
      <c r="B258" s="39"/>
      <c r="C258" s="50"/>
      <c r="D258" s="40"/>
      <c r="E258" s="41"/>
      <c r="F258" s="42"/>
      <c r="G258" s="43"/>
      <c r="H258" s="44">
        <f t="shared" si="37"/>
        <v>0</v>
      </c>
      <c r="I258" s="45"/>
      <c r="J258" s="45"/>
      <c r="K258" s="44">
        <f t="shared" si="38"/>
        <v>0</v>
      </c>
      <c r="L258" s="50"/>
      <c r="M258" s="42"/>
      <c r="N258" s="43"/>
      <c r="O258" s="44">
        <f t="shared" si="39"/>
        <v>0</v>
      </c>
      <c r="P258" s="45"/>
      <c r="Q258" s="45"/>
      <c r="R258" s="44">
        <f t="shared" si="40"/>
        <v>0</v>
      </c>
      <c r="S258" s="44" t="str">
        <f t="shared" si="41"/>
        <v/>
      </c>
      <c r="T258" s="46" t="str">
        <f t="shared" si="42"/>
        <v/>
      </c>
      <c r="U258" s="47"/>
      <c r="W258" s="18" t="str">
        <f t="shared" si="36"/>
        <v/>
      </c>
    </row>
    <row r="259" spans="2:23" hidden="1" x14ac:dyDescent="0.2">
      <c r="B259" s="39"/>
      <c r="C259" s="50"/>
      <c r="D259" s="40"/>
      <c r="E259" s="41"/>
      <c r="F259" s="42"/>
      <c r="G259" s="43"/>
      <c r="H259" s="44">
        <f t="shared" si="37"/>
        <v>0</v>
      </c>
      <c r="I259" s="45"/>
      <c r="J259" s="45"/>
      <c r="K259" s="44">
        <f t="shared" si="38"/>
        <v>0</v>
      </c>
      <c r="L259" s="50"/>
      <c r="M259" s="42"/>
      <c r="N259" s="43"/>
      <c r="O259" s="44">
        <f t="shared" si="39"/>
        <v>0</v>
      </c>
      <c r="P259" s="45"/>
      <c r="Q259" s="45"/>
      <c r="R259" s="44">
        <f t="shared" si="40"/>
        <v>0</v>
      </c>
      <c r="S259" s="44" t="str">
        <f t="shared" si="41"/>
        <v/>
      </c>
      <c r="T259" s="46" t="str">
        <f t="shared" si="42"/>
        <v/>
      </c>
      <c r="U259" s="47"/>
      <c r="W259" s="18" t="str">
        <f t="shared" si="36"/>
        <v/>
      </c>
    </row>
    <row r="260" spans="2:23" hidden="1" x14ac:dyDescent="0.2">
      <c r="B260" s="39"/>
      <c r="C260" s="50"/>
      <c r="D260" s="40"/>
      <c r="E260" s="41"/>
      <c r="F260" s="42"/>
      <c r="G260" s="43"/>
      <c r="H260" s="44">
        <f t="shared" si="37"/>
        <v>0</v>
      </c>
      <c r="I260" s="45"/>
      <c r="J260" s="45"/>
      <c r="K260" s="44">
        <f t="shared" si="38"/>
        <v>0</v>
      </c>
      <c r="L260" s="50"/>
      <c r="M260" s="42"/>
      <c r="N260" s="43"/>
      <c r="O260" s="44">
        <f t="shared" si="39"/>
        <v>0</v>
      </c>
      <c r="P260" s="45"/>
      <c r="Q260" s="45"/>
      <c r="R260" s="44">
        <f t="shared" si="40"/>
        <v>0</v>
      </c>
      <c r="S260" s="44" t="str">
        <f t="shared" si="41"/>
        <v/>
      </c>
      <c r="T260" s="46" t="str">
        <f t="shared" si="42"/>
        <v/>
      </c>
      <c r="U260" s="47"/>
      <c r="W260" s="18" t="str">
        <f t="shared" si="36"/>
        <v/>
      </c>
    </row>
    <row r="261" spans="2:23" hidden="1" x14ac:dyDescent="0.2">
      <c r="B261" s="39"/>
      <c r="C261" s="50"/>
      <c r="D261" s="40"/>
      <c r="E261" s="41"/>
      <c r="F261" s="42"/>
      <c r="G261" s="43"/>
      <c r="H261" s="44">
        <f t="shared" si="37"/>
        <v>0</v>
      </c>
      <c r="I261" s="45"/>
      <c r="J261" s="45"/>
      <c r="K261" s="44">
        <f t="shared" si="38"/>
        <v>0</v>
      </c>
      <c r="L261" s="50"/>
      <c r="M261" s="42"/>
      <c r="N261" s="43"/>
      <c r="O261" s="44">
        <f t="shared" si="39"/>
        <v>0</v>
      </c>
      <c r="P261" s="45"/>
      <c r="Q261" s="45"/>
      <c r="R261" s="44">
        <f t="shared" si="40"/>
        <v>0</v>
      </c>
      <c r="S261" s="44" t="str">
        <f t="shared" si="41"/>
        <v/>
      </c>
      <c r="T261" s="46" t="str">
        <f t="shared" si="42"/>
        <v/>
      </c>
      <c r="U261" s="47"/>
      <c r="W261" s="18" t="str">
        <f t="shared" si="36"/>
        <v/>
      </c>
    </row>
    <row r="262" spans="2:23" hidden="1" x14ac:dyDescent="0.2">
      <c r="B262" s="39"/>
      <c r="C262" s="50"/>
      <c r="D262" s="40"/>
      <c r="E262" s="41"/>
      <c r="F262" s="42"/>
      <c r="G262" s="43"/>
      <c r="H262" s="44">
        <f t="shared" si="37"/>
        <v>0</v>
      </c>
      <c r="I262" s="45"/>
      <c r="J262" s="45"/>
      <c r="K262" s="44">
        <f t="shared" si="38"/>
        <v>0</v>
      </c>
      <c r="L262" s="50"/>
      <c r="M262" s="42"/>
      <c r="N262" s="43"/>
      <c r="O262" s="44">
        <f t="shared" si="39"/>
        <v>0</v>
      </c>
      <c r="P262" s="45"/>
      <c r="Q262" s="45"/>
      <c r="R262" s="44">
        <f t="shared" si="40"/>
        <v>0</v>
      </c>
      <c r="S262" s="44" t="str">
        <f t="shared" si="41"/>
        <v/>
      </c>
      <c r="T262" s="46" t="str">
        <f t="shared" si="42"/>
        <v/>
      </c>
      <c r="U262" s="47"/>
      <c r="W262" s="18" t="str">
        <f t="shared" si="36"/>
        <v/>
      </c>
    </row>
    <row r="263" spans="2:23" hidden="1" x14ac:dyDescent="0.2">
      <c r="B263" s="39"/>
      <c r="C263" s="50"/>
      <c r="D263" s="40"/>
      <c r="E263" s="41"/>
      <c r="F263" s="42"/>
      <c r="G263" s="43"/>
      <c r="H263" s="44">
        <f t="shared" si="37"/>
        <v>0</v>
      </c>
      <c r="I263" s="45"/>
      <c r="J263" s="45"/>
      <c r="K263" s="44">
        <f t="shared" si="38"/>
        <v>0</v>
      </c>
      <c r="L263" s="50"/>
      <c r="M263" s="42"/>
      <c r="N263" s="43"/>
      <c r="O263" s="44">
        <f t="shared" si="39"/>
        <v>0</v>
      </c>
      <c r="P263" s="45"/>
      <c r="Q263" s="45"/>
      <c r="R263" s="44">
        <f t="shared" si="40"/>
        <v>0</v>
      </c>
      <c r="S263" s="44" t="str">
        <f t="shared" si="41"/>
        <v/>
      </c>
      <c r="T263" s="46" t="str">
        <f t="shared" si="42"/>
        <v/>
      </c>
      <c r="U263" s="47"/>
      <c r="W263" s="18" t="str">
        <f t="shared" si="36"/>
        <v/>
      </c>
    </row>
    <row r="264" spans="2:23" hidden="1" x14ac:dyDescent="0.2">
      <c r="B264" s="39"/>
      <c r="C264" s="50"/>
      <c r="D264" s="40"/>
      <c r="E264" s="41"/>
      <c r="F264" s="42"/>
      <c r="G264" s="43"/>
      <c r="H264" s="44">
        <f t="shared" si="37"/>
        <v>0</v>
      </c>
      <c r="I264" s="45"/>
      <c r="J264" s="45"/>
      <c r="K264" s="44">
        <f t="shared" si="38"/>
        <v>0</v>
      </c>
      <c r="L264" s="50"/>
      <c r="M264" s="42"/>
      <c r="N264" s="43"/>
      <c r="O264" s="44">
        <f t="shared" si="39"/>
        <v>0</v>
      </c>
      <c r="P264" s="45"/>
      <c r="Q264" s="45"/>
      <c r="R264" s="44">
        <f t="shared" si="40"/>
        <v>0</v>
      </c>
      <c r="S264" s="44" t="str">
        <f t="shared" si="41"/>
        <v/>
      </c>
      <c r="T264" s="46" t="str">
        <f t="shared" si="42"/>
        <v/>
      </c>
      <c r="U264" s="47"/>
      <c r="W264" s="18" t="str">
        <f t="shared" ref="W264:W327" si="43">IF(L264&lt;&gt;"",YEAR(L264),"")</f>
        <v/>
      </c>
    </row>
    <row r="265" spans="2:23" hidden="1" x14ac:dyDescent="0.2">
      <c r="B265" s="39"/>
      <c r="C265" s="50"/>
      <c r="D265" s="40"/>
      <c r="E265" s="41"/>
      <c r="F265" s="42"/>
      <c r="G265" s="43"/>
      <c r="H265" s="44">
        <f t="shared" si="37"/>
        <v>0</v>
      </c>
      <c r="I265" s="45"/>
      <c r="J265" s="45"/>
      <c r="K265" s="44">
        <f t="shared" si="38"/>
        <v>0</v>
      </c>
      <c r="L265" s="50"/>
      <c r="M265" s="42"/>
      <c r="N265" s="43"/>
      <c r="O265" s="44">
        <f t="shared" si="39"/>
        <v>0</v>
      </c>
      <c r="P265" s="45"/>
      <c r="Q265" s="45"/>
      <c r="R265" s="44">
        <f t="shared" si="40"/>
        <v>0</v>
      </c>
      <c r="S265" s="44" t="str">
        <f t="shared" si="41"/>
        <v/>
      </c>
      <c r="T265" s="46" t="str">
        <f t="shared" si="42"/>
        <v/>
      </c>
      <c r="U265" s="47"/>
      <c r="W265" s="18" t="str">
        <f t="shared" si="43"/>
        <v/>
      </c>
    </row>
    <row r="266" spans="2:23" hidden="1" x14ac:dyDescent="0.2">
      <c r="B266" s="39"/>
      <c r="C266" s="50"/>
      <c r="D266" s="40"/>
      <c r="E266" s="41"/>
      <c r="F266" s="42"/>
      <c r="G266" s="43"/>
      <c r="H266" s="44">
        <f t="shared" si="37"/>
        <v>0</v>
      </c>
      <c r="I266" s="45"/>
      <c r="J266" s="45"/>
      <c r="K266" s="44">
        <f t="shared" si="38"/>
        <v>0</v>
      </c>
      <c r="L266" s="50"/>
      <c r="M266" s="42"/>
      <c r="N266" s="43"/>
      <c r="O266" s="44">
        <f t="shared" si="39"/>
        <v>0</v>
      </c>
      <c r="P266" s="45"/>
      <c r="Q266" s="45"/>
      <c r="R266" s="44">
        <f t="shared" si="40"/>
        <v>0</v>
      </c>
      <c r="S266" s="44" t="str">
        <f t="shared" si="41"/>
        <v/>
      </c>
      <c r="T266" s="46" t="str">
        <f t="shared" si="42"/>
        <v/>
      </c>
      <c r="U266" s="47"/>
      <c r="W266" s="18" t="str">
        <f t="shared" si="43"/>
        <v/>
      </c>
    </row>
    <row r="267" spans="2:23" hidden="1" x14ac:dyDescent="0.2">
      <c r="B267" s="39"/>
      <c r="C267" s="50"/>
      <c r="D267" s="40"/>
      <c r="E267" s="41"/>
      <c r="F267" s="42"/>
      <c r="G267" s="43"/>
      <c r="H267" s="44">
        <f t="shared" si="37"/>
        <v>0</v>
      </c>
      <c r="I267" s="45"/>
      <c r="J267" s="45"/>
      <c r="K267" s="44">
        <f t="shared" si="38"/>
        <v>0</v>
      </c>
      <c r="L267" s="50"/>
      <c r="M267" s="42"/>
      <c r="N267" s="43"/>
      <c r="O267" s="44">
        <f t="shared" si="39"/>
        <v>0</v>
      </c>
      <c r="P267" s="45"/>
      <c r="Q267" s="45"/>
      <c r="R267" s="44">
        <f t="shared" si="40"/>
        <v>0</v>
      </c>
      <c r="S267" s="44" t="str">
        <f t="shared" si="41"/>
        <v/>
      </c>
      <c r="T267" s="46" t="str">
        <f t="shared" si="42"/>
        <v/>
      </c>
      <c r="U267" s="47"/>
      <c r="W267" s="18" t="str">
        <f t="shared" si="43"/>
        <v/>
      </c>
    </row>
    <row r="268" spans="2:23" hidden="1" x14ac:dyDescent="0.2">
      <c r="B268" s="39"/>
      <c r="C268" s="50"/>
      <c r="D268" s="40"/>
      <c r="E268" s="41"/>
      <c r="F268" s="42"/>
      <c r="G268" s="43"/>
      <c r="H268" s="44">
        <f t="shared" si="37"/>
        <v>0</v>
      </c>
      <c r="I268" s="45"/>
      <c r="J268" s="45"/>
      <c r="K268" s="44">
        <f t="shared" si="38"/>
        <v>0</v>
      </c>
      <c r="L268" s="50"/>
      <c r="M268" s="42"/>
      <c r="N268" s="43"/>
      <c r="O268" s="44">
        <f t="shared" si="39"/>
        <v>0</v>
      </c>
      <c r="P268" s="45"/>
      <c r="Q268" s="45"/>
      <c r="R268" s="44">
        <f t="shared" si="40"/>
        <v>0</v>
      </c>
      <c r="S268" s="44" t="str">
        <f t="shared" si="41"/>
        <v/>
      </c>
      <c r="T268" s="46" t="str">
        <f t="shared" si="42"/>
        <v/>
      </c>
      <c r="U268" s="47"/>
      <c r="W268" s="18" t="str">
        <f t="shared" si="43"/>
        <v/>
      </c>
    </row>
    <row r="269" spans="2:23" hidden="1" x14ac:dyDescent="0.2">
      <c r="B269" s="39"/>
      <c r="C269" s="50"/>
      <c r="D269" s="40"/>
      <c r="E269" s="41"/>
      <c r="F269" s="42"/>
      <c r="G269" s="43"/>
      <c r="H269" s="44">
        <f t="shared" si="37"/>
        <v>0</v>
      </c>
      <c r="I269" s="45"/>
      <c r="J269" s="45"/>
      <c r="K269" s="44">
        <f t="shared" si="38"/>
        <v>0</v>
      </c>
      <c r="L269" s="50"/>
      <c r="M269" s="42"/>
      <c r="N269" s="43"/>
      <c r="O269" s="44">
        <f t="shared" si="39"/>
        <v>0</v>
      </c>
      <c r="P269" s="45"/>
      <c r="Q269" s="45"/>
      <c r="R269" s="44">
        <f t="shared" si="40"/>
        <v>0</v>
      </c>
      <c r="S269" s="44" t="str">
        <f t="shared" si="41"/>
        <v/>
      </c>
      <c r="T269" s="46" t="str">
        <f t="shared" si="42"/>
        <v/>
      </c>
      <c r="U269" s="47"/>
      <c r="W269" s="18" t="str">
        <f t="shared" si="43"/>
        <v/>
      </c>
    </row>
    <row r="270" spans="2:23" hidden="1" x14ac:dyDescent="0.2">
      <c r="B270" s="39"/>
      <c r="C270" s="50"/>
      <c r="D270" s="40"/>
      <c r="E270" s="41"/>
      <c r="F270" s="42"/>
      <c r="G270" s="43"/>
      <c r="H270" s="44">
        <f t="shared" si="37"/>
        <v>0</v>
      </c>
      <c r="I270" s="45"/>
      <c r="J270" s="45"/>
      <c r="K270" s="44">
        <f t="shared" si="38"/>
        <v>0</v>
      </c>
      <c r="L270" s="50"/>
      <c r="M270" s="42"/>
      <c r="N270" s="43"/>
      <c r="O270" s="44">
        <f t="shared" si="39"/>
        <v>0</v>
      </c>
      <c r="P270" s="45"/>
      <c r="Q270" s="45"/>
      <c r="R270" s="44">
        <f t="shared" si="40"/>
        <v>0</v>
      </c>
      <c r="S270" s="44" t="str">
        <f t="shared" si="41"/>
        <v/>
      </c>
      <c r="T270" s="46" t="str">
        <f t="shared" si="42"/>
        <v/>
      </c>
      <c r="U270" s="47"/>
      <c r="W270" s="18" t="str">
        <f t="shared" si="43"/>
        <v/>
      </c>
    </row>
    <row r="271" spans="2:23" hidden="1" x14ac:dyDescent="0.2">
      <c r="B271" s="39"/>
      <c r="C271" s="50"/>
      <c r="D271" s="40"/>
      <c r="E271" s="41"/>
      <c r="F271" s="42"/>
      <c r="G271" s="43"/>
      <c r="H271" s="44">
        <f t="shared" si="37"/>
        <v>0</v>
      </c>
      <c r="I271" s="45"/>
      <c r="J271" s="45"/>
      <c r="K271" s="44">
        <f t="shared" si="38"/>
        <v>0</v>
      </c>
      <c r="L271" s="50"/>
      <c r="M271" s="42"/>
      <c r="N271" s="43"/>
      <c r="O271" s="44">
        <f t="shared" si="39"/>
        <v>0</v>
      </c>
      <c r="P271" s="45"/>
      <c r="Q271" s="45"/>
      <c r="R271" s="44">
        <f t="shared" si="40"/>
        <v>0</v>
      </c>
      <c r="S271" s="44" t="str">
        <f t="shared" si="41"/>
        <v/>
      </c>
      <c r="T271" s="46" t="str">
        <f t="shared" si="42"/>
        <v/>
      </c>
      <c r="U271" s="47"/>
      <c r="W271" s="18" t="str">
        <f t="shared" si="43"/>
        <v/>
      </c>
    </row>
    <row r="272" spans="2:23" hidden="1" x14ac:dyDescent="0.2">
      <c r="B272" s="39"/>
      <c r="C272" s="50"/>
      <c r="D272" s="40"/>
      <c r="E272" s="41"/>
      <c r="F272" s="42"/>
      <c r="G272" s="43"/>
      <c r="H272" s="44">
        <f t="shared" si="37"/>
        <v>0</v>
      </c>
      <c r="I272" s="45"/>
      <c r="J272" s="45"/>
      <c r="K272" s="44">
        <f t="shared" si="38"/>
        <v>0</v>
      </c>
      <c r="L272" s="50"/>
      <c r="M272" s="42"/>
      <c r="N272" s="43"/>
      <c r="O272" s="44">
        <f t="shared" si="39"/>
        <v>0</v>
      </c>
      <c r="P272" s="45"/>
      <c r="Q272" s="45"/>
      <c r="R272" s="44">
        <f t="shared" si="40"/>
        <v>0</v>
      </c>
      <c r="S272" s="44" t="str">
        <f t="shared" si="41"/>
        <v/>
      </c>
      <c r="T272" s="46" t="str">
        <f t="shared" si="42"/>
        <v/>
      </c>
      <c r="U272" s="47"/>
      <c r="W272" s="18" t="str">
        <f t="shared" si="43"/>
        <v/>
      </c>
    </row>
    <row r="273" spans="2:23" hidden="1" x14ac:dyDescent="0.2">
      <c r="B273" s="39"/>
      <c r="C273" s="50"/>
      <c r="D273" s="40"/>
      <c r="E273" s="41"/>
      <c r="F273" s="42"/>
      <c r="G273" s="43"/>
      <c r="H273" s="44">
        <f t="shared" si="37"/>
        <v>0</v>
      </c>
      <c r="I273" s="45"/>
      <c r="J273" s="45"/>
      <c r="K273" s="44">
        <f t="shared" si="38"/>
        <v>0</v>
      </c>
      <c r="L273" s="50"/>
      <c r="M273" s="42"/>
      <c r="N273" s="43"/>
      <c r="O273" s="44">
        <f t="shared" si="39"/>
        <v>0</v>
      </c>
      <c r="P273" s="45"/>
      <c r="Q273" s="45"/>
      <c r="R273" s="44">
        <f t="shared" si="40"/>
        <v>0</v>
      </c>
      <c r="S273" s="44" t="str">
        <f t="shared" si="41"/>
        <v/>
      </c>
      <c r="T273" s="46" t="str">
        <f t="shared" si="42"/>
        <v/>
      </c>
      <c r="U273" s="47"/>
      <c r="W273" s="18" t="str">
        <f t="shared" si="43"/>
        <v/>
      </c>
    </row>
    <row r="274" spans="2:23" hidden="1" x14ac:dyDescent="0.2">
      <c r="B274" s="39"/>
      <c r="C274" s="50"/>
      <c r="D274" s="40"/>
      <c r="E274" s="41"/>
      <c r="F274" s="42"/>
      <c r="G274" s="43"/>
      <c r="H274" s="44">
        <f t="shared" si="37"/>
        <v>0</v>
      </c>
      <c r="I274" s="45"/>
      <c r="J274" s="45"/>
      <c r="K274" s="44">
        <f t="shared" si="38"/>
        <v>0</v>
      </c>
      <c r="L274" s="50"/>
      <c r="M274" s="42"/>
      <c r="N274" s="43"/>
      <c r="O274" s="44">
        <f t="shared" si="39"/>
        <v>0</v>
      </c>
      <c r="P274" s="45"/>
      <c r="Q274" s="45"/>
      <c r="R274" s="44">
        <f t="shared" si="40"/>
        <v>0</v>
      </c>
      <c r="S274" s="44" t="str">
        <f t="shared" si="41"/>
        <v/>
      </c>
      <c r="T274" s="46" t="str">
        <f t="shared" si="42"/>
        <v/>
      </c>
      <c r="U274" s="47"/>
      <c r="W274" s="18" t="str">
        <f t="shared" si="43"/>
        <v/>
      </c>
    </row>
    <row r="275" spans="2:23" hidden="1" x14ac:dyDescent="0.2">
      <c r="B275" s="39"/>
      <c r="C275" s="50"/>
      <c r="D275" s="40"/>
      <c r="E275" s="41"/>
      <c r="F275" s="42"/>
      <c r="G275" s="43"/>
      <c r="H275" s="44">
        <f t="shared" si="37"/>
        <v>0</v>
      </c>
      <c r="I275" s="45"/>
      <c r="J275" s="45"/>
      <c r="K275" s="44">
        <f t="shared" si="38"/>
        <v>0</v>
      </c>
      <c r="L275" s="50"/>
      <c r="M275" s="42"/>
      <c r="N275" s="43"/>
      <c r="O275" s="44">
        <f t="shared" si="39"/>
        <v>0</v>
      </c>
      <c r="P275" s="45"/>
      <c r="Q275" s="45"/>
      <c r="R275" s="44">
        <f t="shared" si="40"/>
        <v>0</v>
      </c>
      <c r="S275" s="44" t="str">
        <f t="shared" si="41"/>
        <v/>
      </c>
      <c r="T275" s="46" t="str">
        <f t="shared" si="42"/>
        <v/>
      </c>
      <c r="U275" s="47"/>
      <c r="W275" s="18" t="str">
        <f t="shared" si="43"/>
        <v/>
      </c>
    </row>
    <row r="276" spans="2:23" hidden="1" x14ac:dyDescent="0.2">
      <c r="B276" s="39"/>
      <c r="C276" s="50"/>
      <c r="D276" s="40"/>
      <c r="E276" s="41"/>
      <c r="F276" s="42"/>
      <c r="G276" s="43"/>
      <c r="H276" s="44">
        <f t="shared" si="37"/>
        <v>0</v>
      </c>
      <c r="I276" s="45"/>
      <c r="J276" s="45"/>
      <c r="K276" s="44">
        <f t="shared" si="38"/>
        <v>0</v>
      </c>
      <c r="L276" s="50"/>
      <c r="M276" s="42"/>
      <c r="N276" s="43"/>
      <c r="O276" s="44">
        <f t="shared" si="39"/>
        <v>0</v>
      </c>
      <c r="P276" s="45"/>
      <c r="Q276" s="45"/>
      <c r="R276" s="44">
        <f t="shared" si="40"/>
        <v>0</v>
      </c>
      <c r="S276" s="44" t="str">
        <f t="shared" si="41"/>
        <v/>
      </c>
      <c r="T276" s="46" t="str">
        <f t="shared" si="42"/>
        <v/>
      </c>
      <c r="U276" s="47"/>
      <c r="W276" s="18" t="str">
        <f t="shared" si="43"/>
        <v/>
      </c>
    </row>
    <row r="277" spans="2:23" hidden="1" x14ac:dyDescent="0.2">
      <c r="B277" s="39"/>
      <c r="C277" s="50"/>
      <c r="D277" s="40"/>
      <c r="E277" s="41"/>
      <c r="F277" s="42"/>
      <c r="G277" s="43"/>
      <c r="H277" s="44">
        <f t="shared" si="37"/>
        <v>0</v>
      </c>
      <c r="I277" s="45"/>
      <c r="J277" s="45"/>
      <c r="K277" s="44">
        <f t="shared" si="38"/>
        <v>0</v>
      </c>
      <c r="L277" s="50"/>
      <c r="M277" s="42"/>
      <c r="N277" s="43"/>
      <c r="O277" s="44">
        <f t="shared" si="39"/>
        <v>0</v>
      </c>
      <c r="P277" s="45"/>
      <c r="Q277" s="45"/>
      <c r="R277" s="44">
        <f t="shared" si="40"/>
        <v>0</v>
      </c>
      <c r="S277" s="44" t="str">
        <f t="shared" si="41"/>
        <v/>
      </c>
      <c r="T277" s="46" t="str">
        <f t="shared" si="42"/>
        <v/>
      </c>
      <c r="U277" s="47"/>
      <c r="W277" s="18" t="str">
        <f t="shared" si="43"/>
        <v/>
      </c>
    </row>
    <row r="278" spans="2:23" hidden="1" x14ac:dyDescent="0.2">
      <c r="B278" s="39"/>
      <c r="C278" s="50"/>
      <c r="D278" s="40"/>
      <c r="E278" s="41"/>
      <c r="F278" s="42"/>
      <c r="G278" s="43"/>
      <c r="H278" s="44">
        <f t="shared" si="37"/>
        <v>0</v>
      </c>
      <c r="I278" s="45"/>
      <c r="J278" s="45"/>
      <c r="K278" s="44">
        <f t="shared" si="38"/>
        <v>0</v>
      </c>
      <c r="L278" s="50"/>
      <c r="M278" s="42"/>
      <c r="N278" s="43"/>
      <c r="O278" s="44">
        <f t="shared" si="39"/>
        <v>0</v>
      </c>
      <c r="P278" s="45"/>
      <c r="Q278" s="45"/>
      <c r="R278" s="44">
        <f t="shared" si="40"/>
        <v>0</v>
      </c>
      <c r="S278" s="44" t="str">
        <f t="shared" si="41"/>
        <v/>
      </c>
      <c r="T278" s="46" t="str">
        <f t="shared" si="42"/>
        <v/>
      </c>
      <c r="U278" s="47"/>
      <c r="W278" s="18" t="str">
        <f t="shared" si="43"/>
        <v/>
      </c>
    </row>
    <row r="279" spans="2:23" hidden="1" x14ac:dyDescent="0.2">
      <c r="B279" s="39"/>
      <c r="C279" s="50"/>
      <c r="D279" s="40"/>
      <c r="E279" s="41"/>
      <c r="F279" s="42"/>
      <c r="G279" s="43"/>
      <c r="H279" s="44">
        <f t="shared" si="37"/>
        <v>0</v>
      </c>
      <c r="I279" s="45"/>
      <c r="J279" s="45"/>
      <c r="K279" s="44">
        <f t="shared" si="38"/>
        <v>0</v>
      </c>
      <c r="L279" s="50"/>
      <c r="M279" s="42"/>
      <c r="N279" s="43"/>
      <c r="O279" s="44">
        <f t="shared" si="39"/>
        <v>0</v>
      </c>
      <c r="P279" s="45"/>
      <c r="Q279" s="45"/>
      <c r="R279" s="44">
        <f t="shared" si="40"/>
        <v>0</v>
      </c>
      <c r="S279" s="44" t="str">
        <f t="shared" si="41"/>
        <v/>
      </c>
      <c r="T279" s="46" t="str">
        <f t="shared" si="42"/>
        <v/>
      </c>
      <c r="U279" s="47"/>
      <c r="W279" s="18" t="str">
        <f t="shared" si="43"/>
        <v/>
      </c>
    </row>
    <row r="280" spans="2:23" hidden="1" x14ac:dyDescent="0.2">
      <c r="B280" s="39"/>
      <c r="C280" s="50"/>
      <c r="D280" s="40"/>
      <c r="E280" s="41"/>
      <c r="F280" s="42"/>
      <c r="G280" s="43"/>
      <c r="H280" s="44">
        <f t="shared" si="37"/>
        <v>0</v>
      </c>
      <c r="I280" s="45"/>
      <c r="J280" s="45"/>
      <c r="K280" s="44">
        <f t="shared" si="38"/>
        <v>0</v>
      </c>
      <c r="L280" s="50"/>
      <c r="M280" s="42"/>
      <c r="N280" s="43"/>
      <c r="O280" s="44">
        <f t="shared" si="39"/>
        <v>0</v>
      </c>
      <c r="P280" s="45"/>
      <c r="Q280" s="45"/>
      <c r="R280" s="44">
        <f t="shared" si="40"/>
        <v>0</v>
      </c>
      <c r="S280" s="44" t="str">
        <f t="shared" si="41"/>
        <v/>
      </c>
      <c r="T280" s="46" t="str">
        <f t="shared" si="42"/>
        <v/>
      </c>
      <c r="U280" s="47"/>
      <c r="W280" s="18" t="str">
        <f t="shared" si="43"/>
        <v/>
      </c>
    </row>
    <row r="281" spans="2:23" hidden="1" x14ac:dyDescent="0.2">
      <c r="B281" s="39"/>
      <c r="C281" s="50"/>
      <c r="D281" s="40"/>
      <c r="E281" s="41"/>
      <c r="F281" s="42"/>
      <c r="G281" s="43"/>
      <c r="H281" s="44">
        <f t="shared" si="37"/>
        <v>0</v>
      </c>
      <c r="I281" s="45"/>
      <c r="J281" s="45"/>
      <c r="K281" s="44">
        <f t="shared" si="38"/>
        <v>0</v>
      </c>
      <c r="L281" s="50"/>
      <c r="M281" s="42"/>
      <c r="N281" s="43"/>
      <c r="O281" s="44">
        <f t="shared" si="39"/>
        <v>0</v>
      </c>
      <c r="P281" s="45"/>
      <c r="Q281" s="45"/>
      <c r="R281" s="44">
        <f t="shared" si="40"/>
        <v>0</v>
      </c>
      <c r="S281" s="44" t="str">
        <f t="shared" si="41"/>
        <v/>
      </c>
      <c r="T281" s="46" t="str">
        <f t="shared" si="42"/>
        <v/>
      </c>
      <c r="U281" s="47"/>
      <c r="W281" s="18" t="str">
        <f t="shared" si="43"/>
        <v/>
      </c>
    </row>
    <row r="282" spans="2:23" hidden="1" x14ac:dyDescent="0.2">
      <c r="B282" s="39"/>
      <c r="C282" s="50"/>
      <c r="D282" s="40"/>
      <c r="E282" s="41"/>
      <c r="F282" s="42"/>
      <c r="G282" s="43"/>
      <c r="H282" s="44">
        <f t="shared" si="37"/>
        <v>0</v>
      </c>
      <c r="I282" s="45"/>
      <c r="J282" s="45"/>
      <c r="K282" s="44">
        <f t="shared" si="38"/>
        <v>0</v>
      </c>
      <c r="L282" s="50"/>
      <c r="M282" s="42"/>
      <c r="N282" s="43"/>
      <c r="O282" s="44">
        <f t="shared" si="39"/>
        <v>0</v>
      </c>
      <c r="P282" s="45"/>
      <c r="Q282" s="45"/>
      <c r="R282" s="44">
        <f t="shared" si="40"/>
        <v>0</v>
      </c>
      <c r="S282" s="44" t="str">
        <f t="shared" si="41"/>
        <v/>
      </c>
      <c r="T282" s="46" t="str">
        <f t="shared" si="42"/>
        <v/>
      </c>
      <c r="U282" s="47"/>
      <c r="W282" s="18" t="str">
        <f t="shared" si="43"/>
        <v/>
      </c>
    </row>
    <row r="283" spans="2:23" hidden="1" x14ac:dyDescent="0.2">
      <c r="B283" s="39"/>
      <c r="C283" s="50"/>
      <c r="D283" s="40"/>
      <c r="E283" s="41"/>
      <c r="F283" s="42"/>
      <c r="G283" s="43"/>
      <c r="H283" s="44">
        <f t="shared" si="37"/>
        <v>0</v>
      </c>
      <c r="I283" s="45"/>
      <c r="J283" s="45"/>
      <c r="K283" s="44">
        <f t="shared" si="38"/>
        <v>0</v>
      </c>
      <c r="L283" s="50"/>
      <c r="M283" s="42"/>
      <c r="N283" s="43"/>
      <c r="O283" s="44">
        <f t="shared" si="39"/>
        <v>0</v>
      </c>
      <c r="P283" s="45"/>
      <c r="Q283" s="45"/>
      <c r="R283" s="44">
        <f t="shared" si="40"/>
        <v>0</v>
      </c>
      <c r="S283" s="44" t="str">
        <f t="shared" si="41"/>
        <v/>
      </c>
      <c r="T283" s="46" t="str">
        <f t="shared" si="42"/>
        <v/>
      </c>
      <c r="U283" s="47"/>
      <c r="W283" s="18" t="str">
        <f t="shared" si="43"/>
        <v/>
      </c>
    </row>
    <row r="284" spans="2:23" hidden="1" x14ac:dyDescent="0.2">
      <c r="B284" s="39"/>
      <c r="C284" s="50"/>
      <c r="D284" s="40"/>
      <c r="E284" s="41"/>
      <c r="F284" s="42"/>
      <c r="G284" s="43"/>
      <c r="H284" s="44">
        <f t="shared" si="37"/>
        <v>0</v>
      </c>
      <c r="I284" s="45"/>
      <c r="J284" s="45"/>
      <c r="K284" s="44">
        <f t="shared" si="38"/>
        <v>0</v>
      </c>
      <c r="L284" s="50"/>
      <c r="M284" s="42"/>
      <c r="N284" s="43"/>
      <c r="O284" s="44">
        <f t="shared" si="39"/>
        <v>0</v>
      </c>
      <c r="P284" s="45"/>
      <c r="Q284" s="45"/>
      <c r="R284" s="44">
        <f t="shared" si="40"/>
        <v>0</v>
      </c>
      <c r="S284" s="44" t="str">
        <f t="shared" si="41"/>
        <v/>
      </c>
      <c r="T284" s="46" t="str">
        <f t="shared" si="42"/>
        <v/>
      </c>
      <c r="U284" s="47"/>
      <c r="W284" s="18" t="str">
        <f t="shared" si="43"/>
        <v/>
      </c>
    </row>
    <row r="285" spans="2:23" hidden="1" x14ac:dyDescent="0.2">
      <c r="B285" s="39"/>
      <c r="C285" s="50"/>
      <c r="D285" s="40"/>
      <c r="E285" s="41"/>
      <c r="F285" s="42"/>
      <c r="G285" s="43"/>
      <c r="H285" s="44">
        <f t="shared" si="37"/>
        <v>0</v>
      </c>
      <c r="I285" s="45"/>
      <c r="J285" s="45"/>
      <c r="K285" s="44">
        <f t="shared" si="38"/>
        <v>0</v>
      </c>
      <c r="L285" s="50"/>
      <c r="M285" s="42"/>
      <c r="N285" s="43"/>
      <c r="O285" s="44">
        <f t="shared" si="39"/>
        <v>0</v>
      </c>
      <c r="P285" s="45"/>
      <c r="Q285" s="45"/>
      <c r="R285" s="44">
        <f t="shared" si="40"/>
        <v>0</v>
      </c>
      <c r="S285" s="44" t="str">
        <f t="shared" si="41"/>
        <v/>
      </c>
      <c r="T285" s="46" t="str">
        <f t="shared" si="42"/>
        <v/>
      </c>
      <c r="U285" s="47"/>
      <c r="W285" s="18" t="str">
        <f t="shared" si="43"/>
        <v/>
      </c>
    </row>
    <row r="286" spans="2:23" hidden="1" x14ac:dyDescent="0.2">
      <c r="B286" s="39"/>
      <c r="C286" s="50"/>
      <c r="D286" s="40"/>
      <c r="E286" s="41"/>
      <c r="F286" s="42"/>
      <c r="G286" s="43"/>
      <c r="H286" s="44">
        <f t="shared" si="37"/>
        <v>0</v>
      </c>
      <c r="I286" s="45"/>
      <c r="J286" s="45"/>
      <c r="K286" s="44">
        <f t="shared" si="38"/>
        <v>0</v>
      </c>
      <c r="L286" s="50"/>
      <c r="M286" s="42"/>
      <c r="N286" s="43"/>
      <c r="O286" s="44">
        <f t="shared" si="39"/>
        <v>0</v>
      </c>
      <c r="P286" s="45"/>
      <c r="Q286" s="45"/>
      <c r="R286" s="44">
        <f t="shared" si="40"/>
        <v>0</v>
      </c>
      <c r="S286" s="44" t="str">
        <f t="shared" si="41"/>
        <v/>
      </c>
      <c r="T286" s="46" t="str">
        <f t="shared" si="42"/>
        <v/>
      </c>
      <c r="U286" s="47"/>
      <c r="W286" s="18" t="str">
        <f t="shared" si="43"/>
        <v/>
      </c>
    </row>
    <row r="287" spans="2:23" hidden="1" x14ac:dyDescent="0.2">
      <c r="B287" s="39"/>
      <c r="C287" s="50"/>
      <c r="D287" s="40"/>
      <c r="E287" s="41"/>
      <c r="F287" s="42"/>
      <c r="G287" s="43"/>
      <c r="H287" s="44">
        <f t="shared" si="37"/>
        <v>0</v>
      </c>
      <c r="I287" s="45"/>
      <c r="J287" s="45"/>
      <c r="K287" s="44">
        <f t="shared" si="38"/>
        <v>0</v>
      </c>
      <c r="L287" s="50"/>
      <c r="M287" s="42"/>
      <c r="N287" s="43"/>
      <c r="O287" s="44">
        <f t="shared" si="39"/>
        <v>0</v>
      </c>
      <c r="P287" s="45"/>
      <c r="Q287" s="45"/>
      <c r="R287" s="44">
        <f t="shared" si="40"/>
        <v>0</v>
      </c>
      <c r="S287" s="44" t="str">
        <f t="shared" si="41"/>
        <v/>
      </c>
      <c r="T287" s="46" t="str">
        <f t="shared" si="42"/>
        <v/>
      </c>
      <c r="U287" s="47"/>
      <c r="W287" s="18" t="str">
        <f t="shared" si="43"/>
        <v/>
      </c>
    </row>
    <row r="288" spans="2:23" hidden="1" x14ac:dyDescent="0.2">
      <c r="B288" s="39"/>
      <c r="C288" s="50"/>
      <c r="D288" s="40"/>
      <c r="E288" s="41"/>
      <c r="F288" s="42"/>
      <c r="G288" s="43"/>
      <c r="H288" s="44">
        <f t="shared" si="37"/>
        <v>0</v>
      </c>
      <c r="I288" s="45"/>
      <c r="J288" s="45"/>
      <c r="K288" s="44">
        <f t="shared" si="38"/>
        <v>0</v>
      </c>
      <c r="L288" s="50"/>
      <c r="M288" s="42"/>
      <c r="N288" s="43"/>
      <c r="O288" s="44">
        <f t="shared" si="39"/>
        <v>0</v>
      </c>
      <c r="P288" s="45"/>
      <c r="Q288" s="45"/>
      <c r="R288" s="44">
        <f t="shared" si="40"/>
        <v>0</v>
      </c>
      <c r="S288" s="44" t="str">
        <f t="shared" si="41"/>
        <v/>
      </c>
      <c r="T288" s="46" t="str">
        <f t="shared" si="42"/>
        <v/>
      </c>
      <c r="U288" s="47"/>
      <c r="W288" s="18" t="str">
        <f t="shared" si="43"/>
        <v/>
      </c>
    </row>
    <row r="289" spans="2:23" hidden="1" x14ac:dyDescent="0.2">
      <c r="B289" s="39"/>
      <c r="C289" s="50"/>
      <c r="D289" s="40"/>
      <c r="E289" s="41"/>
      <c r="F289" s="42"/>
      <c r="G289" s="43"/>
      <c r="H289" s="44">
        <f t="shared" si="37"/>
        <v>0</v>
      </c>
      <c r="I289" s="45"/>
      <c r="J289" s="45"/>
      <c r="K289" s="44">
        <f t="shared" si="38"/>
        <v>0</v>
      </c>
      <c r="L289" s="50"/>
      <c r="M289" s="42"/>
      <c r="N289" s="43"/>
      <c r="O289" s="44">
        <f t="shared" si="39"/>
        <v>0</v>
      </c>
      <c r="P289" s="45"/>
      <c r="Q289" s="45"/>
      <c r="R289" s="44">
        <f t="shared" si="40"/>
        <v>0</v>
      </c>
      <c r="S289" s="44" t="str">
        <f t="shared" si="41"/>
        <v/>
      </c>
      <c r="T289" s="46" t="str">
        <f t="shared" si="42"/>
        <v/>
      </c>
      <c r="U289" s="47"/>
      <c r="W289" s="18" t="str">
        <f t="shared" si="43"/>
        <v/>
      </c>
    </row>
    <row r="290" spans="2:23" hidden="1" x14ac:dyDescent="0.2">
      <c r="B290" s="39"/>
      <c r="C290" s="50"/>
      <c r="D290" s="40"/>
      <c r="E290" s="41"/>
      <c r="F290" s="42"/>
      <c r="G290" s="43"/>
      <c r="H290" s="44">
        <f t="shared" si="37"/>
        <v>0</v>
      </c>
      <c r="I290" s="45"/>
      <c r="J290" s="45"/>
      <c r="K290" s="44">
        <f t="shared" si="38"/>
        <v>0</v>
      </c>
      <c r="L290" s="50"/>
      <c r="M290" s="42"/>
      <c r="N290" s="43"/>
      <c r="O290" s="44">
        <f t="shared" si="39"/>
        <v>0</v>
      </c>
      <c r="P290" s="45"/>
      <c r="Q290" s="45"/>
      <c r="R290" s="44">
        <f t="shared" si="40"/>
        <v>0</v>
      </c>
      <c r="S290" s="44" t="str">
        <f t="shared" si="41"/>
        <v/>
      </c>
      <c r="T290" s="46" t="str">
        <f t="shared" si="42"/>
        <v/>
      </c>
      <c r="U290" s="47"/>
      <c r="W290" s="18" t="str">
        <f t="shared" si="43"/>
        <v/>
      </c>
    </row>
    <row r="291" spans="2:23" hidden="1" x14ac:dyDescent="0.2">
      <c r="B291" s="39"/>
      <c r="C291" s="50"/>
      <c r="D291" s="40"/>
      <c r="E291" s="41"/>
      <c r="F291" s="42"/>
      <c r="G291" s="43"/>
      <c r="H291" s="44">
        <f t="shared" si="37"/>
        <v>0</v>
      </c>
      <c r="I291" s="45"/>
      <c r="J291" s="45"/>
      <c r="K291" s="44">
        <f t="shared" si="38"/>
        <v>0</v>
      </c>
      <c r="L291" s="50"/>
      <c r="M291" s="42"/>
      <c r="N291" s="43"/>
      <c r="O291" s="44">
        <f t="shared" si="39"/>
        <v>0</v>
      </c>
      <c r="P291" s="45"/>
      <c r="Q291" s="45"/>
      <c r="R291" s="44">
        <f t="shared" si="40"/>
        <v>0</v>
      </c>
      <c r="S291" s="44" t="str">
        <f t="shared" si="41"/>
        <v/>
      </c>
      <c r="T291" s="46" t="str">
        <f t="shared" si="42"/>
        <v/>
      </c>
      <c r="U291" s="47"/>
      <c r="W291" s="18" t="str">
        <f t="shared" si="43"/>
        <v/>
      </c>
    </row>
    <row r="292" spans="2:23" hidden="1" x14ac:dyDescent="0.2">
      <c r="B292" s="39"/>
      <c r="C292" s="50"/>
      <c r="D292" s="40"/>
      <c r="E292" s="41"/>
      <c r="F292" s="42"/>
      <c r="G292" s="43"/>
      <c r="H292" s="44">
        <f t="shared" si="37"/>
        <v>0</v>
      </c>
      <c r="I292" s="45"/>
      <c r="J292" s="45"/>
      <c r="K292" s="44">
        <f t="shared" si="38"/>
        <v>0</v>
      </c>
      <c r="L292" s="50"/>
      <c r="M292" s="42"/>
      <c r="N292" s="43"/>
      <c r="O292" s="44">
        <f t="shared" si="39"/>
        <v>0</v>
      </c>
      <c r="P292" s="45"/>
      <c r="Q292" s="45"/>
      <c r="R292" s="44">
        <f t="shared" si="40"/>
        <v>0</v>
      </c>
      <c r="S292" s="44" t="str">
        <f t="shared" si="41"/>
        <v/>
      </c>
      <c r="T292" s="46" t="str">
        <f t="shared" si="42"/>
        <v/>
      </c>
      <c r="U292" s="47"/>
      <c r="W292" s="18" t="str">
        <f t="shared" si="43"/>
        <v/>
      </c>
    </row>
    <row r="293" spans="2:23" hidden="1" x14ac:dyDescent="0.2">
      <c r="B293" s="39"/>
      <c r="C293" s="50"/>
      <c r="D293" s="40"/>
      <c r="E293" s="41"/>
      <c r="F293" s="42"/>
      <c r="G293" s="43"/>
      <c r="H293" s="44">
        <f t="shared" si="37"/>
        <v>0</v>
      </c>
      <c r="I293" s="45"/>
      <c r="J293" s="45"/>
      <c r="K293" s="44">
        <f t="shared" si="38"/>
        <v>0</v>
      </c>
      <c r="L293" s="50"/>
      <c r="M293" s="42"/>
      <c r="N293" s="43"/>
      <c r="O293" s="44">
        <f t="shared" si="39"/>
        <v>0</v>
      </c>
      <c r="P293" s="45"/>
      <c r="Q293" s="45"/>
      <c r="R293" s="44">
        <f t="shared" si="40"/>
        <v>0</v>
      </c>
      <c r="S293" s="44" t="str">
        <f t="shared" si="41"/>
        <v/>
      </c>
      <c r="T293" s="46" t="str">
        <f t="shared" si="42"/>
        <v/>
      </c>
      <c r="U293" s="47"/>
      <c r="W293" s="18" t="str">
        <f t="shared" si="43"/>
        <v/>
      </c>
    </row>
    <row r="294" spans="2:23" hidden="1" x14ac:dyDescent="0.2">
      <c r="B294" s="39"/>
      <c r="C294" s="50"/>
      <c r="D294" s="40"/>
      <c r="E294" s="41"/>
      <c r="F294" s="42"/>
      <c r="G294" s="43"/>
      <c r="H294" s="44">
        <f t="shared" si="37"/>
        <v>0</v>
      </c>
      <c r="I294" s="45"/>
      <c r="J294" s="45"/>
      <c r="K294" s="44">
        <f t="shared" si="38"/>
        <v>0</v>
      </c>
      <c r="L294" s="50"/>
      <c r="M294" s="42"/>
      <c r="N294" s="43"/>
      <c r="O294" s="44">
        <f t="shared" si="39"/>
        <v>0</v>
      </c>
      <c r="P294" s="45"/>
      <c r="Q294" s="45"/>
      <c r="R294" s="44">
        <f t="shared" si="40"/>
        <v>0</v>
      </c>
      <c r="S294" s="44" t="str">
        <f t="shared" si="41"/>
        <v/>
      </c>
      <c r="T294" s="46" t="str">
        <f t="shared" si="42"/>
        <v/>
      </c>
      <c r="U294" s="47"/>
      <c r="W294" s="18" t="str">
        <f t="shared" si="43"/>
        <v/>
      </c>
    </row>
    <row r="295" spans="2:23" hidden="1" x14ac:dyDescent="0.2">
      <c r="B295" s="39"/>
      <c r="C295" s="50"/>
      <c r="D295" s="40"/>
      <c r="E295" s="41"/>
      <c r="F295" s="42"/>
      <c r="G295" s="43"/>
      <c r="H295" s="44">
        <f t="shared" si="37"/>
        <v>0</v>
      </c>
      <c r="I295" s="45"/>
      <c r="J295" s="45"/>
      <c r="K295" s="44">
        <f t="shared" si="38"/>
        <v>0</v>
      </c>
      <c r="L295" s="50"/>
      <c r="M295" s="42"/>
      <c r="N295" s="43"/>
      <c r="O295" s="44">
        <f t="shared" si="39"/>
        <v>0</v>
      </c>
      <c r="P295" s="45"/>
      <c r="Q295" s="45"/>
      <c r="R295" s="44">
        <f t="shared" si="40"/>
        <v>0</v>
      </c>
      <c r="S295" s="44" t="str">
        <f t="shared" si="41"/>
        <v/>
      </c>
      <c r="T295" s="46" t="str">
        <f t="shared" si="42"/>
        <v/>
      </c>
      <c r="U295" s="47"/>
      <c r="W295" s="18" t="str">
        <f t="shared" si="43"/>
        <v/>
      </c>
    </row>
    <row r="296" spans="2:23" hidden="1" x14ac:dyDescent="0.2">
      <c r="B296" s="39"/>
      <c r="C296" s="50"/>
      <c r="D296" s="40"/>
      <c r="E296" s="41"/>
      <c r="F296" s="42"/>
      <c r="G296" s="43"/>
      <c r="H296" s="44">
        <f t="shared" si="37"/>
        <v>0</v>
      </c>
      <c r="I296" s="45"/>
      <c r="J296" s="45"/>
      <c r="K296" s="44">
        <f t="shared" si="38"/>
        <v>0</v>
      </c>
      <c r="L296" s="50"/>
      <c r="M296" s="42"/>
      <c r="N296" s="43"/>
      <c r="O296" s="44">
        <f t="shared" si="39"/>
        <v>0</v>
      </c>
      <c r="P296" s="45"/>
      <c r="Q296" s="45"/>
      <c r="R296" s="44">
        <f t="shared" si="40"/>
        <v>0</v>
      </c>
      <c r="S296" s="44" t="str">
        <f t="shared" si="41"/>
        <v/>
      </c>
      <c r="T296" s="46" t="str">
        <f t="shared" si="42"/>
        <v/>
      </c>
      <c r="U296" s="47"/>
      <c r="W296" s="18" t="str">
        <f t="shared" si="43"/>
        <v/>
      </c>
    </row>
    <row r="297" spans="2:23" hidden="1" x14ac:dyDescent="0.2">
      <c r="B297" s="39"/>
      <c r="C297" s="50"/>
      <c r="D297" s="40"/>
      <c r="E297" s="41"/>
      <c r="F297" s="42"/>
      <c r="G297" s="43"/>
      <c r="H297" s="44">
        <f t="shared" si="37"/>
        <v>0</v>
      </c>
      <c r="I297" s="45"/>
      <c r="J297" s="45"/>
      <c r="K297" s="44">
        <f t="shared" si="38"/>
        <v>0</v>
      </c>
      <c r="L297" s="50"/>
      <c r="M297" s="42"/>
      <c r="N297" s="43"/>
      <c r="O297" s="44">
        <f t="shared" si="39"/>
        <v>0</v>
      </c>
      <c r="P297" s="45"/>
      <c r="Q297" s="45"/>
      <c r="R297" s="44">
        <f t="shared" si="40"/>
        <v>0</v>
      </c>
      <c r="S297" s="44" t="str">
        <f t="shared" si="41"/>
        <v/>
      </c>
      <c r="T297" s="46" t="str">
        <f t="shared" si="42"/>
        <v/>
      </c>
      <c r="U297" s="47"/>
      <c r="W297" s="18" t="str">
        <f t="shared" si="43"/>
        <v/>
      </c>
    </row>
    <row r="298" spans="2:23" hidden="1" x14ac:dyDescent="0.2">
      <c r="B298" s="39"/>
      <c r="C298" s="50"/>
      <c r="D298" s="40"/>
      <c r="E298" s="41"/>
      <c r="F298" s="42"/>
      <c r="G298" s="43"/>
      <c r="H298" s="44">
        <f t="shared" si="37"/>
        <v>0</v>
      </c>
      <c r="I298" s="45"/>
      <c r="J298" s="45"/>
      <c r="K298" s="44">
        <f t="shared" si="38"/>
        <v>0</v>
      </c>
      <c r="L298" s="50"/>
      <c r="M298" s="42"/>
      <c r="N298" s="43"/>
      <c r="O298" s="44">
        <f t="shared" si="39"/>
        <v>0</v>
      </c>
      <c r="P298" s="45"/>
      <c r="Q298" s="45"/>
      <c r="R298" s="44">
        <f t="shared" si="40"/>
        <v>0</v>
      </c>
      <c r="S298" s="44" t="str">
        <f t="shared" si="41"/>
        <v/>
      </c>
      <c r="T298" s="46" t="str">
        <f t="shared" si="42"/>
        <v/>
      </c>
      <c r="U298" s="47"/>
      <c r="W298" s="18" t="str">
        <f t="shared" si="43"/>
        <v/>
      </c>
    </row>
    <row r="299" spans="2:23" hidden="1" x14ac:dyDescent="0.2">
      <c r="B299" s="39"/>
      <c r="C299" s="50"/>
      <c r="D299" s="40"/>
      <c r="E299" s="41"/>
      <c r="F299" s="42"/>
      <c r="G299" s="43"/>
      <c r="H299" s="44">
        <f t="shared" ref="H299:H362" si="44">F299*G299</f>
        <v>0</v>
      </c>
      <c r="I299" s="45"/>
      <c r="J299" s="45"/>
      <c r="K299" s="44">
        <f t="shared" ref="K299:K362" si="45">H299+I299+J299</f>
        <v>0</v>
      </c>
      <c r="L299" s="50"/>
      <c r="M299" s="42"/>
      <c r="N299" s="43"/>
      <c r="O299" s="44">
        <f t="shared" ref="O299:O362" si="46">M299*N299</f>
        <v>0</v>
      </c>
      <c r="P299" s="45"/>
      <c r="Q299" s="45"/>
      <c r="R299" s="44">
        <f t="shared" ref="R299:R362" si="47">O299-P299-Q299</f>
        <v>0</v>
      </c>
      <c r="S299" s="44" t="str">
        <f t="shared" ref="S299:S362" si="48">IF(L299&lt;&gt;"",R299-K299,"")</f>
        <v/>
      </c>
      <c r="T299" s="46" t="str">
        <f t="shared" ref="T299:T362" si="49">IF(S299&lt;&gt;"",S299/K299,"")</f>
        <v/>
      </c>
      <c r="U299" s="47"/>
      <c r="W299" s="18" t="str">
        <f t="shared" si="43"/>
        <v/>
      </c>
    </row>
    <row r="300" spans="2:23" hidden="1" x14ac:dyDescent="0.2">
      <c r="B300" s="39"/>
      <c r="C300" s="50"/>
      <c r="D300" s="40"/>
      <c r="E300" s="41"/>
      <c r="F300" s="42"/>
      <c r="G300" s="43"/>
      <c r="H300" s="44">
        <f t="shared" si="44"/>
        <v>0</v>
      </c>
      <c r="I300" s="45"/>
      <c r="J300" s="45"/>
      <c r="K300" s="44">
        <f t="shared" si="45"/>
        <v>0</v>
      </c>
      <c r="L300" s="50"/>
      <c r="M300" s="42"/>
      <c r="N300" s="43"/>
      <c r="O300" s="44">
        <f t="shared" si="46"/>
        <v>0</v>
      </c>
      <c r="P300" s="45"/>
      <c r="Q300" s="45"/>
      <c r="R300" s="44">
        <f t="shared" si="47"/>
        <v>0</v>
      </c>
      <c r="S300" s="44" t="str">
        <f t="shared" si="48"/>
        <v/>
      </c>
      <c r="T300" s="46" t="str">
        <f t="shared" si="49"/>
        <v/>
      </c>
      <c r="U300" s="47"/>
      <c r="W300" s="18" t="str">
        <f t="shared" si="43"/>
        <v/>
      </c>
    </row>
    <row r="301" spans="2:23" hidden="1" x14ac:dyDescent="0.2">
      <c r="B301" s="39"/>
      <c r="C301" s="50"/>
      <c r="D301" s="40"/>
      <c r="E301" s="41"/>
      <c r="F301" s="42"/>
      <c r="G301" s="43"/>
      <c r="H301" s="44">
        <f t="shared" si="44"/>
        <v>0</v>
      </c>
      <c r="I301" s="45"/>
      <c r="J301" s="45"/>
      <c r="K301" s="44">
        <f t="shared" si="45"/>
        <v>0</v>
      </c>
      <c r="L301" s="50"/>
      <c r="M301" s="42"/>
      <c r="N301" s="43"/>
      <c r="O301" s="44">
        <f t="shared" si="46"/>
        <v>0</v>
      </c>
      <c r="P301" s="45"/>
      <c r="Q301" s="45"/>
      <c r="R301" s="44">
        <f t="shared" si="47"/>
        <v>0</v>
      </c>
      <c r="S301" s="44" t="str">
        <f t="shared" si="48"/>
        <v/>
      </c>
      <c r="T301" s="46" t="str">
        <f t="shared" si="49"/>
        <v/>
      </c>
      <c r="U301" s="47"/>
      <c r="W301" s="18" t="str">
        <f t="shared" si="43"/>
        <v/>
      </c>
    </row>
    <row r="302" spans="2:23" hidden="1" x14ac:dyDescent="0.2">
      <c r="B302" s="39"/>
      <c r="C302" s="50"/>
      <c r="D302" s="40"/>
      <c r="E302" s="41"/>
      <c r="F302" s="42"/>
      <c r="G302" s="43"/>
      <c r="H302" s="44">
        <f t="shared" si="44"/>
        <v>0</v>
      </c>
      <c r="I302" s="45"/>
      <c r="J302" s="45"/>
      <c r="K302" s="44">
        <f t="shared" si="45"/>
        <v>0</v>
      </c>
      <c r="L302" s="50"/>
      <c r="M302" s="42"/>
      <c r="N302" s="43"/>
      <c r="O302" s="44">
        <f t="shared" si="46"/>
        <v>0</v>
      </c>
      <c r="P302" s="45"/>
      <c r="Q302" s="45"/>
      <c r="R302" s="44">
        <f t="shared" si="47"/>
        <v>0</v>
      </c>
      <c r="S302" s="44" t="str">
        <f t="shared" si="48"/>
        <v/>
      </c>
      <c r="T302" s="46" t="str">
        <f t="shared" si="49"/>
        <v/>
      </c>
      <c r="U302" s="47"/>
      <c r="W302" s="18" t="str">
        <f t="shared" si="43"/>
        <v/>
      </c>
    </row>
    <row r="303" spans="2:23" hidden="1" x14ac:dyDescent="0.2">
      <c r="B303" s="39"/>
      <c r="C303" s="50"/>
      <c r="D303" s="40"/>
      <c r="E303" s="41"/>
      <c r="F303" s="42"/>
      <c r="G303" s="43"/>
      <c r="H303" s="44">
        <f t="shared" si="44"/>
        <v>0</v>
      </c>
      <c r="I303" s="45"/>
      <c r="J303" s="45"/>
      <c r="K303" s="44">
        <f t="shared" si="45"/>
        <v>0</v>
      </c>
      <c r="L303" s="50"/>
      <c r="M303" s="42"/>
      <c r="N303" s="43"/>
      <c r="O303" s="44">
        <f t="shared" si="46"/>
        <v>0</v>
      </c>
      <c r="P303" s="45"/>
      <c r="Q303" s="45"/>
      <c r="R303" s="44">
        <f t="shared" si="47"/>
        <v>0</v>
      </c>
      <c r="S303" s="44" t="str">
        <f t="shared" si="48"/>
        <v/>
      </c>
      <c r="T303" s="46" t="str">
        <f t="shared" si="49"/>
        <v/>
      </c>
      <c r="U303" s="47"/>
      <c r="W303" s="18" t="str">
        <f t="shared" si="43"/>
        <v/>
      </c>
    </row>
    <row r="304" spans="2:23" hidden="1" x14ac:dyDescent="0.2">
      <c r="B304" s="39"/>
      <c r="C304" s="50"/>
      <c r="D304" s="40"/>
      <c r="E304" s="41"/>
      <c r="F304" s="42"/>
      <c r="G304" s="43"/>
      <c r="H304" s="44">
        <f t="shared" si="44"/>
        <v>0</v>
      </c>
      <c r="I304" s="45"/>
      <c r="J304" s="45"/>
      <c r="K304" s="44">
        <f t="shared" si="45"/>
        <v>0</v>
      </c>
      <c r="L304" s="50"/>
      <c r="M304" s="42"/>
      <c r="N304" s="43"/>
      <c r="O304" s="44">
        <f t="shared" si="46"/>
        <v>0</v>
      </c>
      <c r="P304" s="45"/>
      <c r="Q304" s="45"/>
      <c r="R304" s="44">
        <f t="shared" si="47"/>
        <v>0</v>
      </c>
      <c r="S304" s="44" t="str">
        <f t="shared" si="48"/>
        <v/>
      </c>
      <c r="T304" s="46" t="str">
        <f t="shared" si="49"/>
        <v/>
      </c>
      <c r="U304" s="47"/>
      <c r="W304" s="18" t="str">
        <f t="shared" si="43"/>
        <v/>
      </c>
    </row>
    <row r="305" spans="2:23" hidden="1" x14ac:dyDescent="0.2">
      <c r="B305" s="39"/>
      <c r="C305" s="50"/>
      <c r="D305" s="40"/>
      <c r="E305" s="41"/>
      <c r="F305" s="42"/>
      <c r="G305" s="43"/>
      <c r="H305" s="44">
        <f t="shared" si="44"/>
        <v>0</v>
      </c>
      <c r="I305" s="45"/>
      <c r="J305" s="45"/>
      <c r="K305" s="44">
        <f t="shared" si="45"/>
        <v>0</v>
      </c>
      <c r="L305" s="50"/>
      <c r="M305" s="42"/>
      <c r="N305" s="43"/>
      <c r="O305" s="44">
        <f t="shared" si="46"/>
        <v>0</v>
      </c>
      <c r="P305" s="45"/>
      <c r="Q305" s="45"/>
      <c r="R305" s="44">
        <f t="shared" si="47"/>
        <v>0</v>
      </c>
      <c r="S305" s="44" t="str">
        <f t="shared" si="48"/>
        <v/>
      </c>
      <c r="T305" s="46" t="str">
        <f t="shared" si="49"/>
        <v/>
      </c>
      <c r="U305" s="47"/>
      <c r="W305" s="18" t="str">
        <f t="shared" si="43"/>
        <v/>
      </c>
    </row>
    <row r="306" spans="2:23" hidden="1" x14ac:dyDescent="0.2">
      <c r="B306" s="39"/>
      <c r="C306" s="50"/>
      <c r="D306" s="40"/>
      <c r="E306" s="41"/>
      <c r="F306" s="42"/>
      <c r="G306" s="43"/>
      <c r="H306" s="44">
        <f t="shared" si="44"/>
        <v>0</v>
      </c>
      <c r="I306" s="45"/>
      <c r="J306" s="45"/>
      <c r="K306" s="44">
        <f t="shared" si="45"/>
        <v>0</v>
      </c>
      <c r="L306" s="50"/>
      <c r="M306" s="42"/>
      <c r="N306" s="43"/>
      <c r="O306" s="44">
        <f t="shared" si="46"/>
        <v>0</v>
      </c>
      <c r="P306" s="45"/>
      <c r="Q306" s="45"/>
      <c r="R306" s="44">
        <f t="shared" si="47"/>
        <v>0</v>
      </c>
      <c r="S306" s="44" t="str">
        <f t="shared" si="48"/>
        <v/>
      </c>
      <c r="T306" s="46" t="str">
        <f t="shared" si="49"/>
        <v/>
      </c>
      <c r="U306" s="47"/>
      <c r="W306" s="18" t="str">
        <f t="shared" si="43"/>
        <v/>
      </c>
    </row>
    <row r="307" spans="2:23" hidden="1" x14ac:dyDescent="0.2">
      <c r="B307" s="39"/>
      <c r="C307" s="50"/>
      <c r="D307" s="40"/>
      <c r="E307" s="41"/>
      <c r="F307" s="42"/>
      <c r="G307" s="43"/>
      <c r="H307" s="44">
        <f t="shared" si="44"/>
        <v>0</v>
      </c>
      <c r="I307" s="45"/>
      <c r="J307" s="45"/>
      <c r="K307" s="44">
        <f t="shared" si="45"/>
        <v>0</v>
      </c>
      <c r="L307" s="50"/>
      <c r="M307" s="42"/>
      <c r="N307" s="43"/>
      <c r="O307" s="44">
        <f t="shared" si="46"/>
        <v>0</v>
      </c>
      <c r="P307" s="45"/>
      <c r="Q307" s="45"/>
      <c r="R307" s="44">
        <f t="shared" si="47"/>
        <v>0</v>
      </c>
      <c r="S307" s="44" t="str">
        <f t="shared" si="48"/>
        <v/>
      </c>
      <c r="T307" s="46" t="str">
        <f t="shared" si="49"/>
        <v/>
      </c>
      <c r="U307" s="47"/>
      <c r="W307" s="18" t="str">
        <f t="shared" si="43"/>
        <v/>
      </c>
    </row>
    <row r="308" spans="2:23" hidden="1" x14ac:dyDescent="0.2">
      <c r="B308" s="39"/>
      <c r="C308" s="50"/>
      <c r="D308" s="40"/>
      <c r="E308" s="41"/>
      <c r="F308" s="42"/>
      <c r="G308" s="43"/>
      <c r="H308" s="44">
        <f t="shared" si="44"/>
        <v>0</v>
      </c>
      <c r="I308" s="45"/>
      <c r="J308" s="45"/>
      <c r="K308" s="44">
        <f t="shared" si="45"/>
        <v>0</v>
      </c>
      <c r="L308" s="50"/>
      <c r="M308" s="42"/>
      <c r="N308" s="43"/>
      <c r="O308" s="44">
        <f t="shared" si="46"/>
        <v>0</v>
      </c>
      <c r="P308" s="45"/>
      <c r="Q308" s="45"/>
      <c r="R308" s="44">
        <f t="shared" si="47"/>
        <v>0</v>
      </c>
      <c r="S308" s="44" t="str">
        <f t="shared" si="48"/>
        <v/>
      </c>
      <c r="T308" s="46" t="str">
        <f t="shared" si="49"/>
        <v/>
      </c>
      <c r="U308" s="47"/>
      <c r="W308" s="18" t="str">
        <f t="shared" si="43"/>
        <v/>
      </c>
    </row>
    <row r="309" spans="2:23" hidden="1" x14ac:dyDescent="0.2">
      <c r="B309" s="39"/>
      <c r="C309" s="50"/>
      <c r="D309" s="40"/>
      <c r="E309" s="41"/>
      <c r="F309" s="42"/>
      <c r="G309" s="43"/>
      <c r="H309" s="44">
        <f t="shared" si="44"/>
        <v>0</v>
      </c>
      <c r="I309" s="45"/>
      <c r="J309" s="45"/>
      <c r="K309" s="44">
        <f t="shared" si="45"/>
        <v>0</v>
      </c>
      <c r="L309" s="50"/>
      <c r="M309" s="42"/>
      <c r="N309" s="43"/>
      <c r="O309" s="44">
        <f t="shared" si="46"/>
        <v>0</v>
      </c>
      <c r="P309" s="45"/>
      <c r="Q309" s="45"/>
      <c r="R309" s="44">
        <f t="shared" si="47"/>
        <v>0</v>
      </c>
      <c r="S309" s="44" t="str">
        <f t="shared" si="48"/>
        <v/>
      </c>
      <c r="T309" s="46" t="str">
        <f t="shared" si="49"/>
        <v/>
      </c>
      <c r="U309" s="47"/>
      <c r="W309" s="18" t="str">
        <f t="shared" si="43"/>
        <v/>
      </c>
    </row>
    <row r="310" spans="2:23" hidden="1" x14ac:dyDescent="0.2">
      <c r="B310" s="39"/>
      <c r="C310" s="50"/>
      <c r="D310" s="40"/>
      <c r="E310" s="41"/>
      <c r="F310" s="42"/>
      <c r="G310" s="43"/>
      <c r="H310" s="44">
        <f t="shared" si="44"/>
        <v>0</v>
      </c>
      <c r="I310" s="45"/>
      <c r="J310" s="45"/>
      <c r="K310" s="44">
        <f t="shared" si="45"/>
        <v>0</v>
      </c>
      <c r="L310" s="50"/>
      <c r="M310" s="42"/>
      <c r="N310" s="43"/>
      <c r="O310" s="44">
        <f t="shared" si="46"/>
        <v>0</v>
      </c>
      <c r="P310" s="45"/>
      <c r="Q310" s="45"/>
      <c r="R310" s="44">
        <f t="shared" si="47"/>
        <v>0</v>
      </c>
      <c r="S310" s="44" t="str">
        <f t="shared" si="48"/>
        <v/>
      </c>
      <c r="T310" s="46" t="str">
        <f t="shared" si="49"/>
        <v/>
      </c>
      <c r="U310" s="47"/>
      <c r="W310" s="18" t="str">
        <f t="shared" si="43"/>
        <v/>
      </c>
    </row>
    <row r="311" spans="2:23" hidden="1" x14ac:dyDescent="0.2">
      <c r="B311" s="39"/>
      <c r="C311" s="50"/>
      <c r="D311" s="40"/>
      <c r="E311" s="41"/>
      <c r="F311" s="42"/>
      <c r="G311" s="43"/>
      <c r="H311" s="44">
        <f t="shared" si="44"/>
        <v>0</v>
      </c>
      <c r="I311" s="45"/>
      <c r="J311" s="45"/>
      <c r="K311" s="44">
        <f t="shared" si="45"/>
        <v>0</v>
      </c>
      <c r="L311" s="50"/>
      <c r="M311" s="42"/>
      <c r="N311" s="43"/>
      <c r="O311" s="44">
        <f t="shared" si="46"/>
        <v>0</v>
      </c>
      <c r="P311" s="45"/>
      <c r="Q311" s="45"/>
      <c r="R311" s="44">
        <f t="shared" si="47"/>
        <v>0</v>
      </c>
      <c r="S311" s="44" t="str">
        <f t="shared" si="48"/>
        <v/>
      </c>
      <c r="T311" s="46" t="str">
        <f t="shared" si="49"/>
        <v/>
      </c>
      <c r="U311" s="47"/>
      <c r="W311" s="18" t="str">
        <f t="shared" si="43"/>
        <v/>
      </c>
    </row>
    <row r="312" spans="2:23" hidden="1" x14ac:dyDescent="0.2">
      <c r="B312" s="39"/>
      <c r="C312" s="50"/>
      <c r="D312" s="40"/>
      <c r="E312" s="41"/>
      <c r="F312" s="42"/>
      <c r="G312" s="43"/>
      <c r="H312" s="44">
        <f t="shared" si="44"/>
        <v>0</v>
      </c>
      <c r="I312" s="45"/>
      <c r="J312" s="45"/>
      <c r="K312" s="44">
        <f t="shared" si="45"/>
        <v>0</v>
      </c>
      <c r="L312" s="50"/>
      <c r="M312" s="42"/>
      <c r="N312" s="43"/>
      <c r="O312" s="44">
        <f t="shared" si="46"/>
        <v>0</v>
      </c>
      <c r="P312" s="45"/>
      <c r="Q312" s="45"/>
      <c r="R312" s="44">
        <f t="shared" si="47"/>
        <v>0</v>
      </c>
      <c r="S312" s="44" t="str">
        <f t="shared" si="48"/>
        <v/>
      </c>
      <c r="T312" s="46" t="str">
        <f t="shared" si="49"/>
        <v/>
      </c>
      <c r="U312" s="47"/>
      <c r="W312" s="18" t="str">
        <f t="shared" si="43"/>
        <v/>
      </c>
    </row>
    <row r="313" spans="2:23" hidden="1" x14ac:dyDescent="0.2">
      <c r="B313" s="39"/>
      <c r="C313" s="50"/>
      <c r="D313" s="40"/>
      <c r="E313" s="41"/>
      <c r="F313" s="42"/>
      <c r="G313" s="43"/>
      <c r="H313" s="44">
        <f t="shared" si="44"/>
        <v>0</v>
      </c>
      <c r="I313" s="45"/>
      <c r="J313" s="45"/>
      <c r="K313" s="44">
        <f t="shared" si="45"/>
        <v>0</v>
      </c>
      <c r="L313" s="50"/>
      <c r="M313" s="42"/>
      <c r="N313" s="43"/>
      <c r="O313" s="44">
        <f t="shared" si="46"/>
        <v>0</v>
      </c>
      <c r="P313" s="45"/>
      <c r="Q313" s="45"/>
      <c r="R313" s="44">
        <f t="shared" si="47"/>
        <v>0</v>
      </c>
      <c r="S313" s="44" t="str">
        <f t="shared" si="48"/>
        <v/>
      </c>
      <c r="T313" s="46" t="str">
        <f t="shared" si="49"/>
        <v/>
      </c>
      <c r="U313" s="47"/>
      <c r="W313" s="18" t="str">
        <f t="shared" si="43"/>
        <v/>
      </c>
    </row>
    <row r="314" spans="2:23" hidden="1" x14ac:dyDescent="0.2">
      <c r="B314" s="39"/>
      <c r="C314" s="50"/>
      <c r="D314" s="40"/>
      <c r="E314" s="41"/>
      <c r="F314" s="42"/>
      <c r="G314" s="43"/>
      <c r="H314" s="44">
        <f t="shared" si="44"/>
        <v>0</v>
      </c>
      <c r="I314" s="45"/>
      <c r="J314" s="45"/>
      <c r="K314" s="44">
        <f t="shared" si="45"/>
        <v>0</v>
      </c>
      <c r="L314" s="50"/>
      <c r="M314" s="42"/>
      <c r="N314" s="43"/>
      <c r="O314" s="44">
        <f t="shared" si="46"/>
        <v>0</v>
      </c>
      <c r="P314" s="45"/>
      <c r="Q314" s="45"/>
      <c r="R314" s="44">
        <f t="shared" si="47"/>
        <v>0</v>
      </c>
      <c r="S314" s="44" t="str">
        <f t="shared" si="48"/>
        <v/>
      </c>
      <c r="T314" s="46" t="str">
        <f t="shared" si="49"/>
        <v/>
      </c>
      <c r="U314" s="47"/>
      <c r="W314" s="18" t="str">
        <f t="shared" si="43"/>
        <v/>
      </c>
    </row>
    <row r="315" spans="2:23" hidden="1" x14ac:dyDescent="0.2">
      <c r="B315" s="39"/>
      <c r="C315" s="50"/>
      <c r="D315" s="40"/>
      <c r="E315" s="41"/>
      <c r="F315" s="42"/>
      <c r="G315" s="43"/>
      <c r="H315" s="44">
        <f t="shared" si="44"/>
        <v>0</v>
      </c>
      <c r="I315" s="45"/>
      <c r="J315" s="45"/>
      <c r="K315" s="44">
        <f t="shared" si="45"/>
        <v>0</v>
      </c>
      <c r="L315" s="50"/>
      <c r="M315" s="42"/>
      <c r="N315" s="43"/>
      <c r="O315" s="44">
        <f t="shared" si="46"/>
        <v>0</v>
      </c>
      <c r="P315" s="45"/>
      <c r="Q315" s="45"/>
      <c r="R315" s="44">
        <f t="shared" si="47"/>
        <v>0</v>
      </c>
      <c r="S315" s="44" t="str">
        <f t="shared" si="48"/>
        <v/>
      </c>
      <c r="T315" s="46" t="str">
        <f t="shared" si="49"/>
        <v/>
      </c>
      <c r="U315" s="47"/>
      <c r="W315" s="18" t="str">
        <f t="shared" si="43"/>
        <v/>
      </c>
    </row>
    <row r="316" spans="2:23" hidden="1" x14ac:dyDescent="0.2">
      <c r="B316" s="39"/>
      <c r="C316" s="50"/>
      <c r="D316" s="40"/>
      <c r="E316" s="41"/>
      <c r="F316" s="42"/>
      <c r="G316" s="43"/>
      <c r="H316" s="44">
        <f t="shared" si="44"/>
        <v>0</v>
      </c>
      <c r="I316" s="45"/>
      <c r="J316" s="45"/>
      <c r="K316" s="44">
        <f t="shared" si="45"/>
        <v>0</v>
      </c>
      <c r="L316" s="50"/>
      <c r="M316" s="42"/>
      <c r="N316" s="43"/>
      <c r="O316" s="44">
        <f t="shared" si="46"/>
        <v>0</v>
      </c>
      <c r="P316" s="45"/>
      <c r="Q316" s="45"/>
      <c r="R316" s="44">
        <f t="shared" si="47"/>
        <v>0</v>
      </c>
      <c r="S316" s="44" t="str">
        <f t="shared" si="48"/>
        <v/>
      </c>
      <c r="T316" s="46" t="str">
        <f t="shared" si="49"/>
        <v/>
      </c>
      <c r="U316" s="47"/>
      <c r="W316" s="18" t="str">
        <f t="shared" si="43"/>
        <v/>
      </c>
    </row>
    <row r="317" spans="2:23" hidden="1" x14ac:dyDescent="0.2">
      <c r="B317" s="39"/>
      <c r="C317" s="50"/>
      <c r="D317" s="40"/>
      <c r="E317" s="41"/>
      <c r="F317" s="42"/>
      <c r="G317" s="43"/>
      <c r="H317" s="44">
        <f t="shared" si="44"/>
        <v>0</v>
      </c>
      <c r="I317" s="45"/>
      <c r="J317" s="45"/>
      <c r="K317" s="44">
        <f t="shared" si="45"/>
        <v>0</v>
      </c>
      <c r="L317" s="50"/>
      <c r="M317" s="42"/>
      <c r="N317" s="43"/>
      <c r="O317" s="44">
        <f t="shared" si="46"/>
        <v>0</v>
      </c>
      <c r="P317" s="45"/>
      <c r="Q317" s="45"/>
      <c r="R317" s="44">
        <f t="shared" si="47"/>
        <v>0</v>
      </c>
      <c r="S317" s="44" t="str">
        <f t="shared" si="48"/>
        <v/>
      </c>
      <c r="T317" s="46" t="str">
        <f t="shared" si="49"/>
        <v/>
      </c>
      <c r="U317" s="47"/>
      <c r="W317" s="18" t="str">
        <f t="shared" si="43"/>
        <v/>
      </c>
    </row>
    <row r="318" spans="2:23" hidden="1" x14ac:dyDescent="0.2">
      <c r="B318" s="39"/>
      <c r="C318" s="50"/>
      <c r="D318" s="40"/>
      <c r="E318" s="41"/>
      <c r="F318" s="42"/>
      <c r="G318" s="43"/>
      <c r="H318" s="44">
        <f t="shared" si="44"/>
        <v>0</v>
      </c>
      <c r="I318" s="45"/>
      <c r="J318" s="45"/>
      <c r="K318" s="44">
        <f t="shared" si="45"/>
        <v>0</v>
      </c>
      <c r="L318" s="50"/>
      <c r="M318" s="42"/>
      <c r="N318" s="43"/>
      <c r="O318" s="44">
        <f t="shared" si="46"/>
        <v>0</v>
      </c>
      <c r="P318" s="45"/>
      <c r="Q318" s="45"/>
      <c r="R318" s="44">
        <f t="shared" si="47"/>
        <v>0</v>
      </c>
      <c r="S318" s="44" t="str">
        <f t="shared" si="48"/>
        <v/>
      </c>
      <c r="T318" s="46" t="str">
        <f t="shared" si="49"/>
        <v/>
      </c>
      <c r="U318" s="47"/>
      <c r="W318" s="18" t="str">
        <f t="shared" si="43"/>
        <v/>
      </c>
    </row>
    <row r="319" spans="2:23" hidden="1" x14ac:dyDescent="0.2">
      <c r="B319" s="39"/>
      <c r="C319" s="50"/>
      <c r="D319" s="40"/>
      <c r="E319" s="41"/>
      <c r="F319" s="42"/>
      <c r="G319" s="43"/>
      <c r="H319" s="44">
        <f t="shared" si="44"/>
        <v>0</v>
      </c>
      <c r="I319" s="45"/>
      <c r="J319" s="45"/>
      <c r="K319" s="44">
        <f t="shared" si="45"/>
        <v>0</v>
      </c>
      <c r="L319" s="50"/>
      <c r="M319" s="42"/>
      <c r="N319" s="43"/>
      <c r="O319" s="44">
        <f t="shared" si="46"/>
        <v>0</v>
      </c>
      <c r="P319" s="45"/>
      <c r="Q319" s="45"/>
      <c r="R319" s="44">
        <f t="shared" si="47"/>
        <v>0</v>
      </c>
      <c r="S319" s="44" t="str">
        <f t="shared" si="48"/>
        <v/>
      </c>
      <c r="T319" s="46" t="str">
        <f t="shared" si="49"/>
        <v/>
      </c>
      <c r="U319" s="47"/>
      <c r="W319" s="18" t="str">
        <f t="shared" si="43"/>
        <v/>
      </c>
    </row>
    <row r="320" spans="2:23" hidden="1" x14ac:dyDescent="0.2">
      <c r="B320" s="39"/>
      <c r="C320" s="50"/>
      <c r="D320" s="40"/>
      <c r="E320" s="41"/>
      <c r="F320" s="42"/>
      <c r="G320" s="43"/>
      <c r="H320" s="44">
        <f t="shared" si="44"/>
        <v>0</v>
      </c>
      <c r="I320" s="45"/>
      <c r="J320" s="45"/>
      <c r="K320" s="44">
        <f t="shared" si="45"/>
        <v>0</v>
      </c>
      <c r="L320" s="50"/>
      <c r="M320" s="42"/>
      <c r="N320" s="43"/>
      <c r="O320" s="44">
        <f t="shared" si="46"/>
        <v>0</v>
      </c>
      <c r="P320" s="45"/>
      <c r="Q320" s="45"/>
      <c r="R320" s="44">
        <f t="shared" si="47"/>
        <v>0</v>
      </c>
      <c r="S320" s="44" t="str">
        <f t="shared" si="48"/>
        <v/>
      </c>
      <c r="T320" s="46" t="str">
        <f t="shared" si="49"/>
        <v/>
      </c>
      <c r="U320" s="47"/>
      <c r="W320" s="18" t="str">
        <f t="shared" si="43"/>
        <v/>
      </c>
    </row>
    <row r="321" spans="2:23" hidden="1" x14ac:dyDescent="0.2">
      <c r="B321" s="39"/>
      <c r="C321" s="50"/>
      <c r="D321" s="40"/>
      <c r="E321" s="41"/>
      <c r="F321" s="42"/>
      <c r="G321" s="43"/>
      <c r="H321" s="44">
        <f t="shared" si="44"/>
        <v>0</v>
      </c>
      <c r="I321" s="45"/>
      <c r="J321" s="45"/>
      <c r="K321" s="44">
        <f t="shared" si="45"/>
        <v>0</v>
      </c>
      <c r="L321" s="50"/>
      <c r="M321" s="42"/>
      <c r="N321" s="43"/>
      <c r="O321" s="44">
        <f t="shared" si="46"/>
        <v>0</v>
      </c>
      <c r="P321" s="45"/>
      <c r="Q321" s="45"/>
      <c r="R321" s="44">
        <f t="shared" si="47"/>
        <v>0</v>
      </c>
      <c r="S321" s="44" t="str">
        <f t="shared" si="48"/>
        <v/>
      </c>
      <c r="T321" s="46" t="str">
        <f t="shared" si="49"/>
        <v/>
      </c>
      <c r="U321" s="47"/>
      <c r="W321" s="18" t="str">
        <f t="shared" si="43"/>
        <v/>
      </c>
    </row>
    <row r="322" spans="2:23" hidden="1" x14ac:dyDescent="0.2">
      <c r="B322" s="39"/>
      <c r="C322" s="50"/>
      <c r="D322" s="40"/>
      <c r="E322" s="41"/>
      <c r="F322" s="42"/>
      <c r="G322" s="43"/>
      <c r="H322" s="44">
        <f t="shared" si="44"/>
        <v>0</v>
      </c>
      <c r="I322" s="45"/>
      <c r="J322" s="45"/>
      <c r="K322" s="44">
        <f t="shared" si="45"/>
        <v>0</v>
      </c>
      <c r="L322" s="50"/>
      <c r="M322" s="42"/>
      <c r="N322" s="43"/>
      <c r="O322" s="44">
        <f t="shared" si="46"/>
        <v>0</v>
      </c>
      <c r="P322" s="45"/>
      <c r="Q322" s="45"/>
      <c r="R322" s="44">
        <f t="shared" si="47"/>
        <v>0</v>
      </c>
      <c r="S322" s="44" t="str">
        <f t="shared" si="48"/>
        <v/>
      </c>
      <c r="T322" s="46" t="str">
        <f t="shared" si="49"/>
        <v/>
      </c>
      <c r="U322" s="47"/>
      <c r="W322" s="18" t="str">
        <f t="shared" si="43"/>
        <v/>
      </c>
    </row>
    <row r="323" spans="2:23" hidden="1" x14ac:dyDescent="0.2">
      <c r="B323" s="39"/>
      <c r="C323" s="50"/>
      <c r="D323" s="40"/>
      <c r="E323" s="41"/>
      <c r="F323" s="42"/>
      <c r="G323" s="43"/>
      <c r="H323" s="44">
        <f t="shared" si="44"/>
        <v>0</v>
      </c>
      <c r="I323" s="45"/>
      <c r="J323" s="45"/>
      <c r="K323" s="44">
        <f t="shared" si="45"/>
        <v>0</v>
      </c>
      <c r="L323" s="50"/>
      <c r="M323" s="42"/>
      <c r="N323" s="43"/>
      <c r="O323" s="44">
        <f t="shared" si="46"/>
        <v>0</v>
      </c>
      <c r="P323" s="45"/>
      <c r="Q323" s="45"/>
      <c r="R323" s="44">
        <f t="shared" si="47"/>
        <v>0</v>
      </c>
      <c r="S323" s="44" t="str">
        <f t="shared" si="48"/>
        <v/>
      </c>
      <c r="T323" s="46" t="str">
        <f t="shared" si="49"/>
        <v/>
      </c>
      <c r="U323" s="47"/>
      <c r="W323" s="18" t="str">
        <f t="shared" si="43"/>
        <v/>
      </c>
    </row>
    <row r="324" spans="2:23" hidden="1" x14ac:dyDescent="0.2">
      <c r="B324" s="39"/>
      <c r="C324" s="50"/>
      <c r="D324" s="40"/>
      <c r="E324" s="41"/>
      <c r="F324" s="42"/>
      <c r="G324" s="43"/>
      <c r="H324" s="44">
        <f t="shared" si="44"/>
        <v>0</v>
      </c>
      <c r="I324" s="45"/>
      <c r="J324" s="45"/>
      <c r="K324" s="44">
        <f t="shared" si="45"/>
        <v>0</v>
      </c>
      <c r="L324" s="50"/>
      <c r="M324" s="42"/>
      <c r="N324" s="43"/>
      <c r="O324" s="44">
        <f t="shared" si="46"/>
        <v>0</v>
      </c>
      <c r="P324" s="45"/>
      <c r="Q324" s="45"/>
      <c r="R324" s="44">
        <f t="shared" si="47"/>
        <v>0</v>
      </c>
      <c r="S324" s="44" t="str">
        <f t="shared" si="48"/>
        <v/>
      </c>
      <c r="T324" s="46" t="str">
        <f t="shared" si="49"/>
        <v/>
      </c>
      <c r="U324" s="47"/>
      <c r="W324" s="18" t="str">
        <f t="shared" si="43"/>
        <v/>
      </c>
    </row>
    <row r="325" spans="2:23" hidden="1" x14ac:dyDescent="0.2">
      <c r="B325" s="39"/>
      <c r="C325" s="50"/>
      <c r="D325" s="40"/>
      <c r="E325" s="41"/>
      <c r="F325" s="42"/>
      <c r="G325" s="43"/>
      <c r="H325" s="44">
        <f t="shared" si="44"/>
        <v>0</v>
      </c>
      <c r="I325" s="45"/>
      <c r="J325" s="45"/>
      <c r="K325" s="44">
        <f t="shared" si="45"/>
        <v>0</v>
      </c>
      <c r="L325" s="50"/>
      <c r="M325" s="42"/>
      <c r="N325" s="43"/>
      <c r="O325" s="44">
        <f t="shared" si="46"/>
        <v>0</v>
      </c>
      <c r="P325" s="45"/>
      <c r="Q325" s="45"/>
      <c r="R325" s="44">
        <f t="shared" si="47"/>
        <v>0</v>
      </c>
      <c r="S325" s="44" t="str">
        <f t="shared" si="48"/>
        <v/>
      </c>
      <c r="T325" s="46" t="str">
        <f t="shared" si="49"/>
        <v/>
      </c>
      <c r="U325" s="47"/>
      <c r="W325" s="18" t="str">
        <f t="shared" si="43"/>
        <v/>
      </c>
    </row>
    <row r="326" spans="2:23" hidden="1" x14ac:dyDescent="0.2">
      <c r="B326" s="39"/>
      <c r="C326" s="50"/>
      <c r="D326" s="40"/>
      <c r="E326" s="41"/>
      <c r="F326" s="42"/>
      <c r="G326" s="43"/>
      <c r="H326" s="44">
        <f t="shared" si="44"/>
        <v>0</v>
      </c>
      <c r="I326" s="45"/>
      <c r="J326" s="45"/>
      <c r="K326" s="44">
        <f t="shared" si="45"/>
        <v>0</v>
      </c>
      <c r="L326" s="50"/>
      <c r="M326" s="42"/>
      <c r="N326" s="43"/>
      <c r="O326" s="44">
        <f t="shared" si="46"/>
        <v>0</v>
      </c>
      <c r="P326" s="45"/>
      <c r="Q326" s="45"/>
      <c r="R326" s="44">
        <f t="shared" si="47"/>
        <v>0</v>
      </c>
      <c r="S326" s="44" t="str">
        <f t="shared" si="48"/>
        <v/>
      </c>
      <c r="T326" s="46" t="str">
        <f t="shared" si="49"/>
        <v/>
      </c>
      <c r="U326" s="47"/>
      <c r="W326" s="18" t="str">
        <f t="shared" si="43"/>
        <v/>
      </c>
    </row>
    <row r="327" spans="2:23" hidden="1" x14ac:dyDescent="0.2">
      <c r="B327" s="39"/>
      <c r="C327" s="50"/>
      <c r="D327" s="40"/>
      <c r="E327" s="41"/>
      <c r="F327" s="42"/>
      <c r="G327" s="43"/>
      <c r="H327" s="44">
        <f t="shared" si="44"/>
        <v>0</v>
      </c>
      <c r="I327" s="45"/>
      <c r="J327" s="45"/>
      <c r="K327" s="44">
        <f t="shared" si="45"/>
        <v>0</v>
      </c>
      <c r="L327" s="50"/>
      <c r="M327" s="42"/>
      <c r="N327" s="43"/>
      <c r="O327" s="44">
        <f t="shared" si="46"/>
        <v>0</v>
      </c>
      <c r="P327" s="45"/>
      <c r="Q327" s="45"/>
      <c r="R327" s="44">
        <f t="shared" si="47"/>
        <v>0</v>
      </c>
      <c r="S327" s="44" t="str">
        <f t="shared" si="48"/>
        <v/>
      </c>
      <c r="T327" s="46" t="str">
        <f t="shared" si="49"/>
        <v/>
      </c>
      <c r="U327" s="47"/>
      <c r="W327" s="18" t="str">
        <f t="shared" si="43"/>
        <v/>
      </c>
    </row>
    <row r="328" spans="2:23" hidden="1" x14ac:dyDescent="0.2">
      <c r="B328" s="39"/>
      <c r="C328" s="50"/>
      <c r="D328" s="40"/>
      <c r="E328" s="41"/>
      <c r="F328" s="42"/>
      <c r="G328" s="43"/>
      <c r="H328" s="44">
        <f t="shared" si="44"/>
        <v>0</v>
      </c>
      <c r="I328" s="45"/>
      <c r="J328" s="45"/>
      <c r="K328" s="44">
        <f t="shared" si="45"/>
        <v>0</v>
      </c>
      <c r="L328" s="50"/>
      <c r="M328" s="42"/>
      <c r="N328" s="43"/>
      <c r="O328" s="44">
        <f t="shared" si="46"/>
        <v>0</v>
      </c>
      <c r="P328" s="45"/>
      <c r="Q328" s="45"/>
      <c r="R328" s="44">
        <f t="shared" si="47"/>
        <v>0</v>
      </c>
      <c r="S328" s="44" t="str">
        <f t="shared" si="48"/>
        <v/>
      </c>
      <c r="T328" s="46" t="str">
        <f t="shared" si="49"/>
        <v/>
      </c>
      <c r="U328" s="47"/>
      <c r="W328" s="18" t="str">
        <f t="shared" ref="W328:W391" si="50">IF(L328&lt;&gt;"",YEAR(L328),"")</f>
        <v/>
      </c>
    </row>
    <row r="329" spans="2:23" hidden="1" x14ac:dyDescent="0.2">
      <c r="B329" s="39"/>
      <c r="C329" s="50"/>
      <c r="D329" s="40"/>
      <c r="E329" s="41"/>
      <c r="F329" s="42"/>
      <c r="G329" s="43"/>
      <c r="H329" s="44">
        <f t="shared" si="44"/>
        <v>0</v>
      </c>
      <c r="I329" s="45"/>
      <c r="J329" s="45"/>
      <c r="K329" s="44">
        <f t="shared" si="45"/>
        <v>0</v>
      </c>
      <c r="L329" s="50"/>
      <c r="M329" s="42"/>
      <c r="N329" s="43"/>
      <c r="O329" s="44">
        <f t="shared" si="46"/>
        <v>0</v>
      </c>
      <c r="P329" s="45"/>
      <c r="Q329" s="45"/>
      <c r="R329" s="44">
        <f t="shared" si="47"/>
        <v>0</v>
      </c>
      <c r="S329" s="44" t="str">
        <f t="shared" si="48"/>
        <v/>
      </c>
      <c r="T329" s="46" t="str">
        <f t="shared" si="49"/>
        <v/>
      </c>
      <c r="U329" s="47"/>
      <c r="W329" s="18" t="str">
        <f t="shared" si="50"/>
        <v/>
      </c>
    </row>
    <row r="330" spans="2:23" hidden="1" x14ac:dyDescent="0.2">
      <c r="B330" s="39"/>
      <c r="C330" s="50"/>
      <c r="D330" s="40"/>
      <c r="E330" s="41"/>
      <c r="F330" s="42"/>
      <c r="G330" s="43"/>
      <c r="H330" s="44">
        <f t="shared" si="44"/>
        <v>0</v>
      </c>
      <c r="I330" s="45"/>
      <c r="J330" s="45"/>
      <c r="K330" s="44">
        <f t="shared" si="45"/>
        <v>0</v>
      </c>
      <c r="L330" s="50"/>
      <c r="M330" s="42"/>
      <c r="N330" s="43"/>
      <c r="O330" s="44">
        <f t="shared" si="46"/>
        <v>0</v>
      </c>
      <c r="P330" s="45"/>
      <c r="Q330" s="45"/>
      <c r="R330" s="44">
        <f t="shared" si="47"/>
        <v>0</v>
      </c>
      <c r="S330" s="44" t="str">
        <f t="shared" si="48"/>
        <v/>
      </c>
      <c r="T330" s="46" t="str">
        <f t="shared" si="49"/>
        <v/>
      </c>
      <c r="U330" s="47"/>
      <c r="W330" s="18" t="str">
        <f t="shared" si="50"/>
        <v/>
      </c>
    </row>
    <row r="331" spans="2:23" hidden="1" x14ac:dyDescent="0.2">
      <c r="B331" s="39"/>
      <c r="C331" s="50"/>
      <c r="D331" s="40"/>
      <c r="E331" s="41"/>
      <c r="F331" s="42"/>
      <c r="G331" s="43"/>
      <c r="H331" s="44">
        <f t="shared" si="44"/>
        <v>0</v>
      </c>
      <c r="I331" s="45"/>
      <c r="J331" s="45"/>
      <c r="K331" s="44">
        <f t="shared" si="45"/>
        <v>0</v>
      </c>
      <c r="L331" s="50"/>
      <c r="M331" s="42"/>
      <c r="N331" s="43"/>
      <c r="O331" s="44">
        <f t="shared" si="46"/>
        <v>0</v>
      </c>
      <c r="P331" s="45"/>
      <c r="Q331" s="45"/>
      <c r="R331" s="44">
        <f t="shared" si="47"/>
        <v>0</v>
      </c>
      <c r="S331" s="44" t="str">
        <f t="shared" si="48"/>
        <v/>
      </c>
      <c r="T331" s="46" t="str">
        <f t="shared" si="49"/>
        <v/>
      </c>
      <c r="U331" s="47"/>
      <c r="W331" s="18" t="str">
        <f t="shared" si="50"/>
        <v/>
      </c>
    </row>
    <row r="332" spans="2:23" hidden="1" x14ac:dyDescent="0.2">
      <c r="B332" s="39"/>
      <c r="C332" s="50"/>
      <c r="D332" s="40"/>
      <c r="E332" s="41"/>
      <c r="F332" s="42"/>
      <c r="G332" s="43"/>
      <c r="H332" s="44">
        <f t="shared" si="44"/>
        <v>0</v>
      </c>
      <c r="I332" s="45"/>
      <c r="J332" s="45"/>
      <c r="K332" s="44">
        <f t="shared" si="45"/>
        <v>0</v>
      </c>
      <c r="L332" s="50"/>
      <c r="M332" s="42"/>
      <c r="N332" s="43"/>
      <c r="O332" s="44">
        <f t="shared" si="46"/>
        <v>0</v>
      </c>
      <c r="P332" s="45"/>
      <c r="Q332" s="45"/>
      <c r="R332" s="44">
        <f t="shared" si="47"/>
        <v>0</v>
      </c>
      <c r="S332" s="44" t="str">
        <f t="shared" si="48"/>
        <v/>
      </c>
      <c r="T332" s="46" t="str">
        <f t="shared" si="49"/>
        <v/>
      </c>
      <c r="U332" s="47"/>
      <c r="W332" s="18" t="str">
        <f t="shared" si="50"/>
        <v/>
      </c>
    </row>
    <row r="333" spans="2:23" hidden="1" x14ac:dyDescent="0.2">
      <c r="B333" s="39"/>
      <c r="C333" s="50"/>
      <c r="D333" s="40"/>
      <c r="E333" s="41"/>
      <c r="F333" s="42"/>
      <c r="G333" s="43"/>
      <c r="H333" s="44">
        <f t="shared" si="44"/>
        <v>0</v>
      </c>
      <c r="I333" s="45"/>
      <c r="J333" s="45"/>
      <c r="K333" s="44">
        <f t="shared" si="45"/>
        <v>0</v>
      </c>
      <c r="L333" s="50"/>
      <c r="M333" s="42"/>
      <c r="N333" s="43"/>
      <c r="O333" s="44">
        <f t="shared" si="46"/>
        <v>0</v>
      </c>
      <c r="P333" s="45"/>
      <c r="Q333" s="45"/>
      <c r="R333" s="44">
        <f t="shared" si="47"/>
        <v>0</v>
      </c>
      <c r="S333" s="44" t="str">
        <f t="shared" si="48"/>
        <v/>
      </c>
      <c r="T333" s="46" t="str">
        <f t="shared" si="49"/>
        <v/>
      </c>
      <c r="U333" s="47"/>
      <c r="W333" s="18" t="str">
        <f t="shared" si="50"/>
        <v/>
      </c>
    </row>
    <row r="334" spans="2:23" hidden="1" x14ac:dyDescent="0.2">
      <c r="B334" s="39"/>
      <c r="C334" s="50"/>
      <c r="D334" s="40"/>
      <c r="E334" s="41"/>
      <c r="F334" s="42"/>
      <c r="G334" s="43"/>
      <c r="H334" s="44">
        <f t="shared" si="44"/>
        <v>0</v>
      </c>
      <c r="I334" s="45"/>
      <c r="J334" s="45"/>
      <c r="K334" s="44">
        <f t="shared" si="45"/>
        <v>0</v>
      </c>
      <c r="L334" s="50"/>
      <c r="M334" s="42"/>
      <c r="N334" s="43"/>
      <c r="O334" s="44">
        <f t="shared" si="46"/>
        <v>0</v>
      </c>
      <c r="P334" s="45"/>
      <c r="Q334" s="45"/>
      <c r="R334" s="44">
        <f t="shared" si="47"/>
        <v>0</v>
      </c>
      <c r="S334" s="44" t="str">
        <f t="shared" si="48"/>
        <v/>
      </c>
      <c r="T334" s="46" t="str">
        <f t="shared" si="49"/>
        <v/>
      </c>
      <c r="U334" s="47"/>
      <c r="W334" s="18" t="str">
        <f t="shared" si="50"/>
        <v/>
      </c>
    </row>
    <row r="335" spans="2:23" hidden="1" x14ac:dyDescent="0.2">
      <c r="B335" s="39"/>
      <c r="C335" s="50"/>
      <c r="D335" s="40"/>
      <c r="E335" s="41"/>
      <c r="F335" s="42"/>
      <c r="G335" s="43"/>
      <c r="H335" s="44">
        <f t="shared" si="44"/>
        <v>0</v>
      </c>
      <c r="I335" s="45"/>
      <c r="J335" s="45"/>
      <c r="K335" s="44">
        <f t="shared" si="45"/>
        <v>0</v>
      </c>
      <c r="L335" s="50"/>
      <c r="M335" s="42"/>
      <c r="N335" s="43"/>
      <c r="O335" s="44">
        <f t="shared" si="46"/>
        <v>0</v>
      </c>
      <c r="P335" s="45"/>
      <c r="Q335" s="45"/>
      <c r="R335" s="44">
        <f t="shared" si="47"/>
        <v>0</v>
      </c>
      <c r="S335" s="44" t="str">
        <f t="shared" si="48"/>
        <v/>
      </c>
      <c r="T335" s="46" t="str">
        <f t="shared" si="49"/>
        <v/>
      </c>
      <c r="U335" s="47"/>
      <c r="W335" s="18" t="str">
        <f t="shared" si="50"/>
        <v/>
      </c>
    </row>
    <row r="336" spans="2:23" hidden="1" x14ac:dyDescent="0.2">
      <c r="B336" s="39"/>
      <c r="C336" s="50"/>
      <c r="D336" s="40"/>
      <c r="E336" s="41"/>
      <c r="F336" s="42"/>
      <c r="G336" s="43"/>
      <c r="H336" s="44">
        <f t="shared" si="44"/>
        <v>0</v>
      </c>
      <c r="I336" s="45"/>
      <c r="J336" s="45"/>
      <c r="K336" s="44">
        <f t="shared" si="45"/>
        <v>0</v>
      </c>
      <c r="L336" s="50"/>
      <c r="M336" s="42"/>
      <c r="N336" s="43"/>
      <c r="O336" s="44">
        <f t="shared" si="46"/>
        <v>0</v>
      </c>
      <c r="P336" s="45"/>
      <c r="Q336" s="45"/>
      <c r="R336" s="44">
        <f t="shared" si="47"/>
        <v>0</v>
      </c>
      <c r="S336" s="44" t="str">
        <f t="shared" si="48"/>
        <v/>
      </c>
      <c r="T336" s="46" t="str">
        <f t="shared" si="49"/>
        <v/>
      </c>
      <c r="U336" s="47"/>
      <c r="W336" s="18" t="str">
        <f t="shared" si="50"/>
        <v/>
      </c>
    </row>
    <row r="337" spans="2:23" hidden="1" x14ac:dyDescent="0.2">
      <c r="B337" s="39"/>
      <c r="C337" s="50"/>
      <c r="D337" s="40"/>
      <c r="E337" s="41"/>
      <c r="F337" s="42"/>
      <c r="G337" s="43"/>
      <c r="H337" s="44">
        <f t="shared" si="44"/>
        <v>0</v>
      </c>
      <c r="I337" s="45"/>
      <c r="J337" s="45"/>
      <c r="K337" s="44">
        <f t="shared" si="45"/>
        <v>0</v>
      </c>
      <c r="L337" s="50"/>
      <c r="M337" s="42"/>
      <c r="N337" s="43"/>
      <c r="O337" s="44">
        <f t="shared" si="46"/>
        <v>0</v>
      </c>
      <c r="P337" s="45"/>
      <c r="Q337" s="45"/>
      <c r="R337" s="44">
        <f t="shared" si="47"/>
        <v>0</v>
      </c>
      <c r="S337" s="44" t="str">
        <f t="shared" si="48"/>
        <v/>
      </c>
      <c r="T337" s="46" t="str">
        <f t="shared" si="49"/>
        <v/>
      </c>
      <c r="U337" s="47"/>
      <c r="W337" s="18" t="str">
        <f t="shared" si="50"/>
        <v/>
      </c>
    </row>
    <row r="338" spans="2:23" hidden="1" x14ac:dyDescent="0.2">
      <c r="B338" s="39"/>
      <c r="C338" s="50"/>
      <c r="D338" s="40"/>
      <c r="E338" s="41"/>
      <c r="F338" s="42"/>
      <c r="G338" s="43"/>
      <c r="H338" s="44">
        <f t="shared" si="44"/>
        <v>0</v>
      </c>
      <c r="I338" s="45"/>
      <c r="J338" s="45"/>
      <c r="K338" s="44">
        <f t="shared" si="45"/>
        <v>0</v>
      </c>
      <c r="L338" s="50"/>
      <c r="M338" s="42"/>
      <c r="N338" s="43"/>
      <c r="O338" s="44">
        <f t="shared" si="46"/>
        <v>0</v>
      </c>
      <c r="P338" s="45"/>
      <c r="Q338" s="45"/>
      <c r="R338" s="44">
        <f t="shared" si="47"/>
        <v>0</v>
      </c>
      <c r="S338" s="44" t="str">
        <f t="shared" si="48"/>
        <v/>
      </c>
      <c r="T338" s="46" t="str">
        <f t="shared" si="49"/>
        <v/>
      </c>
      <c r="U338" s="47"/>
      <c r="W338" s="18" t="str">
        <f t="shared" si="50"/>
        <v/>
      </c>
    </row>
    <row r="339" spans="2:23" hidden="1" x14ac:dyDescent="0.2">
      <c r="B339" s="39"/>
      <c r="C339" s="50"/>
      <c r="D339" s="40"/>
      <c r="E339" s="41"/>
      <c r="F339" s="42"/>
      <c r="G339" s="43"/>
      <c r="H339" s="44">
        <f t="shared" si="44"/>
        <v>0</v>
      </c>
      <c r="I339" s="45"/>
      <c r="J339" s="45"/>
      <c r="K339" s="44">
        <f t="shared" si="45"/>
        <v>0</v>
      </c>
      <c r="L339" s="50"/>
      <c r="M339" s="42"/>
      <c r="N339" s="43"/>
      <c r="O339" s="44">
        <f t="shared" si="46"/>
        <v>0</v>
      </c>
      <c r="P339" s="45"/>
      <c r="Q339" s="45"/>
      <c r="R339" s="44">
        <f t="shared" si="47"/>
        <v>0</v>
      </c>
      <c r="S339" s="44" t="str">
        <f t="shared" si="48"/>
        <v/>
      </c>
      <c r="T339" s="46" t="str">
        <f t="shared" si="49"/>
        <v/>
      </c>
      <c r="U339" s="47"/>
      <c r="W339" s="18" t="str">
        <f t="shared" si="50"/>
        <v/>
      </c>
    </row>
    <row r="340" spans="2:23" hidden="1" x14ac:dyDescent="0.2">
      <c r="B340" s="39"/>
      <c r="C340" s="50"/>
      <c r="D340" s="40"/>
      <c r="E340" s="41"/>
      <c r="F340" s="42"/>
      <c r="G340" s="43"/>
      <c r="H340" s="44">
        <f t="shared" si="44"/>
        <v>0</v>
      </c>
      <c r="I340" s="45"/>
      <c r="J340" s="45"/>
      <c r="K340" s="44">
        <f t="shared" si="45"/>
        <v>0</v>
      </c>
      <c r="L340" s="50"/>
      <c r="M340" s="42"/>
      <c r="N340" s="43"/>
      <c r="O340" s="44">
        <f t="shared" si="46"/>
        <v>0</v>
      </c>
      <c r="P340" s="45"/>
      <c r="Q340" s="45"/>
      <c r="R340" s="44">
        <f t="shared" si="47"/>
        <v>0</v>
      </c>
      <c r="S340" s="44" t="str">
        <f t="shared" si="48"/>
        <v/>
      </c>
      <c r="T340" s="46" t="str">
        <f t="shared" si="49"/>
        <v/>
      </c>
      <c r="U340" s="47"/>
      <c r="W340" s="18" t="str">
        <f t="shared" si="50"/>
        <v/>
      </c>
    </row>
    <row r="341" spans="2:23" hidden="1" x14ac:dyDescent="0.2">
      <c r="B341" s="39"/>
      <c r="C341" s="50"/>
      <c r="D341" s="40"/>
      <c r="E341" s="41"/>
      <c r="F341" s="42"/>
      <c r="G341" s="43"/>
      <c r="H341" s="44">
        <f t="shared" si="44"/>
        <v>0</v>
      </c>
      <c r="I341" s="45"/>
      <c r="J341" s="45"/>
      <c r="K341" s="44">
        <f t="shared" si="45"/>
        <v>0</v>
      </c>
      <c r="L341" s="50"/>
      <c r="M341" s="42"/>
      <c r="N341" s="43"/>
      <c r="O341" s="44">
        <f t="shared" si="46"/>
        <v>0</v>
      </c>
      <c r="P341" s="45"/>
      <c r="Q341" s="45"/>
      <c r="R341" s="44">
        <f t="shared" si="47"/>
        <v>0</v>
      </c>
      <c r="S341" s="44" t="str">
        <f t="shared" si="48"/>
        <v/>
      </c>
      <c r="T341" s="46" t="str">
        <f t="shared" si="49"/>
        <v/>
      </c>
      <c r="U341" s="47"/>
      <c r="W341" s="18" t="str">
        <f t="shared" si="50"/>
        <v/>
      </c>
    </row>
    <row r="342" spans="2:23" hidden="1" x14ac:dyDescent="0.2">
      <c r="B342" s="39"/>
      <c r="C342" s="50"/>
      <c r="D342" s="40"/>
      <c r="E342" s="41"/>
      <c r="F342" s="42"/>
      <c r="G342" s="43"/>
      <c r="H342" s="44">
        <f t="shared" si="44"/>
        <v>0</v>
      </c>
      <c r="I342" s="45"/>
      <c r="J342" s="45"/>
      <c r="K342" s="44">
        <f t="shared" si="45"/>
        <v>0</v>
      </c>
      <c r="L342" s="50"/>
      <c r="M342" s="42"/>
      <c r="N342" s="43"/>
      <c r="O342" s="44">
        <f t="shared" si="46"/>
        <v>0</v>
      </c>
      <c r="P342" s="45"/>
      <c r="Q342" s="45"/>
      <c r="R342" s="44">
        <f t="shared" si="47"/>
        <v>0</v>
      </c>
      <c r="S342" s="44" t="str">
        <f t="shared" si="48"/>
        <v/>
      </c>
      <c r="T342" s="46" t="str">
        <f t="shared" si="49"/>
        <v/>
      </c>
      <c r="U342" s="47"/>
      <c r="W342" s="18" t="str">
        <f t="shared" si="50"/>
        <v/>
      </c>
    </row>
    <row r="343" spans="2:23" hidden="1" x14ac:dyDescent="0.2">
      <c r="B343" s="39"/>
      <c r="C343" s="50"/>
      <c r="D343" s="40"/>
      <c r="E343" s="41"/>
      <c r="F343" s="42"/>
      <c r="G343" s="43"/>
      <c r="H343" s="44">
        <f t="shared" si="44"/>
        <v>0</v>
      </c>
      <c r="I343" s="45"/>
      <c r="J343" s="45"/>
      <c r="K343" s="44">
        <f t="shared" si="45"/>
        <v>0</v>
      </c>
      <c r="L343" s="50"/>
      <c r="M343" s="42"/>
      <c r="N343" s="43"/>
      <c r="O343" s="44">
        <f t="shared" si="46"/>
        <v>0</v>
      </c>
      <c r="P343" s="45"/>
      <c r="Q343" s="45"/>
      <c r="R343" s="44">
        <f t="shared" si="47"/>
        <v>0</v>
      </c>
      <c r="S343" s="44" t="str">
        <f t="shared" si="48"/>
        <v/>
      </c>
      <c r="T343" s="46" t="str">
        <f t="shared" si="49"/>
        <v/>
      </c>
      <c r="U343" s="47"/>
      <c r="W343" s="18" t="str">
        <f t="shared" si="50"/>
        <v/>
      </c>
    </row>
    <row r="344" spans="2:23" hidden="1" x14ac:dyDescent="0.2">
      <c r="B344" s="39"/>
      <c r="C344" s="50"/>
      <c r="D344" s="40"/>
      <c r="E344" s="41"/>
      <c r="F344" s="42"/>
      <c r="G344" s="43"/>
      <c r="H344" s="44">
        <f t="shared" si="44"/>
        <v>0</v>
      </c>
      <c r="I344" s="45"/>
      <c r="J344" s="45"/>
      <c r="K344" s="44">
        <f t="shared" si="45"/>
        <v>0</v>
      </c>
      <c r="L344" s="50"/>
      <c r="M344" s="42"/>
      <c r="N344" s="43"/>
      <c r="O344" s="44">
        <f t="shared" si="46"/>
        <v>0</v>
      </c>
      <c r="P344" s="45"/>
      <c r="Q344" s="45"/>
      <c r="R344" s="44">
        <f t="shared" si="47"/>
        <v>0</v>
      </c>
      <c r="S344" s="44" t="str">
        <f t="shared" si="48"/>
        <v/>
      </c>
      <c r="T344" s="46" t="str">
        <f t="shared" si="49"/>
        <v/>
      </c>
      <c r="U344" s="47"/>
      <c r="W344" s="18" t="str">
        <f t="shared" si="50"/>
        <v/>
      </c>
    </row>
    <row r="345" spans="2:23" hidden="1" x14ac:dyDescent="0.2">
      <c r="B345" s="39"/>
      <c r="C345" s="50"/>
      <c r="D345" s="40"/>
      <c r="E345" s="41"/>
      <c r="F345" s="42"/>
      <c r="G345" s="43"/>
      <c r="H345" s="44">
        <f t="shared" si="44"/>
        <v>0</v>
      </c>
      <c r="I345" s="45"/>
      <c r="J345" s="45"/>
      <c r="K345" s="44">
        <f t="shared" si="45"/>
        <v>0</v>
      </c>
      <c r="L345" s="50"/>
      <c r="M345" s="42"/>
      <c r="N345" s="43"/>
      <c r="O345" s="44">
        <f t="shared" si="46"/>
        <v>0</v>
      </c>
      <c r="P345" s="45"/>
      <c r="Q345" s="45"/>
      <c r="R345" s="44">
        <f t="shared" si="47"/>
        <v>0</v>
      </c>
      <c r="S345" s="44" t="str">
        <f t="shared" si="48"/>
        <v/>
      </c>
      <c r="T345" s="46" t="str">
        <f t="shared" si="49"/>
        <v/>
      </c>
      <c r="U345" s="47"/>
      <c r="W345" s="18" t="str">
        <f t="shared" si="50"/>
        <v/>
      </c>
    </row>
    <row r="346" spans="2:23" hidden="1" x14ac:dyDescent="0.2">
      <c r="B346" s="39"/>
      <c r="C346" s="50"/>
      <c r="D346" s="40"/>
      <c r="E346" s="41"/>
      <c r="F346" s="42"/>
      <c r="G346" s="43"/>
      <c r="H346" s="44">
        <f t="shared" si="44"/>
        <v>0</v>
      </c>
      <c r="I346" s="45"/>
      <c r="J346" s="45"/>
      <c r="K346" s="44">
        <f t="shared" si="45"/>
        <v>0</v>
      </c>
      <c r="L346" s="50"/>
      <c r="M346" s="42"/>
      <c r="N346" s="43"/>
      <c r="O346" s="44">
        <f t="shared" si="46"/>
        <v>0</v>
      </c>
      <c r="P346" s="45"/>
      <c r="Q346" s="45"/>
      <c r="R346" s="44">
        <f t="shared" si="47"/>
        <v>0</v>
      </c>
      <c r="S346" s="44" t="str">
        <f t="shared" si="48"/>
        <v/>
      </c>
      <c r="T346" s="46" t="str">
        <f t="shared" si="49"/>
        <v/>
      </c>
      <c r="U346" s="47"/>
      <c r="W346" s="18" t="str">
        <f t="shared" si="50"/>
        <v/>
      </c>
    </row>
    <row r="347" spans="2:23" hidden="1" x14ac:dyDescent="0.2">
      <c r="B347" s="39"/>
      <c r="C347" s="50"/>
      <c r="D347" s="40"/>
      <c r="E347" s="41"/>
      <c r="F347" s="42"/>
      <c r="G347" s="43"/>
      <c r="H347" s="44">
        <f t="shared" si="44"/>
        <v>0</v>
      </c>
      <c r="I347" s="45"/>
      <c r="J347" s="45"/>
      <c r="K347" s="44">
        <f t="shared" si="45"/>
        <v>0</v>
      </c>
      <c r="L347" s="50"/>
      <c r="M347" s="42"/>
      <c r="N347" s="43"/>
      <c r="O347" s="44">
        <f t="shared" si="46"/>
        <v>0</v>
      </c>
      <c r="P347" s="45"/>
      <c r="Q347" s="45"/>
      <c r="R347" s="44">
        <f t="shared" si="47"/>
        <v>0</v>
      </c>
      <c r="S347" s="44" t="str">
        <f t="shared" si="48"/>
        <v/>
      </c>
      <c r="T347" s="46" t="str">
        <f t="shared" si="49"/>
        <v/>
      </c>
      <c r="U347" s="47"/>
      <c r="W347" s="18" t="str">
        <f t="shared" si="50"/>
        <v/>
      </c>
    </row>
    <row r="348" spans="2:23" hidden="1" x14ac:dyDescent="0.2">
      <c r="B348" s="39"/>
      <c r="C348" s="50"/>
      <c r="D348" s="40"/>
      <c r="E348" s="41"/>
      <c r="F348" s="42"/>
      <c r="G348" s="43"/>
      <c r="H348" s="44">
        <f t="shared" si="44"/>
        <v>0</v>
      </c>
      <c r="I348" s="45"/>
      <c r="J348" s="45"/>
      <c r="K348" s="44">
        <f t="shared" si="45"/>
        <v>0</v>
      </c>
      <c r="L348" s="50"/>
      <c r="M348" s="42"/>
      <c r="N348" s="43"/>
      <c r="O348" s="44">
        <f t="shared" si="46"/>
        <v>0</v>
      </c>
      <c r="P348" s="45"/>
      <c r="Q348" s="45"/>
      <c r="R348" s="44">
        <f t="shared" si="47"/>
        <v>0</v>
      </c>
      <c r="S348" s="44" t="str">
        <f t="shared" si="48"/>
        <v/>
      </c>
      <c r="T348" s="46" t="str">
        <f t="shared" si="49"/>
        <v/>
      </c>
      <c r="U348" s="47"/>
      <c r="W348" s="18" t="str">
        <f t="shared" si="50"/>
        <v/>
      </c>
    </row>
    <row r="349" spans="2:23" hidden="1" x14ac:dyDescent="0.2">
      <c r="B349" s="39"/>
      <c r="C349" s="50"/>
      <c r="D349" s="40"/>
      <c r="E349" s="41"/>
      <c r="F349" s="42"/>
      <c r="G349" s="43"/>
      <c r="H349" s="44">
        <f t="shared" si="44"/>
        <v>0</v>
      </c>
      <c r="I349" s="45"/>
      <c r="J349" s="45"/>
      <c r="K349" s="44">
        <f t="shared" si="45"/>
        <v>0</v>
      </c>
      <c r="L349" s="50"/>
      <c r="M349" s="42"/>
      <c r="N349" s="43"/>
      <c r="O349" s="44">
        <f t="shared" si="46"/>
        <v>0</v>
      </c>
      <c r="P349" s="45"/>
      <c r="Q349" s="45"/>
      <c r="R349" s="44">
        <f t="shared" si="47"/>
        <v>0</v>
      </c>
      <c r="S349" s="44" t="str">
        <f t="shared" si="48"/>
        <v/>
      </c>
      <c r="T349" s="46" t="str">
        <f t="shared" si="49"/>
        <v/>
      </c>
      <c r="U349" s="47"/>
      <c r="W349" s="18" t="str">
        <f t="shared" si="50"/>
        <v/>
      </c>
    </row>
    <row r="350" spans="2:23" hidden="1" x14ac:dyDescent="0.2">
      <c r="B350" s="39"/>
      <c r="C350" s="50"/>
      <c r="D350" s="40"/>
      <c r="E350" s="41"/>
      <c r="F350" s="42"/>
      <c r="G350" s="43"/>
      <c r="H350" s="44">
        <f t="shared" si="44"/>
        <v>0</v>
      </c>
      <c r="I350" s="45"/>
      <c r="J350" s="45"/>
      <c r="K350" s="44">
        <f t="shared" si="45"/>
        <v>0</v>
      </c>
      <c r="L350" s="50"/>
      <c r="M350" s="42"/>
      <c r="N350" s="43"/>
      <c r="O350" s="44">
        <f t="shared" si="46"/>
        <v>0</v>
      </c>
      <c r="P350" s="45"/>
      <c r="Q350" s="45"/>
      <c r="R350" s="44">
        <f t="shared" si="47"/>
        <v>0</v>
      </c>
      <c r="S350" s="44" t="str">
        <f t="shared" si="48"/>
        <v/>
      </c>
      <c r="T350" s="46" t="str">
        <f t="shared" si="49"/>
        <v/>
      </c>
      <c r="U350" s="47"/>
      <c r="W350" s="18" t="str">
        <f t="shared" si="50"/>
        <v/>
      </c>
    </row>
    <row r="351" spans="2:23" hidden="1" x14ac:dyDescent="0.2">
      <c r="B351" s="39"/>
      <c r="C351" s="50"/>
      <c r="D351" s="40"/>
      <c r="E351" s="41"/>
      <c r="F351" s="42"/>
      <c r="G351" s="43"/>
      <c r="H351" s="44">
        <f t="shared" si="44"/>
        <v>0</v>
      </c>
      <c r="I351" s="45"/>
      <c r="J351" s="45"/>
      <c r="K351" s="44">
        <f t="shared" si="45"/>
        <v>0</v>
      </c>
      <c r="L351" s="50"/>
      <c r="M351" s="42"/>
      <c r="N351" s="43"/>
      <c r="O351" s="44">
        <f t="shared" si="46"/>
        <v>0</v>
      </c>
      <c r="P351" s="45"/>
      <c r="Q351" s="45"/>
      <c r="R351" s="44">
        <f t="shared" si="47"/>
        <v>0</v>
      </c>
      <c r="S351" s="44" t="str">
        <f t="shared" si="48"/>
        <v/>
      </c>
      <c r="T351" s="46" t="str">
        <f t="shared" si="49"/>
        <v/>
      </c>
      <c r="U351" s="47"/>
      <c r="W351" s="18" t="str">
        <f t="shared" si="50"/>
        <v/>
      </c>
    </row>
    <row r="352" spans="2:23" hidden="1" x14ac:dyDescent="0.2">
      <c r="B352" s="39"/>
      <c r="C352" s="50"/>
      <c r="D352" s="40"/>
      <c r="E352" s="41"/>
      <c r="F352" s="42"/>
      <c r="G352" s="43"/>
      <c r="H352" s="44">
        <f t="shared" si="44"/>
        <v>0</v>
      </c>
      <c r="I352" s="45"/>
      <c r="J352" s="45"/>
      <c r="K352" s="44">
        <f t="shared" si="45"/>
        <v>0</v>
      </c>
      <c r="L352" s="50"/>
      <c r="M352" s="42"/>
      <c r="N352" s="43"/>
      <c r="O352" s="44">
        <f t="shared" si="46"/>
        <v>0</v>
      </c>
      <c r="P352" s="45"/>
      <c r="Q352" s="45"/>
      <c r="R352" s="44">
        <f t="shared" si="47"/>
        <v>0</v>
      </c>
      <c r="S352" s="44" t="str">
        <f t="shared" si="48"/>
        <v/>
      </c>
      <c r="T352" s="46" t="str">
        <f t="shared" si="49"/>
        <v/>
      </c>
      <c r="U352" s="47"/>
      <c r="W352" s="18" t="str">
        <f t="shared" si="50"/>
        <v/>
      </c>
    </row>
    <row r="353" spans="2:23" hidden="1" x14ac:dyDescent="0.2">
      <c r="B353" s="39"/>
      <c r="C353" s="50"/>
      <c r="D353" s="40"/>
      <c r="E353" s="41"/>
      <c r="F353" s="42"/>
      <c r="G353" s="43"/>
      <c r="H353" s="44">
        <f t="shared" si="44"/>
        <v>0</v>
      </c>
      <c r="I353" s="45"/>
      <c r="J353" s="45"/>
      <c r="K353" s="44">
        <f t="shared" si="45"/>
        <v>0</v>
      </c>
      <c r="L353" s="50"/>
      <c r="M353" s="42"/>
      <c r="N353" s="43"/>
      <c r="O353" s="44">
        <f t="shared" si="46"/>
        <v>0</v>
      </c>
      <c r="P353" s="45"/>
      <c r="Q353" s="45"/>
      <c r="R353" s="44">
        <f t="shared" si="47"/>
        <v>0</v>
      </c>
      <c r="S353" s="44" t="str">
        <f t="shared" si="48"/>
        <v/>
      </c>
      <c r="T353" s="46" t="str">
        <f t="shared" si="49"/>
        <v/>
      </c>
      <c r="U353" s="47"/>
      <c r="W353" s="18" t="str">
        <f t="shared" si="50"/>
        <v/>
      </c>
    </row>
    <row r="354" spans="2:23" hidden="1" x14ac:dyDescent="0.2">
      <c r="B354" s="39"/>
      <c r="C354" s="50"/>
      <c r="D354" s="40"/>
      <c r="E354" s="41"/>
      <c r="F354" s="42"/>
      <c r="G354" s="43"/>
      <c r="H354" s="44">
        <f t="shared" si="44"/>
        <v>0</v>
      </c>
      <c r="I354" s="45"/>
      <c r="J354" s="45"/>
      <c r="K354" s="44">
        <f t="shared" si="45"/>
        <v>0</v>
      </c>
      <c r="L354" s="50"/>
      <c r="M354" s="42"/>
      <c r="N354" s="43"/>
      <c r="O354" s="44">
        <f t="shared" si="46"/>
        <v>0</v>
      </c>
      <c r="P354" s="45"/>
      <c r="Q354" s="45"/>
      <c r="R354" s="44">
        <f t="shared" si="47"/>
        <v>0</v>
      </c>
      <c r="S354" s="44" t="str">
        <f t="shared" si="48"/>
        <v/>
      </c>
      <c r="T354" s="46" t="str">
        <f t="shared" si="49"/>
        <v/>
      </c>
      <c r="U354" s="47"/>
      <c r="W354" s="18" t="str">
        <f t="shared" si="50"/>
        <v/>
      </c>
    </row>
    <row r="355" spans="2:23" hidden="1" x14ac:dyDescent="0.2">
      <c r="B355" s="39"/>
      <c r="C355" s="50"/>
      <c r="D355" s="40"/>
      <c r="E355" s="41"/>
      <c r="F355" s="42"/>
      <c r="G355" s="43"/>
      <c r="H355" s="44">
        <f t="shared" si="44"/>
        <v>0</v>
      </c>
      <c r="I355" s="45"/>
      <c r="J355" s="45"/>
      <c r="K355" s="44">
        <f t="shared" si="45"/>
        <v>0</v>
      </c>
      <c r="L355" s="50"/>
      <c r="M355" s="42"/>
      <c r="N355" s="43"/>
      <c r="O355" s="44">
        <f t="shared" si="46"/>
        <v>0</v>
      </c>
      <c r="P355" s="45"/>
      <c r="Q355" s="45"/>
      <c r="R355" s="44">
        <f t="shared" si="47"/>
        <v>0</v>
      </c>
      <c r="S355" s="44" t="str">
        <f t="shared" si="48"/>
        <v/>
      </c>
      <c r="T355" s="46" t="str">
        <f t="shared" si="49"/>
        <v/>
      </c>
      <c r="U355" s="47"/>
      <c r="W355" s="18" t="str">
        <f t="shared" si="50"/>
        <v/>
      </c>
    </row>
    <row r="356" spans="2:23" hidden="1" x14ac:dyDescent="0.2">
      <c r="B356" s="39"/>
      <c r="C356" s="50"/>
      <c r="D356" s="40"/>
      <c r="E356" s="41"/>
      <c r="F356" s="42"/>
      <c r="G356" s="43"/>
      <c r="H356" s="44">
        <f t="shared" si="44"/>
        <v>0</v>
      </c>
      <c r="I356" s="45"/>
      <c r="J356" s="45"/>
      <c r="K356" s="44">
        <f t="shared" si="45"/>
        <v>0</v>
      </c>
      <c r="L356" s="50"/>
      <c r="M356" s="42"/>
      <c r="N356" s="43"/>
      <c r="O356" s="44">
        <f t="shared" si="46"/>
        <v>0</v>
      </c>
      <c r="P356" s="45"/>
      <c r="Q356" s="45"/>
      <c r="R356" s="44">
        <f t="shared" si="47"/>
        <v>0</v>
      </c>
      <c r="S356" s="44" t="str">
        <f t="shared" si="48"/>
        <v/>
      </c>
      <c r="T356" s="46" t="str">
        <f t="shared" si="49"/>
        <v/>
      </c>
      <c r="U356" s="47"/>
      <c r="W356" s="18" t="str">
        <f t="shared" si="50"/>
        <v/>
      </c>
    </row>
    <row r="357" spans="2:23" hidden="1" x14ac:dyDescent="0.2">
      <c r="B357" s="39"/>
      <c r="C357" s="50"/>
      <c r="D357" s="40"/>
      <c r="E357" s="41"/>
      <c r="F357" s="42"/>
      <c r="G357" s="43"/>
      <c r="H357" s="44">
        <f t="shared" si="44"/>
        <v>0</v>
      </c>
      <c r="I357" s="45"/>
      <c r="J357" s="45"/>
      <c r="K357" s="44">
        <f t="shared" si="45"/>
        <v>0</v>
      </c>
      <c r="L357" s="50"/>
      <c r="M357" s="42"/>
      <c r="N357" s="43"/>
      <c r="O357" s="44">
        <f t="shared" si="46"/>
        <v>0</v>
      </c>
      <c r="P357" s="45"/>
      <c r="Q357" s="45"/>
      <c r="R357" s="44">
        <f t="shared" si="47"/>
        <v>0</v>
      </c>
      <c r="S357" s="44" t="str">
        <f t="shared" si="48"/>
        <v/>
      </c>
      <c r="T357" s="46" t="str">
        <f t="shared" si="49"/>
        <v/>
      </c>
      <c r="U357" s="47"/>
      <c r="W357" s="18" t="str">
        <f t="shared" si="50"/>
        <v/>
      </c>
    </row>
    <row r="358" spans="2:23" hidden="1" x14ac:dyDescent="0.2">
      <c r="B358" s="39"/>
      <c r="C358" s="50"/>
      <c r="D358" s="40"/>
      <c r="E358" s="41"/>
      <c r="F358" s="42"/>
      <c r="G358" s="43"/>
      <c r="H358" s="44">
        <f t="shared" si="44"/>
        <v>0</v>
      </c>
      <c r="I358" s="45"/>
      <c r="J358" s="45"/>
      <c r="K358" s="44">
        <f t="shared" si="45"/>
        <v>0</v>
      </c>
      <c r="L358" s="50"/>
      <c r="M358" s="42"/>
      <c r="N358" s="43"/>
      <c r="O358" s="44">
        <f t="shared" si="46"/>
        <v>0</v>
      </c>
      <c r="P358" s="45"/>
      <c r="Q358" s="45"/>
      <c r="R358" s="44">
        <f t="shared" si="47"/>
        <v>0</v>
      </c>
      <c r="S358" s="44" t="str">
        <f t="shared" si="48"/>
        <v/>
      </c>
      <c r="T358" s="46" t="str">
        <f t="shared" si="49"/>
        <v/>
      </c>
      <c r="U358" s="47"/>
      <c r="W358" s="18" t="str">
        <f t="shared" si="50"/>
        <v/>
      </c>
    </row>
    <row r="359" spans="2:23" hidden="1" x14ac:dyDescent="0.2">
      <c r="B359" s="39"/>
      <c r="C359" s="50"/>
      <c r="D359" s="40"/>
      <c r="E359" s="41"/>
      <c r="F359" s="42"/>
      <c r="G359" s="43"/>
      <c r="H359" s="44">
        <f t="shared" si="44"/>
        <v>0</v>
      </c>
      <c r="I359" s="45"/>
      <c r="J359" s="45"/>
      <c r="K359" s="44">
        <f t="shared" si="45"/>
        <v>0</v>
      </c>
      <c r="L359" s="50"/>
      <c r="M359" s="42"/>
      <c r="N359" s="43"/>
      <c r="O359" s="44">
        <f t="shared" si="46"/>
        <v>0</v>
      </c>
      <c r="P359" s="45"/>
      <c r="Q359" s="45"/>
      <c r="R359" s="44">
        <f t="shared" si="47"/>
        <v>0</v>
      </c>
      <c r="S359" s="44" t="str">
        <f t="shared" si="48"/>
        <v/>
      </c>
      <c r="T359" s="46" t="str">
        <f t="shared" si="49"/>
        <v/>
      </c>
      <c r="U359" s="47"/>
      <c r="W359" s="18" t="str">
        <f t="shared" si="50"/>
        <v/>
      </c>
    </row>
    <row r="360" spans="2:23" hidden="1" x14ac:dyDescent="0.2">
      <c r="B360" s="39"/>
      <c r="C360" s="50"/>
      <c r="D360" s="40"/>
      <c r="E360" s="41"/>
      <c r="F360" s="42"/>
      <c r="G360" s="43"/>
      <c r="H360" s="44">
        <f t="shared" si="44"/>
        <v>0</v>
      </c>
      <c r="I360" s="45"/>
      <c r="J360" s="45"/>
      <c r="K360" s="44">
        <f t="shared" si="45"/>
        <v>0</v>
      </c>
      <c r="L360" s="50"/>
      <c r="M360" s="42"/>
      <c r="N360" s="43"/>
      <c r="O360" s="44">
        <f t="shared" si="46"/>
        <v>0</v>
      </c>
      <c r="P360" s="45"/>
      <c r="Q360" s="45"/>
      <c r="R360" s="44">
        <f t="shared" si="47"/>
        <v>0</v>
      </c>
      <c r="S360" s="44" t="str">
        <f t="shared" si="48"/>
        <v/>
      </c>
      <c r="T360" s="46" t="str">
        <f t="shared" si="49"/>
        <v/>
      </c>
      <c r="U360" s="47"/>
      <c r="W360" s="18" t="str">
        <f t="shared" si="50"/>
        <v/>
      </c>
    </row>
    <row r="361" spans="2:23" hidden="1" x14ac:dyDescent="0.2">
      <c r="B361" s="39"/>
      <c r="C361" s="50"/>
      <c r="D361" s="40"/>
      <c r="E361" s="41"/>
      <c r="F361" s="42"/>
      <c r="G361" s="43"/>
      <c r="H361" s="44">
        <f t="shared" si="44"/>
        <v>0</v>
      </c>
      <c r="I361" s="45"/>
      <c r="J361" s="45"/>
      <c r="K361" s="44">
        <f t="shared" si="45"/>
        <v>0</v>
      </c>
      <c r="L361" s="50"/>
      <c r="M361" s="42"/>
      <c r="N361" s="43"/>
      <c r="O361" s="44">
        <f t="shared" si="46"/>
        <v>0</v>
      </c>
      <c r="P361" s="45"/>
      <c r="Q361" s="45"/>
      <c r="R361" s="44">
        <f t="shared" si="47"/>
        <v>0</v>
      </c>
      <c r="S361" s="44" t="str">
        <f t="shared" si="48"/>
        <v/>
      </c>
      <c r="T361" s="46" t="str">
        <f t="shared" si="49"/>
        <v/>
      </c>
      <c r="U361" s="47"/>
      <c r="W361" s="18" t="str">
        <f t="shared" si="50"/>
        <v/>
      </c>
    </row>
    <row r="362" spans="2:23" hidden="1" x14ac:dyDescent="0.2">
      <c r="B362" s="39"/>
      <c r="C362" s="50"/>
      <c r="D362" s="40"/>
      <c r="E362" s="41"/>
      <c r="F362" s="42"/>
      <c r="G362" s="43"/>
      <c r="H362" s="44">
        <f t="shared" si="44"/>
        <v>0</v>
      </c>
      <c r="I362" s="45"/>
      <c r="J362" s="45"/>
      <c r="K362" s="44">
        <f t="shared" si="45"/>
        <v>0</v>
      </c>
      <c r="L362" s="50"/>
      <c r="M362" s="42"/>
      <c r="N362" s="43"/>
      <c r="O362" s="44">
        <f t="shared" si="46"/>
        <v>0</v>
      </c>
      <c r="P362" s="45"/>
      <c r="Q362" s="45"/>
      <c r="R362" s="44">
        <f t="shared" si="47"/>
        <v>0</v>
      </c>
      <c r="S362" s="44" t="str">
        <f t="shared" si="48"/>
        <v/>
      </c>
      <c r="T362" s="46" t="str">
        <f t="shared" si="49"/>
        <v/>
      </c>
      <c r="U362" s="47"/>
      <c r="W362" s="18" t="str">
        <f t="shared" si="50"/>
        <v/>
      </c>
    </row>
    <row r="363" spans="2:23" hidden="1" x14ac:dyDescent="0.2">
      <c r="B363" s="39"/>
      <c r="C363" s="50"/>
      <c r="D363" s="40"/>
      <c r="E363" s="41"/>
      <c r="F363" s="42"/>
      <c r="G363" s="43"/>
      <c r="H363" s="44">
        <f t="shared" ref="H363:H402" si="51">F363*G363</f>
        <v>0</v>
      </c>
      <c r="I363" s="45"/>
      <c r="J363" s="45"/>
      <c r="K363" s="44">
        <f t="shared" ref="K363:K402" si="52">H363+I363+J363</f>
        <v>0</v>
      </c>
      <c r="L363" s="50"/>
      <c r="M363" s="42"/>
      <c r="N363" s="43"/>
      <c r="O363" s="44">
        <f t="shared" ref="O363:O402" si="53">M363*N363</f>
        <v>0</v>
      </c>
      <c r="P363" s="45"/>
      <c r="Q363" s="45"/>
      <c r="R363" s="44">
        <f t="shared" ref="R363:R402" si="54">O363-P363-Q363</f>
        <v>0</v>
      </c>
      <c r="S363" s="44" t="str">
        <f t="shared" ref="S363:S402" si="55">IF(L363&lt;&gt;"",R363-K363,"")</f>
        <v/>
      </c>
      <c r="T363" s="46" t="str">
        <f t="shared" ref="T363:T402" si="56">IF(S363&lt;&gt;"",S363/K363,"")</f>
        <v/>
      </c>
      <c r="U363" s="47"/>
      <c r="W363" s="18" t="str">
        <f t="shared" si="50"/>
        <v/>
      </c>
    </row>
    <row r="364" spans="2:23" hidden="1" x14ac:dyDescent="0.2">
      <c r="B364" s="39"/>
      <c r="C364" s="50"/>
      <c r="D364" s="40"/>
      <c r="E364" s="41"/>
      <c r="F364" s="42"/>
      <c r="G364" s="43"/>
      <c r="H364" s="44">
        <f t="shared" si="51"/>
        <v>0</v>
      </c>
      <c r="I364" s="45"/>
      <c r="J364" s="45"/>
      <c r="K364" s="44">
        <f t="shared" si="52"/>
        <v>0</v>
      </c>
      <c r="L364" s="50"/>
      <c r="M364" s="42"/>
      <c r="N364" s="43"/>
      <c r="O364" s="44">
        <f t="shared" si="53"/>
        <v>0</v>
      </c>
      <c r="P364" s="45"/>
      <c r="Q364" s="45"/>
      <c r="R364" s="44">
        <f t="shared" si="54"/>
        <v>0</v>
      </c>
      <c r="S364" s="44" t="str">
        <f t="shared" si="55"/>
        <v/>
      </c>
      <c r="T364" s="46" t="str">
        <f t="shared" si="56"/>
        <v/>
      </c>
      <c r="U364" s="47"/>
      <c r="W364" s="18" t="str">
        <f t="shared" si="50"/>
        <v/>
      </c>
    </row>
    <row r="365" spans="2:23" hidden="1" x14ac:dyDescent="0.2">
      <c r="B365" s="39"/>
      <c r="C365" s="50"/>
      <c r="D365" s="40"/>
      <c r="E365" s="41"/>
      <c r="F365" s="42"/>
      <c r="G365" s="43"/>
      <c r="H365" s="44">
        <f t="shared" si="51"/>
        <v>0</v>
      </c>
      <c r="I365" s="45"/>
      <c r="J365" s="45"/>
      <c r="K365" s="44">
        <f t="shared" si="52"/>
        <v>0</v>
      </c>
      <c r="L365" s="50"/>
      <c r="M365" s="42"/>
      <c r="N365" s="43"/>
      <c r="O365" s="44">
        <f t="shared" si="53"/>
        <v>0</v>
      </c>
      <c r="P365" s="45"/>
      <c r="Q365" s="45"/>
      <c r="R365" s="44">
        <f t="shared" si="54"/>
        <v>0</v>
      </c>
      <c r="S365" s="44" t="str">
        <f t="shared" si="55"/>
        <v/>
      </c>
      <c r="T365" s="46" t="str">
        <f t="shared" si="56"/>
        <v/>
      </c>
      <c r="U365" s="47"/>
      <c r="W365" s="18" t="str">
        <f t="shared" si="50"/>
        <v/>
      </c>
    </row>
    <row r="366" spans="2:23" hidden="1" x14ac:dyDescent="0.2">
      <c r="B366" s="39"/>
      <c r="C366" s="50"/>
      <c r="D366" s="40"/>
      <c r="E366" s="41"/>
      <c r="F366" s="42"/>
      <c r="G366" s="43"/>
      <c r="H366" s="44">
        <f t="shared" si="51"/>
        <v>0</v>
      </c>
      <c r="I366" s="45"/>
      <c r="J366" s="45"/>
      <c r="K366" s="44">
        <f t="shared" si="52"/>
        <v>0</v>
      </c>
      <c r="L366" s="50"/>
      <c r="M366" s="42"/>
      <c r="N366" s="43"/>
      <c r="O366" s="44">
        <f t="shared" si="53"/>
        <v>0</v>
      </c>
      <c r="P366" s="45"/>
      <c r="Q366" s="45"/>
      <c r="R366" s="44">
        <f t="shared" si="54"/>
        <v>0</v>
      </c>
      <c r="S366" s="44" t="str">
        <f t="shared" si="55"/>
        <v/>
      </c>
      <c r="T366" s="46" t="str">
        <f t="shared" si="56"/>
        <v/>
      </c>
      <c r="U366" s="47"/>
      <c r="W366" s="18" t="str">
        <f t="shared" si="50"/>
        <v/>
      </c>
    </row>
    <row r="367" spans="2:23" hidden="1" x14ac:dyDescent="0.2">
      <c r="B367" s="39"/>
      <c r="C367" s="50"/>
      <c r="D367" s="40"/>
      <c r="E367" s="41"/>
      <c r="F367" s="42"/>
      <c r="G367" s="43"/>
      <c r="H367" s="44">
        <f t="shared" si="51"/>
        <v>0</v>
      </c>
      <c r="I367" s="45"/>
      <c r="J367" s="45"/>
      <c r="K367" s="44">
        <f t="shared" si="52"/>
        <v>0</v>
      </c>
      <c r="L367" s="50"/>
      <c r="M367" s="42"/>
      <c r="N367" s="43"/>
      <c r="O367" s="44">
        <f t="shared" si="53"/>
        <v>0</v>
      </c>
      <c r="P367" s="45"/>
      <c r="Q367" s="45"/>
      <c r="R367" s="44">
        <f t="shared" si="54"/>
        <v>0</v>
      </c>
      <c r="S367" s="44" t="str">
        <f t="shared" si="55"/>
        <v/>
      </c>
      <c r="T367" s="46" t="str">
        <f t="shared" si="56"/>
        <v/>
      </c>
      <c r="U367" s="47"/>
      <c r="W367" s="18" t="str">
        <f t="shared" si="50"/>
        <v/>
      </c>
    </row>
    <row r="368" spans="2:23" hidden="1" x14ac:dyDescent="0.2">
      <c r="B368" s="39"/>
      <c r="C368" s="50"/>
      <c r="D368" s="40"/>
      <c r="E368" s="41"/>
      <c r="F368" s="42"/>
      <c r="G368" s="43"/>
      <c r="H368" s="44">
        <f t="shared" si="51"/>
        <v>0</v>
      </c>
      <c r="I368" s="45"/>
      <c r="J368" s="45"/>
      <c r="K368" s="44">
        <f t="shared" si="52"/>
        <v>0</v>
      </c>
      <c r="L368" s="50"/>
      <c r="M368" s="42"/>
      <c r="N368" s="43"/>
      <c r="O368" s="44">
        <f t="shared" si="53"/>
        <v>0</v>
      </c>
      <c r="P368" s="45"/>
      <c r="Q368" s="45"/>
      <c r="R368" s="44">
        <f t="shared" si="54"/>
        <v>0</v>
      </c>
      <c r="S368" s="44" t="str">
        <f t="shared" si="55"/>
        <v/>
      </c>
      <c r="T368" s="46" t="str">
        <f t="shared" si="56"/>
        <v/>
      </c>
      <c r="U368" s="47"/>
      <c r="W368" s="18" t="str">
        <f t="shared" si="50"/>
        <v/>
      </c>
    </row>
    <row r="369" spans="2:23" hidden="1" x14ac:dyDescent="0.2">
      <c r="B369" s="39"/>
      <c r="C369" s="50"/>
      <c r="D369" s="40"/>
      <c r="E369" s="41"/>
      <c r="F369" s="42"/>
      <c r="G369" s="43"/>
      <c r="H369" s="44">
        <f t="shared" si="51"/>
        <v>0</v>
      </c>
      <c r="I369" s="45"/>
      <c r="J369" s="45"/>
      <c r="K369" s="44">
        <f t="shared" si="52"/>
        <v>0</v>
      </c>
      <c r="L369" s="50"/>
      <c r="M369" s="42"/>
      <c r="N369" s="43"/>
      <c r="O369" s="44">
        <f t="shared" si="53"/>
        <v>0</v>
      </c>
      <c r="P369" s="45"/>
      <c r="Q369" s="45"/>
      <c r="R369" s="44">
        <f t="shared" si="54"/>
        <v>0</v>
      </c>
      <c r="S369" s="44" t="str">
        <f t="shared" si="55"/>
        <v/>
      </c>
      <c r="T369" s="46" t="str">
        <f t="shared" si="56"/>
        <v/>
      </c>
      <c r="U369" s="47"/>
      <c r="W369" s="18" t="str">
        <f t="shared" si="50"/>
        <v/>
      </c>
    </row>
    <row r="370" spans="2:23" hidden="1" x14ac:dyDescent="0.2">
      <c r="B370" s="39"/>
      <c r="C370" s="50"/>
      <c r="D370" s="40"/>
      <c r="E370" s="41"/>
      <c r="F370" s="42"/>
      <c r="G370" s="43"/>
      <c r="H370" s="44">
        <f t="shared" si="51"/>
        <v>0</v>
      </c>
      <c r="I370" s="45"/>
      <c r="J370" s="45"/>
      <c r="K370" s="44">
        <f t="shared" si="52"/>
        <v>0</v>
      </c>
      <c r="L370" s="50"/>
      <c r="M370" s="42"/>
      <c r="N370" s="43"/>
      <c r="O370" s="44">
        <f t="shared" si="53"/>
        <v>0</v>
      </c>
      <c r="P370" s="45"/>
      <c r="Q370" s="45"/>
      <c r="R370" s="44">
        <f t="shared" si="54"/>
        <v>0</v>
      </c>
      <c r="S370" s="44" t="str">
        <f t="shared" si="55"/>
        <v/>
      </c>
      <c r="T370" s="46" t="str">
        <f t="shared" si="56"/>
        <v/>
      </c>
      <c r="U370" s="47"/>
      <c r="W370" s="18" t="str">
        <f t="shared" si="50"/>
        <v/>
      </c>
    </row>
    <row r="371" spans="2:23" hidden="1" x14ac:dyDescent="0.2">
      <c r="B371" s="39"/>
      <c r="C371" s="50"/>
      <c r="D371" s="40"/>
      <c r="E371" s="41"/>
      <c r="F371" s="42"/>
      <c r="G371" s="43"/>
      <c r="H371" s="44">
        <f t="shared" si="51"/>
        <v>0</v>
      </c>
      <c r="I371" s="45"/>
      <c r="J371" s="45"/>
      <c r="K371" s="44">
        <f t="shared" si="52"/>
        <v>0</v>
      </c>
      <c r="L371" s="50"/>
      <c r="M371" s="42"/>
      <c r="N371" s="43"/>
      <c r="O371" s="44">
        <f t="shared" si="53"/>
        <v>0</v>
      </c>
      <c r="P371" s="45"/>
      <c r="Q371" s="45"/>
      <c r="R371" s="44">
        <f t="shared" si="54"/>
        <v>0</v>
      </c>
      <c r="S371" s="44" t="str">
        <f t="shared" si="55"/>
        <v/>
      </c>
      <c r="T371" s="46" t="str">
        <f t="shared" si="56"/>
        <v/>
      </c>
      <c r="U371" s="47"/>
      <c r="W371" s="18" t="str">
        <f t="shared" si="50"/>
        <v/>
      </c>
    </row>
    <row r="372" spans="2:23" hidden="1" x14ac:dyDescent="0.2">
      <c r="B372" s="39"/>
      <c r="C372" s="50"/>
      <c r="D372" s="40"/>
      <c r="E372" s="41"/>
      <c r="F372" s="42"/>
      <c r="G372" s="43"/>
      <c r="H372" s="44">
        <f t="shared" si="51"/>
        <v>0</v>
      </c>
      <c r="I372" s="45"/>
      <c r="J372" s="45"/>
      <c r="K372" s="44">
        <f t="shared" si="52"/>
        <v>0</v>
      </c>
      <c r="L372" s="50"/>
      <c r="M372" s="42"/>
      <c r="N372" s="43"/>
      <c r="O372" s="44">
        <f t="shared" si="53"/>
        <v>0</v>
      </c>
      <c r="P372" s="45"/>
      <c r="Q372" s="45"/>
      <c r="R372" s="44">
        <f t="shared" si="54"/>
        <v>0</v>
      </c>
      <c r="S372" s="44" t="str">
        <f t="shared" si="55"/>
        <v/>
      </c>
      <c r="T372" s="46" t="str">
        <f t="shared" si="56"/>
        <v/>
      </c>
      <c r="U372" s="47"/>
      <c r="W372" s="18" t="str">
        <f t="shared" si="50"/>
        <v/>
      </c>
    </row>
    <row r="373" spans="2:23" hidden="1" x14ac:dyDescent="0.2">
      <c r="B373" s="39"/>
      <c r="C373" s="50"/>
      <c r="D373" s="40"/>
      <c r="E373" s="41"/>
      <c r="F373" s="42"/>
      <c r="G373" s="43"/>
      <c r="H373" s="44">
        <f t="shared" si="51"/>
        <v>0</v>
      </c>
      <c r="I373" s="45"/>
      <c r="J373" s="45"/>
      <c r="K373" s="44">
        <f t="shared" si="52"/>
        <v>0</v>
      </c>
      <c r="L373" s="50"/>
      <c r="M373" s="42"/>
      <c r="N373" s="43"/>
      <c r="O373" s="44">
        <f t="shared" si="53"/>
        <v>0</v>
      </c>
      <c r="P373" s="45"/>
      <c r="Q373" s="45"/>
      <c r="R373" s="44">
        <f t="shared" si="54"/>
        <v>0</v>
      </c>
      <c r="S373" s="44" t="str">
        <f t="shared" si="55"/>
        <v/>
      </c>
      <c r="T373" s="46" t="str">
        <f t="shared" si="56"/>
        <v/>
      </c>
      <c r="U373" s="47"/>
      <c r="W373" s="18" t="str">
        <f t="shared" si="50"/>
        <v/>
      </c>
    </row>
    <row r="374" spans="2:23" hidden="1" x14ac:dyDescent="0.2">
      <c r="B374" s="39"/>
      <c r="C374" s="50"/>
      <c r="D374" s="40"/>
      <c r="E374" s="41"/>
      <c r="F374" s="42"/>
      <c r="G374" s="43"/>
      <c r="H374" s="44">
        <f t="shared" si="51"/>
        <v>0</v>
      </c>
      <c r="I374" s="45"/>
      <c r="J374" s="45"/>
      <c r="K374" s="44">
        <f t="shared" si="52"/>
        <v>0</v>
      </c>
      <c r="L374" s="50"/>
      <c r="M374" s="42"/>
      <c r="N374" s="43"/>
      <c r="O374" s="44">
        <f t="shared" si="53"/>
        <v>0</v>
      </c>
      <c r="P374" s="45"/>
      <c r="Q374" s="45"/>
      <c r="R374" s="44">
        <f t="shared" si="54"/>
        <v>0</v>
      </c>
      <c r="S374" s="44" t="str">
        <f t="shared" si="55"/>
        <v/>
      </c>
      <c r="T374" s="46" t="str">
        <f t="shared" si="56"/>
        <v/>
      </c>
      <c r="U374" s="47"/>
      <c r="W374" s="18" t="str">
        <f t="shared" si="50"/>
        <v/>
      </c>
    </row>
    <row r="375" spans="2:23" hidden="1" x14ac:dyDescent="0.2">
      <c r="B375" s="39"/>
      <c r="C375" s="50"/>
      <c r="D375" s="40"/>
      <c r="E375" s="41"/>
      <c r="F375" s="42"/>
      <c r="G375" s="43"/>
      <c r="H375" s="44">
        <f t="shared" si="51"/>
        <v>0</v>
      </c>
      <c r="I375" s="45"/>
      <c r="J375" s="45"/>
      <c r="K375" s="44">
        <f t="shared" si="52"/>
        <v>0</v>
      </c>
      <c r="L375" s="50"/>
      <c r="M375" s="42"/>
      <c r="N375" s="43"/>
      <c r="O375" s="44">
        <f t="shared" si="53"/>
        <v>0</v>
      </c>
      <c r="P375" s="45"/>
      <c r="Q375" s="45"/>
      <c r="R375" s="44">
        <f t="shared" si="54"/>
        <v>0</v>
      </c>
      <c r="S375" s="44" t="str">
        <f t="shared" si="55"/>
        <v/>
      </c>
      <c r="T375" s="46" t="str">
        <f t="shared" si="56"/>
        <v/>
      </c>
      <c r="U375" s="47"/>
      <c r="W375" s="18" t="str">
        <f t="shared" si="50"/>
        <v/>
      </c>
    </row>
    <row r="376" spans="2:23" hidden="1" x14ac:dyDescent="0.2">
      <c r="B376" s="39"/>
      <c r="C376" s="50"/>
      <c r="D376" s="40"/>
      <c r="E376" s="41"/>
      <c r="F376" s="42"/>
      <c r="G376" s="43"/>
      <c r="H376" s="44">
        <f t="shared" si="51"/>
        <v>0</v>
      </c>
      <c r="I376" s="45"/>
      <c r="J376" s="45"/>
      <c r="K376" s="44">
        <f t="shared" si="52"/>
        <v>0</v>
      </c>
      <c r="L376" s="50"/>
      <c r="M376" s="42"/>
      <c r="N376" s="43"/>
      <c r="O376" s="44">
        <f t="shared" si="53"/>
        <v>0</v>
      </c>
      <c r="P376" s="45"/>
      <c r="Q376" s="45"/>
      <c r="R376" s="44">
        <f t="shared" si="54"/>
        <v>0</v>
      </c>
      <c r="S376" s="44" t="str">
        <f t="shared" si="55"/>
        <v/>
      </c>
      <c r="T376" s="46" t="str">
        <f t="shared" si="56"/>
        <v/>
      </c>
      <c r="U376" s="47"/>
      <c r="W376" s="18" t="str">
        <f t="shared" si="50"/>
        <v/>
      </c>
    </row>
    <row r="377" spans="2:23" hidden="1" x14ac:dyDescent="0.2">
      <c r="B377" s="39"/>
      <c r="C377" s="50"/>
      <c r="D377" s="40"/>
      <c r="E377" s="41"/>
      <c r="F377" s="42"/>
      <c r="G377" s="43"/>
      <c r="H377" s="44">
        <f t="shared" si="51"/>
        <v>0</v>
      </c>
      <c r="I377" s="45"/>
      <c r="J377" s="45"/>
      <c r="K377" s="44">
        <f t="shared" si="52"/>
        <v>0</v>
      </c>
      <c r="L377" s="50"/>
      <c r="M377" s="42"/>
      <c r="N377" s="43"/>
      <c r="O377" s="44">
        <f t="shared" si="53"/>
        <v>0</v>
      </c>
      <c r="P377" s="45"/>
      <c r="Q377" s="45"/>
      <c r="R377" s="44">
        <f t="shared" si="54"/>
        <v>0</v>
      </c>
      <c r="S377" s="44" t="str">
        <f t="shared" si="55"/>
        <v/>
      </c>
      <c r="T377" s="46" t="str">
        <f t="shared" si="56"/>
        <v/>
      </c>
      <c r="U377" s="47"/>
      <c r="W377" s="18" t="str">
        <f t="shared" si="50"/>
        <v/>
      </c>
    </row>
    <row r="378" spans="2:23" hidden="1" x14ac:dyDescent="0.2">
      <c r="B378" s="39"/>
      <c r="C378" s="50"/>
      <c r="D378" s="40"/>
      <c r="E378" s="41"/>
      <c r="F378" s="42"/>
      <c r="G378" s="43"/>
      <c r="H378" s="44">
        <f t="shared" si="51"/>
        <v>0</v>
      </c>
      <c r="I378" s="45"/>
      <c r="J378" s="45"/>
      <c r="K378" s="44">
        <f t="shared" si="52"/>
        <v>0</v>
      </c>
      <c r="L378" s="50"/>
      <c r="M378" s="42"/>
      <c r="N378" s="43"/>
      <c r="O378" s="44">
        <f t="shared" si="53"/>
        <v>0</v>
      </c>
      <c r="P378" s="45"/>
      <c r="Q378" s="45"/>
      <c r="R378" s="44">
        <f t="shared" si="54"/>
        <v>0</v>
      </c>
      <c r="S378" s="44" t="str">
        <f t="shared" si="55"/>
        <v/>
      </c>
      <c r="T378" s="46" t="str">
        <f t="shared" si="56"/>
        <v/>
      </c>
      <c r="U378" s="47"/>
      <c r="W378" s="18" t="str">
        <f t="shared" si="50"/>
        <v/>
      </c>
    </row>
    <row r="379" spans="2:23" hidden="1" x14ac:dyDescent="0.2">
      <c r="B379" s="39"/>
      <c r="C379" s="50"/>
      <c r="D379" s="40"/>
      <c r="E379" s="41"/>
      <c r="F379" s="42"/>
      <c r="G379" s="43"/>
      <c r="H379" s="44">
        <f t="shared" si="51"/>
        <v>0</v>
      </c>
      <c r="I379" s="45"/>
      <c r="J379" s="45"/>
      <c r="K379" s="44">
        <f t="shared" si="52"/>
        <v>0</v>
      </c>
      <c r="L379" s="50"/>
      <c r="M379" s="42"/>
      <c r="N379" s="43"/>
      <c r="O379" s="44">
        <f t="shared" si="53"/>
        <v>0</v>
      </c>
      <c r="P379" s="45"/>
      <c r="Q379" s="45"/>
      <c r="R379" s="44">
        <f t="shared" si="54"/>
        <v>0</v>
      </c>
      <c r="S379" s="44" t="str">
        <f t="shared" si="55"/>
        <v/>
      </c>
      <c r="T379" s="46" t="str">
        <f t="shared" si="56"/>
        <v/>
      </c>
      <c r="U379" s="47"/>
      <c r="W379" s="18" t="str">
        <f t="shared" si="50"/>
        <v/>
      </c>
    </row>
    <row r="380" spans="2:23" hidden="1" x14ac:dyDescent="0.2">
      <c r="B380" s="39"/>
      <c r="C380" s="50"/>
      <c r="D380" s="40"/>
      <c r="E380" s="41"/>
      <c r="F380" s="42"/>
      <c r="G380" s="43"/>
      <c r="H380" s="44">
        <f t="shared" si="51"/>
        <v>0</v>
      </c>
      <c r="I380" s="45"/>
      <c r="J380" s="45"/>
      <c r="K380" s="44">
        <f t="shared" si="52"/>
        <v>0</v>
      </c>
      <c r="L380" s="50"/>
      <c r="M380" s="42"/>
      <c r="N380" s="43"/>
      <c r="O380" s="44">
        <f t="shared" si="53"/>
        <v>0</v>
      </c>
      <c r="P380" s="45"/>
      <c r="Q380" s="45"/>
      <c r="R380" s="44">
        <f t="shared" si="54"/>
        <v>0</v>
      </c>
      <c r="S380" s="44" t="str">
        <f t="shared" si="55"/>
        <v/>
      </c>
      <c r="T380" s="46" t="str">
        <f t="shared" si="56"/>
        <v/>
      </c>
      <c r="U380" s="47"/>
      <c r="W380" s="18" t="str">
        <f t="shared" si="50"/>
        <v/>
      </c>
    </row>
    <row r="381" spans="2:23" hidden="1" x14ac:dyDescent="0.2">
      <c r="B381" s="39"/>
      <c r="C381" s="50"/>
      <c r="D381" s="40"/>
      <c r="E381" s="41"/>
      <c r="F381" s="42"/>
      <c r="G381" s="43"/>
      <c r="H381" s="44">
        <f t="shared" si="51"/>
        <v>0</v>
      </c>
      <c r="I381" s="45"/>
      <c r="J381" s="45"/>
      <c r="K381" s="44">
        <f t="shared" si="52"/>
        <v>0</v>
      </c>
      <c r="L381" s="50"/>
      <c r="M381" s="42"/>
      <c r="N381" s="43"/>
      <c r="O381" s="44">
        <f t="shared" si="53"/>
        <v>0</v>
      </c>
      <c r="P381" s="45"/>
      <c r="Q381" s="45"/>
      <c r="R381" s="44">
        <f t="shared" si="54"/>
        <v>0</v>
      </c>
      <c r="S381" s="44" t="str">
        <f t="shared" si="55"/>
        <v/>
      </c>
      <c r="T381" s="46" t="str">
        <f t="shared" si="56"/>
        <v/>
      </c>
      <c r="U381" s="47"/>
      <c r="W381" s="18" t="str">
        <f t="shared" si="50"/>
        <v/>
      </c>
    </row>
    <row r="382" spans="2:23" hidden="1" x14ac:dyDescent="0.2">
      <c r="B382" s="39"/>
      <c r="C382" s="50"/>
      <c r="D382" s="40"/>
      <c r="E382" s="41"/>
      <c r="F382" s="42"/>
      <c r="G382" s="43"/>
      <c r="H382" s="44">
        <f t="shared" si="51"/>
        <v>0</v>
      </c>
      <c r="I382" s="45"/>
      <c r="J382" s="45"/>
      <c r="K382" s="44">
        <f t="shared" si="52"/>
        <v>0</v>
      </c>
      <c r="L382" s="50"/>
      <c r="M382" s="42"/>
      <c r="N382" s="43"/>
      <c r="O382" s="44">
        <f t="shared" si="53"/>
        <v>0</v>
      </c>
      <c r="P382" s="45"/>
      <c r="Q382" s="45"/>
      <c r="R382" s="44">
        <f t="shared" si="54"/>
        <v>0</v>
      </c>
      <c r="S382" s="44" t="str">
        <f t="shared" si="55"/>
        <v/>
      </c>
      <c r="T382" s="46" t="str">
        <f t="shared" si="56"/>
        <v/>
      </c>
      <c r="U382" s="47"/>
      <c r="W382" s="18" t="str">
        <f t="shared" si="50"/>
        <v/>
      </c>
    </row>
    <row r="383" spans="2:23" hidden="1" x14ac:dyDescent="0.2">
      <c r="B383" s="39"/>
      <c r="C383" s="50"/>
      <c r="D383" s="40"/>
      <c r="E383" s="41"/>
      <c r="F383" s="42"/>
      <c r="G383" s="43"/>
      <c r="H383" s="44">
        <f t="shared" si="51"/>
        <v>0</v>
      </c>
      <c r="I383" s="45"/>
      <c r="J383" s="45"/>
      <c r="K383" s="44">
        <f t="shared" si="52"/>
        <v>0</v>
      </c>
      <c r="L383" s="50"/>
      <c r="M383" s="42"/>
      <c r="N383" s="43"/>
      <c r="O383" s="44">
        <f t="shared" si="53"/>
        <v>0</v>
      </c>
      <c r="P383" s="45"/>
      <c r="Q383" s="45"/>
      <c r="R383" s="44">
        <f t="shared" si="54"/>
        <v>0</v>
      </c>
      <c r="S383" s="44" t="str">
        <f t="shared" si="55"/>
        <v/>
      </c>
      <c r="T383" s="46" t="str">
        <f t="shared" si="56"/>
        <v/>
      </c>
      <c r="U383" s="47"/>
      <c r="W383" s="18" t="str">
        <f t="shared" si="50"/>
        <v/>
      </c>
    </row>
    <row r="384" spans="2:23" hidden="1" x14ac:dyDescent="0.2">
      <c r="B384" s="39"/>
      <c r="C384" s="50"/>
      <c r="D384" s="40"/>
      <c r="E384" s="41"/>
      <c r="F384" s="42"/>
      <c r="G384" s="43"/>
      <c r="H384" s="44">
        <f t="shared" si="51"/>
        <v>0</v>
      </c>
      <c r="I384" s="45"/>
      <c r="J384" s="45"/>
      <c r="K384" s="44">
        <f t="shared" si="52"/>
        <v>0</v>
      </c>
      <c r="L384" s="50"/>
      <c r="M384" s="42"/>
      <c r="N384" s="43"/>
      <c r="O384" s="44">
        <f t="shared" si="53"/>
        <v>0</v>
      </c>
      <c r="P384" s="45"/>
      <c r="Q384" s="45"/>
      <c r="R384" s="44">
        <f t="shared" si="54"/>
        <v>0</v>
      </c>
      <c r="S384" s="44" t="str">
        <f t="shared" si="55"/>
        <v/>
      </c>
      <c r="T384" s="46" t="str">
        <f t="shared" si="56"/>
        <v/>
      </c>
      <c r="U384" s="47"/>
      <c r="W384" s="18" t="str">
        <f t="shared" si="50"/>
        <v/>
      </c>
    </row>
    <row r="385" spans="2:23" hidden="1" x14ac:dyDescent="0.2">
      <c r="B385" s="39"/>
      <c r="C385" s="50"/>
      <c r="D385" s="40"/>
      <c r="E385" s="41"/>
      <c r="F385" s="42"/>
      <c r="G385" s="43"/>
      <c r="H385" s="44">
        <f t="shared" si="51"/>
        <v>0</v>
      </c>
      <c r="I385" s="45"/>
      <c r="J385" s="45"/>
      <c r="K385" s="44">
        <f t="shared" si="52"/>
        <v>0</v>
      </c>
      <c r="L385" s="50"/>
      <c r="M385" s="42"/>
      <c r="N385" s="43"/>
      <c r="O385" s="44">
        <f t="shared" si="53"/>
        <v>0</v>
      </c>
      <c r="P385" s="45"/>
      <c r="Q385" s="45"/>
      <c r="R385" s="44">
        <f t="shared" si="54"/>
        <v>0</v>
      </c>
      <c r="S385" s="44" t="str">
        <f t="shared" si="55"/>
        <v/>
      </c>
      <c r="T385" s="46" t="str">
        <f t="shared" si="56"/>
        <v/>
      </c>
      <c r="U385" s="47"/>
      <c r="W385" s="18" t="str">
        <f t="shared" si="50"/>
        <v/>
      </c>
    </row>
    <row r="386" spans="2:23" hidden="1" x14ac:dyDescent="0.2">
      <c r="B386" s="39"/>
      <c r="C386" s="50"/>
      <c r="D386" s="40"/>
      <c r="E386" s="41"/>
      <c r="F386" s="42"/>
      <c r="G386" s="43"/>
      <c r="H386" s="44">
        <f t="shared" si="51"/>
        <v>0</v>
      </c>
      <c r="I386" s="45"/>
      <c r="J386" s="45"/>
      <c r="K386" s="44">
        <f t="shared" si="52"/>
        <v>0</v>
      </c>
      <c r="L386" s="50"/>
      <c r="M386" s="42"/>
      <c r="N386" s="43"/>
      <c r="O386" s="44">
        <f t="shared" si="53"/>
        <v>0</v>
      </c>
      <c r="P386" s="45"/>
      <c r="Q386" s="45"/>
      <c r="R386" s="44">
        <f t="shared" si="54"/>
        <v>0</v>
      </c>
      <c r="S386" s="44" t="str">
        <f t="shared" si="55"/>
        <v/>
      </c>
      <c r="T386" s="46" t="str">
        <f t="shared" si="56"/>
        <v/>
      </c>
      <c r="U386" s="47"/>
      <c r="W386" s="18" t="str">
        <f t="shared" si="50"/>
        <v/>
      </c>
    </row>
    <row r="387" spans="2:23" hidden="1" x14ac:dyDescent="0.2">
      <c r="B387" s="39"/>
      <c r="C387" s="50"/>
      <c r="D387" s="40"/>
      <c r="E387" s="41"/>
      <c r="F387" s="42"/>
      <c r="G387" s="43"/>
      <c r="H387" s="44">
        <f t="shared" si="51"/>
        <v>0</v>
      </c>
      <c r="I387" s="45"/>
      <c r="J387" s="45"/>
      <c r="K387" s="44">
        <f t="shared" si="52"/>
        <v>0</v>
      </c>
      <c r="L387" s="50"/>
      <c r="M387" s="42"/>
      <c r="N387" s="43"/>
      <c r="O387" s="44">
        <f t="shared" si="53"/>
        <v>0</v>
      </c>
      <c r="P387" s="45"/>
      <c r="Q387" s="45"/>
      <c r="R387" s="44">
        <f t="shared" si="54"/>
        <v>0</v>
      </c>
      <c r="S387" s="44" t="str">
        <f t="shared" si="55"/>
        <v/>
      </c>
      <c r="T387" s="46" t="str">
        <f t="shared" si="56"/>
        <v/>
      </c>
      <c r="U387" s="47"/>
      <c r="W387" s="18" t="str">
        <f t="shared" si="50"/>
        <v/>
      </c>
    </row>
    <row r="388" spans="2:23" hidden="1" x14ac:dyDescent="0.2">
      <c r="B388" s="39"/>
      <c r="C388" s="50"/>
      <c r="D388" s="40"/>
      <c r="E388" s="41"/>
      <c r="F388" s="42"/>
      <c r="G388" s="43"/>
      <c r="H388" s="44">
        <f t="shared" si="51"/>
        <v>0</v>
      </c>
      <c r="I388" s="45"/>
      <c r="J388" s="45"/>
      <c r="K388" s="44">
        <f t="shared" si="52"/>
        <v>0</v>
      </c>
      <c r="L388" s="50"/>
      <c r="M388" s="42"/>
      <c r="N388" s="43"/>
      <c r="O388" s="44">
        <f t="shared" si="53"/>
        <v>0</v>
      </c>
      <c r="P388" s="45"/>
      <c r="Q388" s="45"/>
      <c r="R388" s="44">
        <f t="shared" si="54"/>
        <v>0</v>
      </c>
      <c r="S388" s="44" t="str">
        <f t="shared" si="55"/>
        <v/>
      </c>
      <c r="T388" s="46" t="str">
        <f t="shared" si="56"/>
        <v/>
      </c>
      <c r="U388" s="47"/>
      <c r="W388" s="18" t="str">
        <f t="shared" si="50"/>
        <v/>
      </c>
    </row>
    <row r="389" spans="2:23" hidden="1" x14ac:dyDescent="0.2">
      <c r="B389" s="39"/>
      <c r="C389" s="50"/>
      <c r="D389" s="40"/>
      <c r="E389" s="41"/>
      <c r="F389" s="42"/>
      <c r="G389" s="43"/>
      <c r="H389" s="44">
        <f t="shared" si="51"/>
        <v>0</v>
      </c>
      <c r="I389" s="45"/>
      <c r="J389" s="45"/>
      <c r="K389" s="44">
        <f t="shared" si="52"/>
        <v>0</v>
      </c>
      <c r="L389" s="50"/>
      <c r="M389" s="42"/>
      <c r="N389" s="43"/>
      <c r="O389" s="44">
        <f t="shared" si="53"/>
        <v>0</v>
      </c>
      <c r="P389" s="45"/>
      <c r="Q389" s="45"/>
      <c r="R389" s="44">
        <f t="shared" si="54"/>
        <v>0</v>
      </c>
      <c r="S389" s="44" t="str">
        <f t="shared" si="55"/>
        <v/>
      </c>
      <c r="T389" s="46" t="str">
        <f t="shared" si="56"/>
        <v/>
      </c>
      <c r="U389" s="47"/>
      <c r="W389" s="18" t="str">
        <f t="shared" si="50"/>
        <v/>
      </c>
    </row>
    <row r="390" spans="2:23" hidden="1" x14ac:dyDescent="0.2">
      <c r="B390" s="39"/>
      <c r="C390" s="50"/>
      <c r="D390" s="40"/>
      <c r="E390" s="41"/>
      <c r="F390" s="42"/>
      <c r="G390" s="43"/>
      <c r="H390" s="44">
        <f t="shared" si="51"/>
        <v>0</v>
      </c>
      <c r="I390" s="45"/>
      <c r="J390" s="45"/>
      <c r="K390" s="44">
        <f t="shared" si="52"/>
        <v>0</v>
      </c>
      <c r="L390" s="50"/>
      <c r="M390" s="42"/>
      <c r="N390" s="43"/>
      <c r="O390" s="44">
        <f t="shared" si="53"/>
        <v>0</v>
      </c>
      <c r="P390" s="45"/>
      <c r="Q390" s="45"/>
      <c r="R390" s="44">
        <f t="shared" si="54"/>
        <v>0</v>
      </c>
      <c r="S390" s="44" t="str">
        <f t="shared" si="55"/>
        <v/>
      </c>
      <c r="T390" s="46" t="str">
        <f t="shared" si="56"/>
        <v/>
      </c>
      <c r="U390" s="47"/>
      <c r="W390" s="18" t="str">
        <f t="shared" si="50"/>
        <v/>
      </c>
    </row>
    <row r="391" spans="2:23" hidden="1" x14ac:dyDescent="0.2">
      <c r="B391" s="39"/>
      <c r="C391" s="50"/>
      <c r="D391" s="40"/>
      <c r="E391" s="41"/>
      <c r="F391" s="42"/>
      <c r="G391" s="43"/>
      <c r="H391" s="44">
        <f t="shared" si="51"/>
        <v>0</v>
      </c>
      <c r="I391" s="45"/>
      <c r="J391" s="45"/>
      <c r="K391" s="44">
        <f t="shared" si="52"/>
        <v>0</v>
      </c>
      <c r="L391" s="50"/>
      <c r="M391" s="42"/>
      <c r="N391" s="43"/>
      <c r="O391" s="44">
        <f t="shared" si="53"/>
        <v>0</v>
      </c>
      <c r="P391" s="45"/>
      <c r="Q391" s="45"/>
      <c r="R391" s="44">
        <f t="shared" si="54"/>
        <v>0</v>
      </c>
      <c r="S391" s="44" t="str">
        <f t="shared" si="55"/>
        <v/>
      </c>
      <c r="T391" s="46" t="str">
        <f t="shared" si="56"/>
        <v/>
      </c>
      <c r="U391" s="47"/>
      <c r="W391" s="18" t="str">
        <f t="shared" si="50"/>
        <v/>
      </c>
    </row>
    <row r="392" spans="2:23" hidden="1" x14ac:dyDescent="0.2">
      <c r="B392" s="39"/>
      <c r="C392" s="50"/>
      <c r="D392" s="40"/>
      <c r="E392" s="41"/>
      <c r="F392" s="42"/>
      <c r="G392" s="43"/>
      <c r="H392" s="44">
        <f t="shared" si="51"/>
        <v>0</v>
      </c>
      <c r="I392" s="45"/>
      <c r="J392" s="45"/>
      <c r="K392" s="44">
        <f t="shared" si="52"/>
        <v>0</v>
      </c>
      <c r="L392" s="50"/>
      <c r="M392" s="42"/>
      <c r="N392" s="43"/>
      <c r="O392" s="44">
        <f t="shared" si="53"/>
        <v>0</v>
      </c>
      <c r="P392" s="45"/>
      <c r="Q392" s="45"/>
      <c r="R392" s="44">
        <f t="shared" si="54"/>
        <v>0</v>
      </c>
      <c r="S392" s="44" t="str">
        <f t="shared" si="55"/>
        <v/>
      </c>
      <c r="T392" s="46" t="str">
        <f t="shared" si="56"/>
        <v/>
      </c>
      <c r="U392" s="47"/>
      <c r="W392" s="18" t="str">
        <f t="shared" ref="W392:W455" si="57">IF(L392&lt;&gt;"",YEAR(L392),"")</f>
        <v/>
      </c>
    </row>
    <row r="393" spans="2:23" hidden="1" x14ac:dyDescent="0.2">
      <c r="B393" s="39"/>
      <c r="C393" s="50"/>
      <c r="D393" s="40"/>
      <c r="E393" s="41"/>
      <c r="F393" s="42"/>
      <c r="G393" s="43"/>
      <c r="H393" s="44">
        <f t="shared" si="51"/>
        <v>0</v>
      </c>
      <c r="I393" s="45"/>
      <c r="J393" s="45"/>
      <c r="K393" s="44">
        <f t="shared" si="52"/>
        <v>0</v>
      </c>
      <c r="L393" s="50"/>
      <c r="M393" s="42"/>
      <c r="N393" s="43"/>
      <c r="O393" s="44">
        <f t="shared" si="53"/>
        <v>0</v>
      </c>
      <c r="P393" s="45"/>
      <c r="Q393" s="45"/>
      <c r="R393" s="44">
        <f t="shared" si="54"/>
        <v>0</v>
      </c>
      <c r="S393" s="44" t="str">
        <f t="shared" si="55"/>
        <v/>
      </c>
      <c r="T393" s="46" t="str">
        <f t="shared" si="56"/>
        <v/>
      </c>
      <c r="U393" s="47"/>
      <c r="W393" s="18" t="str">
        <f t="shared" si="57"/>
        <v/>
      </c>
    </row>
    <row r="394" spans="2:23" hidden="1" x14ac:dyDescent="0.2">
      <c r="B394" s="39"/>
      <c r="C394" s="50"/>
      <c r="D394" s="40"/>
      <c r="E394" s="41"/>
      <c r="F394" s="42"/>
      <c r="G394" s="43"/>
      <c r="H394" s="44">
        <f t="shared" si="51"/>
        <v>0</v>
      </c>
      <c r="I394" s="45"/>
      <c r="J394" s="45"/>
      <c r="K394" s="44">
        <f t="shared" si="52"/>
        <v>0</v>
      </c>
      <c r="L394" s="50"/>
      <c r="M394" s="42"/>
      <c r="N394" s="43"/>
      <c r="O394" s="44">
        <f t="shared" si="53"/>
        <v>0</v>
      </c>
      <c r="P394" s="45"/>
      <c r="Q394" s="45"/>
      <c r="R394" s="44">
        <f t="shared" si="54"/>
        <v>0</v>
      </c>
      <c r="S394" s="44" t="str">
        <f t="shared" si="55"/>
        <v/>
      </c>
      <c r="T394" s="46" t="str">
        <f t="shared" si="56"/>
        <v/>
      </c>
      <c r="U394" s="47"/>
      <c r="W394" s="18" t="str">
        <f t="shared" si="57"/>
        <v/>
      </c>
    </row>
    <row r="395" spans="2:23" hidden="1" x14ac:dyDescent="0.2">
      <c r="B395" s="39"/>
      <c r="C395" s="50"/>
      <c r="D395" s="40"/>
      <c r="E395" s="41"/>
      <c r="F395" s="42"/>
      <c r="G395" s="43"/>
      <c r="H395" s="44">
        <f t="shared" si="51"/>
        <v>0</v>
      </c>
      <c r="I395" s="45"/>
      <c r="J395" s="45"/>
      <c r="K395" s="44">
        <f t="shared" si="52"/>
        <v>0</v>
      </c>
      <c r="L395" s="50"/>
      <c r="M395" s="42"/>
      <c r="N395" s="43"/>
      <c r="O395" s="44">
        <f t="shared" si="53"/>
        <v>0</v>
      </c>
      <c r="P395" s="45"/>
      <c r="Q395" s="45"/>
      <c r="R395" s="44">
        <f t="shared" si="54"/>
        <v>0</v>
      </c>
      <c r="S395" s="44" t="str">
        <f t="shared" si="55"/>
        <v/>
      </c>
      <c r="T395" s="46" t="str">
        <f t="shared" si="56"/>
        <v/>
      </c>
      <c r="U395" s="47"/>
      <c r="W395" s="18" t="str">
        <f t="shared" si="57"/>
        <v/>
      </c>
    </row>
    <row r="396" spans="2:23" hidden="1" x14ac:dyDescent="0.2">
      <c r="B396" s="39"/>
      <c r="C396" s="50"/>
      <c r="D396" s="40"/>
      <c r="E396" s="41"/>
      <c r="F396" s="42"/>
      <c r="G396" s="43"/>
      <c r="H396" s="44">
        <f t="shared" si="51"/>
        <v>0</v>
      </c>
      <c r="I396" s="45"/>
      <c r="J396" s="45"/>
      <c r="K396" s="44">
        <f t="shared" si="52"/>
        <v>0</v>
      </c>
      <c r="L396" s="50"/>
      <c r="M396" s="42"/>
      <c r="N396" s="43"/>
      <c r="O396" s="44">
        <f t="shared" si="53"/>
        <v>0</v>
      </c>
      <c r="P396" s="45"/>
      <c r="Q396" s="45"/>
      <c r="R396" s="44">
        <f t="shared" si="54"/>
        <v>0</v>
      </c>
      <c r="S396" s="44" t="str">
        <f t="shared" si="55"/>
        <v/>
      </c>
      <c r="T396" s="46" t="str">
        <f t="shared" si="56"/>
        <v/>
      </c>
      <c r="U396" s="47"/>
      <c r="W396" s="18" t="str">
        <f t="shared" si="57"/>
        <v/>
      </c>
    </row>
    <row r="397" spans="2:23" hidden="1" x14ac:dyDescent="0.2">
      <c r="B397" s="39"/>
      <c r="C397" s="50"/>
      <c r="D397" s="40"/>
      <c r="E397" s="41"/>
      <c r="F397" s="42"/>
      <c r="G397" s="43"/>
      <c r="H397" s="44">
        <f t="shared" si="51"/>
        <v>0</v>
      </c>
      <c r="I397" s="45"/>
      <c r="J397" s="45"/>
      <c r="K397" s="44">
        <f t="shared" si="52"/>
        <v>0</v>
      </c>
      <c r="L397" s="50"/>
      <c r="M397" s="42"/>
      <c r="N397" s="43"/>
      <c r="O397" s="44">
        <f t="shared" si="53"/>
        <v>0</v>
      </c>
      <c r="P397" s="45"/>
      <c r="Q397" s="45"/>
      <c r="R397" s="44">
        <f t="shared" si="54"/>
        <v>0</v>
      </c>
      <c r="S397" s="44" t="str">
        <f t="shared" si="55"/>
        <v/>
      </c>
      <c r="T397" s="46" t="str">
        <f t="shared" si="56"/>
        <v/>
      </c>
      <c r="U397" s="47"/>
      <c r="W397" s="18" t="str">
        <f t="shared" si="57"/>
        <v/>
      </c>
    </row>
    <row r="398" spans="2:23" hidden="1" x14ac:dyDescent="0.2">
      <c r="B398" s="39"/>
      <c r="C398" s="50"/>
      <c r="D398" s="40"/>
      <c r="E398" s="41"/>
      <c r="F398" s="42"/>
      <c r="G398" s="43"/>
      <c r="H398" s="44">
        <f t="shared" si="51"/>
        <v>0</v>
      </c>
      <c r="I398" s="45"/>
      <c r="J398" s="45"/>
      <c r="K398" s="44">
        <f t="shared" si="52"/>
        <v>0</v>
      </c>
      <c r="L398" s="50"/>
      <c r="M398" s="42"/>
      <c r="N398" s="43"/>
      <c r="O398" s="44">
        <f t="shared" si="53"/>
        <v>0</v>
      </c>
      <c r="P398" s="45"/>
      <c r="Q398" s="45"/>
      <c r="R398" s="44">
        <f t="shared" si="54"/>
        <v>0</v>
      </c>
      <c r="S398" s="44" t="str">
        <f t="shared" si="55"/>
        <v/>
      </c>
      <c r="T398" s="46" t="str">
        <f t="shared" si="56"/>
        <v/>
      </c>
      <c r="U398" s="47"/>
      <c r="W398" s="18" t="str">
        <f t="shared" si="57"/>
        <v/>
      </c>
    </row>
    <row r="399" spans="2:23" hidden="1" x14ac:dyDescent="0.2">
      <c r="B399" s="39"/>
      <c r="C399" s="50"/>
      <c r="D399" s="40"/>
      <c r="E399" s="41"/>
      <c r="F399" s="42"/>
      <c r="G399" s="43"/>
      <c r="H399" s="44">
        <f t="shared" si="51"/>
        <v>0</v>
      </c>
      <c r="I399" s="45"/>
      <c r="J399" s="45"/>
      <c r="K399" s="44">
        <f t="shared" si="52"/>
        <v>0</v>
      </c>
      <c r="L399" s="50"/>
      <c r="M399" s="42"/>
      <c r="N399" s="43"/>
      <c r="O399" s="44">
        <f t="shared" si="53"/>
        <v>0</v>
      </c>
      <c r="P399" s="45"/>
      <c r="Q399" s="45"/>
      <c r="R399" s="44">
        <f t="shared" si="54"/>
        <v>0</v>
      </c>
      <c r="S399" s="44" t="str">
        <f t="shared" si="55"/>
        <v/>
      </c>
      <c r="T399" s="46" t="str">
        <f t="shared" si="56"/>
        <v/>
      </c>
      <c r="U399" s="47"/>
      <c r="W399" s="18" t="str">
        <f t="shared" si="57"/>
        <v/>
      </c>
    </row>
    <row r="400" spans="2:23" hidden="1" x14ac:dyDescent="0.2">
      <c r="B400" s="39"/>
      <c r="C400" s="50"/>
      <c r="D400" s="40"/>
      <c r="E400" s="41"/>
      <c r="F400" s="42"/>
      <c r="G400" s="43"/>
      <c r="H400" s="44">
        <f t="shared" si="51"/>
        <v>0</v>
      </c>
      <c r="I400" s="45"/>
      <c r="J400" s="45"/>
      <c r="K400" s="44">
        <f t="shared" si="52"/>
        <v>0</v>
      </c>
      <c r="L400" s="50"/>
      <c r="M400" s="42"/>
      <c r="N400" s="43"/>
      <c r="O400" s="44">
        <f t="shared" si="53"/>
        <v>0</v>
      </c>
      <c r="P400" s="45"/>
      <c r="Q400" s="45"/>
      <c r="R400" s="44">
        <f t="shared" si="54"/>
        <v>0</v>
      </c>
      <c r="S400" s="44" t="str">
        <f t="shared" si="55"/>
        <v/>
      </c>
      <c r="T400" s="46" t="str">
        <f t="shared" si="56"/>
        <v/>
      </c>
      <c r="U400" s="47"/>
      <c r="W400" s="18" t="str">
        <f t="shared" si="57"/>
        <v/>
      </c>
    </row>
    <row r="401" spans="2:23" hidden="1" x14ac:dyDescent="0.2">
      <c r="B401" s="39"/>
      <c r="C401" s="50"/>
      <c r="D401" s="40"/>
      <c r="E401" s="41"/>
      <c r="F401" s="42"/>
      <c r="G401" s="43"/>
      <c r="H401" s="44">
        <f t="shared" si="51"/>
        <v>0</v>
      </c>
      <c r="I401" s="45"/>
      <c r="J401" s="45"/>
      <c r="K401" s="44">
        <f t="shared" si="52"/>
        <v>0</v>
      </c>
      <c r="L401" s="50"/>
      <c r="M401" s="42"/>
      <c r="N401" s="43"/>
      <c r="O401" s="44">
        <f t="shared" si="53"/>
        <v>0</v>
      </c>
      <c r="P401" s="45"/>
      <c r="Q401" s="45"/>
      <c r="R401" s="44">
        <f t="shared" si="54"/>
        <v>0</v>
      </c>
      <c r="S401" s="44" t="str">
        <f t="shared" si="55"/>
        <v/>
      </c>
      <c r="T401" s="46" t="str">
        <f t="shared" si="56"/>
        <v/>
      </c>
      <c r="U401" s="47"/>
      <c r="W401" s="18" t="str">
        <f t="shared" si="57"/>
        <v/>
      </c>
    </row>
    <row r="402" spans="2:23" hidden="1" x14ac:dyDescent="0.2">
      <c r="B402" s="39"/>
      <c r="C402" s="50"/>
      <c r="D402" s="40"/>
      <c r="E402" s="41"/>
      <c r="F402" s="42"/>
      <c r="G402" s="43"/>
      <c r="H402" s="44">
        <f t="shared" si="51"/>
        <v>0</v>
      </c>
      <c r="I402" s="45"/>
      <c r="J402" s="45"/>
      <c r="K402" s="44">
        <f t="shared" si="52"/>
        <v>0</v>
      </c>
      <c r="L402" s="50"/>
      <c r="M402" s="42"/>
      <c r="N402" s="43"/>
      <c r="O402" s="44">
        <f t="shared" si="53"/>
        <v>0</v>
      </c>
      <c r="P402" s="45"/>
      <c r="Q402" s="45"/>
      <c r="R402" s="44">
        <f t="shared" si="54"/>
        <v>0</v>
      </c>
      <c r="S402" s="44" t="str">
        <f t="shared" si="55"/>
        <v/>
      </c>
      <c r="T402" s="46" t="str">
        <f t="shared" si="56"/>
        <v/>
      </c>
      <c r="U402" s="47"/>
      <c r="W402" s="18" t="str">
        <f t="shared" si="57"/>
        <v/>
      </c>
    </row>
    <row r="403" spans="2:23" x14ac:dyDescent="0.2">
      <c r="B403" s="39"/>
      <c r="C403" s="51"/>
      <c r="D403" s="47"/>
      <c r="E403" s="41"/>
      <c r="F403" s="47"/>
      <c r="G403" s="47"/>
      <c r="H403" s="47"/>
      <c r="I403" s="47"/>
      <c r="J403" s="47"/>
      <c r="K403" s="47"/>
      <c r="L403" s="51"/>
      <c r="M403" s="47"/>
      <c r="N403" s="47"/>
      <c r="O403" s="47"/>
      <c r="P403" s="47"/>
      <c r="Q403" s="47"/>
      <c r="R403" s="47"/>
      <c r="S403" s="47"/>
      <c r="T403" s="47"/>
      <c r="U403" s="47"/>
      <c r="W403" s="18" t="str">
        <f t="shared" si="57"/>
        <v/>
      </c>
    </row>
    <row r="404" spans="2:23" x14ac:dyDescent="0.2">
      <c r="B404" s="39"/>
      <c r="C404" s="51"/>
      <c r="D404" s="47"/>
      <c r="E404" s="41"/>
      <c r="F404" s="47"/>
      <c r="G404" s="47"/>
      <c r="H404" s="47"/>
      <c r="I404" s="47"/>
      <c r="J404" s="47"/>
      <c r="K404" s="47"/>
      <c r="L404" s="51"/>
      <c r="M404" s="47"/>
      <c r="N404" s="47"/>
      <c r="O404" s="47"/>
      <c r="P404" s="47"/>
      <c r="Q404" s="47"/>
      <c r="R404" s="47"/>
      <c r="S404" s="47"/>
      <c r="T404" s="47"/>
      <c r="U404" s="47"/>
      <c r="W404" s="18" t="str">
        <f t="shared" si="57"/>
        <v/>
      </c>
    </row>
    <row r="405" spans="2:23" x14ac:dyDescent="0.2">
      <c r="B405" s="39"/>
      <c r="C405" s="51"/>
      <c r="D405" s="47"/>
      <c r="E405" s="41"/>
      <c r="F405" s="47"/>
      <c r="G405" s="47"/>
      <c r="H405" s="47"/>
      <c r="I405" s="47"/>
      <c r="J405" s="47"/>
      <c r="K405" s="47"/>
      <c r="L405" s="51"/>
      <c r="M405" s="47"/>
      <c r="N405" s="47"/>
      <c r="O405" s="47"/>
      <c r="P405" s="47"/>
      <c r="Q405" s="47"/>
      <c r="R405" s="47"/>
      <c r="S405" s="47"/>
      <c r="T405" s="47"/>
      <c r="U405" s="47"/>
      <c r="W405" s="18" t="str">
        <f t="shared" si="57"/>
        <v/>
      </c>
    </row>
    <row r="406" spans="2:23" x14ac:dyDescent="0.2">
      <c r="B406" s="39"/>
      <c r="C406" s="51"/>
      <c r="D406" s="47"/>
      <c r="E406" s="41"/>
      <c r="F406" s="47"/>
      <c r="G406" s="47"/>
      <c r="H406" s="47"/>
      <c r="I406" s="47"/>
      <c r="J406" s="47"/>
      <c r="K406" s="47"/>
      <c r="L406" s="51"/>
      <c r="M406" s="47"/>
      <c r="N406" s="47"/>
      <c r="O406" s="47"/>
      <c r="P406" s="47"/>
      <c r="Q406" s="47"/>
      <c r="R406" s="47"/>
      <c r="S406" s="47"/>
      <c r="T406" s="47"/>
      <c r="U406" s="47"/>
      <c r="W406" s="18" t="str">
        <f t="shared" si="57"/>
        <v/>
      </c>
    </row>
    <row r="407" spans="2:23" x14ac:dyDescent="0.2">
      <c r="B407" s="39"/>
      <c r="C407" s="51"/>
      <c r="D407" s="47"/>
      <c r="E407" s="41"/>
      <c r="F407" s="47"/>
      <c r="G407" s="47"/>
      <c r="H407" s="47"/>
      <c r="I407" s="47"/>
      <c r="J407" s="47"/>
      <c r="K407" s="47"/>
      <c r="L407" s="51"/>
      <c r="M407" s="47"/>
      <c r="N407" s="47"/>
      <c r="O407" s="47"/>
      <c r="P407" s="47"/>
      <c r="Q407" s="47"/>
      <c r="R407" s="47"/>
      <c r="S407" s="47"/>
      <c r="T407" s="47"/>
      <c r="U407" s="47"/>
      <c r="W407" s="18" t="str">
        <f t="shared" si="57"/>
        <v/>
      </c>
    </row>
    <row r="408" spans="2:23" x14ac:dyDescent="0.2">
      <c r="B408" s="39"/>
      <c r="C408" s="51"/>
      <c r="D408" s="47"/>
      <c r="E408" s="41"/>
      <c r="F408" s="47"/>
      <c r="G408" s="47"/>
      <c r="H408" s="47"/>
      <c r="I408" s="47"/>
      <c r="J408" s="47"/>
      <c r="K408" s="47"/>
      <c r="L408" s="51"/>
      <c r="M408" s="47"/>
      <c r="N408" s="47"/>
      <c r="O408" s="47"/>
      <c r="P408" s="47"/>
      <c r="Q408" s="47"/>
      <c r="R408" s="47"/>
      <c r="S408" s="47"/>
      <c r="T408" s="47"/>
      <c r="U408" s="47"/>
      <c r="W408" s="18" t="str">
        <f t="shared" si="57"/>
        <v/>
      </c>
    </row>
    <row r="409" spans="2:23" x14ac:dyDescent="0.2">
      <c r="B409" s="39"/>
      <c r="C409" s="51"/>
      <c r="D409" s="47"/>
      <c r="E409" s="41"/>
      <c r="F409" s="47"/>
      <c r="G409" s="47"/>
      <c r="H409" s="47"/>
      <c r="I409" s="47"/>
      <c r="J409" s="47"/>
      <c r="K409" s="47"/>
      <c r="L409" s="51"/>
      <c r="M409" s="47"/>
      <c r="N409" s="47"/>
      <c r="O409" s="47"/>
      <c r="P409" s="47"/>
      <c r="Q409" s="47"/>
      <c r="R409" s="47"/>
      <c r="S409" s="47"/>
      <c r="T409" s="47"/>
      <c r="U409" s="47"/>
      <c r="W409" s="18" t="str">
        <f t="shared" si="57"/>
        <v/>
      </c>
    </row>
    <row r="410" spans="2:23" x14ac:dyDescent="0.2">
      <c r="B410" s="39"/>
      <c r="C410" s="51"/>
      <c r="D410" s="47"/>
      <c r="E410" s="41"/>
      <c r="F410" s="47"/>
      <c r="G410" s="47"/>
      <c r="H410" s="47"/>
      <c r="I410" s="47"/>
      <c r="J410" s="47"/>
      <c r="K410" s="47"/>
      <c r="L410" s="51"/>
      <c r="M410" s="47"/>
      <c r="N410" s="47"/>
      <c r="O410" s="47"/>
      <c r="P410" s="47"/>
      <c r="Q410" s="47"/>
      <c r="R410" s="47"/>
      <c r="S410" s="47"/>
      <c r="T410" s="47"/>
      <c r="U410" s="47"/>
      <c r="W410" s="18" t="str">
        <f t="shared" si="57"/>
        <v/>
      </c>
    </row>
    <row r="411" spans="2:23" x14ac:dyDescent="0.2">
      <c r="B411" s="39"/>
      <c r="C411" s="51"/>
      <c r="D411" s="47"/>
      <c r="E411" s="41"/>
      <c r="F411" s="47"/>
      <c r="G411" s="47"/>
      <c r="H411" s="47"/>
      <c r="I411" s="47"/>
      <c r="J411" s="47"/>
      <c r="K411" s="47"/>
      <c r="L411" s="51"/>
      <c r="M411" s="47"/>
      <c r="N411" s="47"/>
      <c r="O411" s="47"/>
      <c r="P411" s="47"/>
      <c r="Q411" s="47"/>
      <c r="R411" s="47"/>
      <c r="S411" s="47"/>
      <c r="T411" s="47"/>
      <c r="U411" s="47"/>
      <c r="W411" s="18" t="str">
        <f t="shared" si="57"/>
        <v/>
      </c>
    </row>
    <row r="412" spans="2:23" x14ac:dyDescent="0.2">
      <c r="B412" s="39"/>
      <c r="C412" s="51"/>
      <c r="D412" s="47"/>
      <c r="E412" s="41"/>
      <c r="F412" s="47"/>
      <c r="G412" s="47"/>
      <c r="H412" s="47"/>
      <c r="I412" s="47"/>
      <c r="J412" s="47"/>
      <c r="K412" s="47"/>
      <c r="L412" s="51"/>
      <c r="M412" s="47"/>
      <c r="N412" s="47"/>
      <c r="O412" s="47"/>
      <c r="P412" s="47"/>
      <c r="Q412" s="47"/>
      <c r="R412" s="47"/>
      <c r="S412" s="47"/>
      <c r="T412" s="47"/>
      <c r="U412" s="47"/>
      <c r="W412" s="18" t="str">
        <f t="shared" si="57"/>
        <v/>
      </c>
    </row>
    <row r="413" spans="2:23" x14ac:dyDescent="0.2">
      <c r="B413" s="39"/>
      <c r="C413" s="51"/>
      <c r="D413" s="47"/>
      <c r="E413" s="41"/>
      <c r="F413" s="47"/>
      <c r="G413" s="47"/>
      <c r="H413" s="47"/>
      <c r="I413" s="47"/>
      <c r="J413" s="47"/>
      <c r="K413" s="47"/>
      <c r="L413" s="51"/>
      <c r="M413" s="47"/>
      <c r="N413" s="47"/>
      <c r="O413" s="47"/>
      <c r="P413" s="47"/>
      <c r="Q413" s="47"/>
      <c r="R413" s="47"/>
      <c r="S413" s="47"/>
      <c r="T413" s="47"/>
      <c r="U413" s="47"/>
      <c r="W413" s="18" t="str">
        <f t="shared" si="57"/>
        <v/>
      </c>
    </row>
    <row r="414" spans="2:23" x14ac:dyDescent="0.2">
      <c r="B414" s="39"/>
      <c r="C414" s="51"/>
      <c r="D414" s="47"/>
      <c r="E414" s="41"/>
      <c r="F414" s="47"/>
      <c r="G414" s="47"/>
      <c r="H414" s="47"/>
      <c r="I414" s="47"/>
      <c r="J414" s="47"/>
      <c r="K414" s="47"/>
      <c r="L414" s="51"/>
      <c r="M414" s="47"/>
      <c r="N414" s="47"/>
      <c r="O414" s="47"/>
      <c r="P414" s="47"/>
      <c r="Q414" s="47"/>
      <c r="R414" s="47"/>
      <c r="S414" s="47"/>
      <c r="T414" s="47"/>
      <c r="U414" s="47"/>
      <c r="W414" s="18" t="str">
        <f t="shared" si="57"/>
        <v/>
      </c>
    </row>
    <row r="415" spans="2:23" x14ac:dyDescent="0.2">
      <c r="B415" s="39"/>
      <c r="C415" s="51"/>
      <c r="D415" s="47"/>
      <c r="E415" s="41"/>
      <c r="F415" s="47"/>
      <c r="G415" s="47"/>
      <c r="H415" s="47"/>
      <c r="I415" s="47"/>
      <c r="J415" s="47"/>
      <c r="K415" s="47"/>
      <c r="L415" s="51"/>
      <c r="M415" s="47"/>
      <c r="N415" s="47"/>
      <c r="O415" s="47"/>
      <c r="P415" s="47"/>
      <c r="Q415" s="47"/>
      <c r="R415" s="47"/>
      <c r="S415" s="47"/>
      <c r="T415" s="47"/>
      <c r="U415" s="47"/>
      <c r="W415" s="18" t="str">
        <f t="shared" si="57"/>
        <v/>
      </c>
    </row>
    <row r="416" spans="2:23" x14ac:dyDescent="0.2">
      <c r="B416" s="39"/>
      <c r="C416" s="51"/>
      <c r="D416" s="47"/>
      <c r="E416" s="41"/>
      <c r="F416" s="47"/>
      <c r="G416" s="47"/>
      <c r="H416" s="47"/>
      <c r="I416" s="47"/>
      <c r="J416" s="47"/>
      <c r="K416" s="47"/>
      <c r="L416" s="51"/>
      <c r="M416" s="47"/>
      <c r="N416" s="47"/>
      <c r="O416" s="47"/>
      <c r="P416" s="47"/>
      <c r="Q416" s="47"/>
      <c r="R416" s="47"/>
      <c r="S416" s="47"/>
      <c r="T416" s="47"/>
      <c r="U416" s="47"/>
      <c r="W416" s="18" t="str">
        <f t="shared" si="57"/>
        <v/>
      </c>
    </row>
    <row r="417" spans="2:23" x14ac:dyDescent="0.2">
      <c r="B417" s="39"/>
      <c r="C417" s="51"/>
      <c r="D417" s="47"/>
      <c r="E417" s="41"/>
      <c r="F417" s="47"/>
      <c r="G417" s="47"/>
      <c r="H417" s="47"/>
      <c r="I417" s="47"/>
      <c r="J417" s="47"/>
      <c r="K417" s="47"/>
      <c r="L417" s="51"/>
      <c r="M417" s="47"/>
      <c r="N417" s="47"/>
      <c r="O417" s="47"/>
      <c r="P417" s="47"/>
      <c r="Q417" s="47"/>
      <c r="R417" s="47"/>
      <c r="S417" s="47"/>
      <c r="T417" s="47"/>
      <c r="U417" s="47"/>
      <c r="W417" s="18" t="str">
        <f t="shared" si="57"/>
        <v/>
      </c>
    </row>
    <row r="418" spans="2:23" x14ac:dyDescent="0.2">
      <c r="B418" s="39"/>
      <c r="C418" s="51"/>
      <c r="D418" s="47"/>
      <c r="E418" s="41"/>
      <c r="F418" s="47"/>
      <c r="G418" s="47"/>
      <c r="H418" s="47"/>
      <c r="I418" s="47"/>
      <c r="J418" s="47"/>
      <c r="K418" s="47"/>
      <c r="L418" s="51"/>
      <c r="M418" s="47"/>
      <c r="N418" s="47"/>
      <c r="O418" s="47"/>
      <c r="P418" s="47"/>
      <c r="Q418" s="47"/>
      <c r="R418" s="47"/>
      <c r="S418" s="47"/>
      <c r="T418" s="47"/>
      <c r="U418" s="47"/>
      <c r="W418" s="18" t="str">
        <f t="shared" si="57"/>
        <v/>
      </c>
    </row>
    <row r="419" spans="2:23" x14ac:dyDescent="0.2">
      <c r="B419" s="39"/>
      <c r="C419" s="51"/>
      <c r="D419" s="47"/>
      <c r="E419" s="41"/>
      <c r="F419" s="47"/>
      <c r="G419" s="47"/>
      <c r="H419" s="47"/>
      <c r="I419" s="47"/>
      <c r="J419" s="47"/>
      <c r="K419" s="47"/>
      <c r="L419" s="51"/>
      <c r="M419" s="47"/>
      <c r="N419" s="47"/>
      <c r="O419" s="47"/>
      <c r="P419" s="47"/>
      <c r="Q419" s="47"/>
      <c r="R419" s="47"/>
      <c r="S419" s="47"/>
      <c r="T419" s="47"/>
      <c r="U419" s="47"/>
      <c r="W419" s="18" t="str">
        <f t="shared" si="57"/>
        <v/>
      </c>
    </row>
    <row r="420" spans="2:23" x14ac:dyDescent="0.2">
      <c r="B420" s="39"/>
      <c r="C420" s="51"/>
      <c r="D420" s="47"/>
      <c r="E420" s="41"/>
      <c r="F420" s="47"/>
      <c r="G420" s="47"/>
      <c r="H420" s="47"/>
      <c r="I420" s="47"/>
      <c r="J420" s="47"/>
      <c r="K420" s="47"/>
      <c r="L420" s="51"/>
      <c r="M420" s="47"/>
      <c r="N420" s="47"/>
      <c r="O420" s="47"/>
      <c r="P420" s="47"/>
      <c r="Q420" s="47"/>
      <c r="R420" s="47"/>
      <c r="S420" s="47"/>
      <c r="T420" s="47"/>
      <c r="U420" s="47"/>
      <c r="W420" s="18" t="str">
        <f t="shared" si="57"/>
        <v/>
      </c>
    </row>
    <row r="421" spans="2:23" x14ac:dyDescent="0.2">
      <c r="B421" s="39"/>
      <c r="C421" s="51"/>
      <c r="D421" s="47"/>
      <c r="E421" s="41"/>
      <c r="F421" s="47"/>
      <c r="G421" s="47"/>
      <c r="H421" s="47"/>
      <c r="I421" s="47"/>
      <c r="J421" s="47"/>
      <c r="K421" s="47"/>
      <c r="L421" s="51"/>
      <c r="M421" s="47"/>
      <c r="N421" s="47"/>
      <c r="O421" s="47"/>
      <c r="P421" s="47"/>
      <c r="Q421" s="47"/>
      <c r="R421" s="47"/>
      <c r="S421" s="47"/>
      <c r="T421" s="47"/>
      <c r="U421" s="47"/>
      <c r="W421" s="18" t="str">
        <f t="shared" si="57"/>
        <v/>
      </c>
    </row>
    <row r="422" spans="2:23" x14ac:dyDescent="0.2">
      <c r="B422" s="39"/>
      <c r="C422" s="51"/>
      <c r="D422" s="47"/>
      <c r="E422" s="41"/>
      <c r="F422" s="47"/>
      <c r="G422" s="47"/>
      <c r="H422" s="47"/>
      <c r="I422" s="47"/>
      <c r="J422" s="47"/>
      <c r="K422" s="47"/>
      <c r="L422" s="51"/>
      <c r="M422" s="47"/>
      <c r="N422" s="47"/>
      <c r="O422" s="47"/>
      <c r="P422" s="47"/>
      <c r="Q422" s="47"/>
      <c r="R422" s="47"/>
      <c r="S422" s="47"/>
      <c r="T422" s="47"/>
      <c r="U422" s="47"/>
      <c r="W422" s="18" t="str">
        <f t="shared" si="57"/>
        <v/>
      </c>
    </row>
    <row r="423" spans="2:23" x14ac:dyDescent="0.2">
      <c r="W423" s="18" t="str">
        <f t="shared" si="57"/>
        <v/>
      </c>
    </row>
    <row r="424" spans="2:23" x14ac:dyDescent="0.2">
      <c r="W424" s="18" t="str">
        <f t="shared" si="57"/>
        <v/>
      </c>
    </row>
    <row r="425" spans="2:23" x14ac:dyDescent="0.2">
      <c r="W425" s="18" t="str">
        <f t="shared" si="57"/>
        <v/>
      </c>
    </row>
    <row r="426" spans="2:23" x14ac:dyDescent="0.2">
      <c r="W426" s="18" t="str">
        <f t="shared" si="57"/>
        <v/>
      </c>
    </row>
    <row r="427" spans="2:23" x14ac:dyDescent="0.2">
      <c r="W427" s="18" t="str">
        <f t="shared" si="57"/>
        <v/>
      </c>
    </row>
    <row r="428" spans="2:23" x14ac:dyDescent="0.2">
      <c r="W428" s="18" t="str">
        <f t="shared" si="57"/>
        <v/>
      </c>
    </row>
    <row r="429" spans="2:23" x14ac:dyDescent="0.2">
      <c r="W429" s="18" t="str">
        <f t="shared" si="57"/>
        <v/>
      </c>
    </row>
    <row r="430" spans="2:23" x14ac:dyDescent="0.2">
      <c r="W430" s="18" t="str">
        <f t="shared" si="57"/>
        <v/>
      </c>
    </row>
    <row r="431" spans="2:23" x14ac:dyDescent="0.2">
      <c r="W431" s="18" t="str">
        <f t="shared" si="57"/>
        <v/>
      </c>
    </row>
    <row r="432" spans="2:23" x14ac:dyDescent="0.2">
      <c r="W432" s="18" t="str">
        <f t="shared" si="57"/>
        <v/>
      </c>
    </row>
    <row r="433" spans="23:23" x14ac:dyDescent="0.2">
      <c r="W433" s="18" t="str">
        <f t="shared" si="57"/>
        <v/>
      </c>
    </row>
    <row r="434" spans="23:23" x14ac:dyDescent="0.2">
      <c r="W434" s="18" t="str">
        <f t="shared" si="57"/>
        <v/>
      </c>
    </row>
    <row r="435" spans="23:23" x14ac:dyDescent="0.2">
      <c r="W435" s="18" t="str">
        <f t="shared" si="57"/>
        <v/>
      </c>
    </row>
    <row r="436" spans="23:23" x14ac:dyDescent="0.2">
      <c r="W436" s="18" t="str">
        <f t="shared" si="57"/>
        <v/>
      </c>
    </row>
    <row r="437" spans="23:23" x14ac:dyDescent="0.2">
      <c r="W437" s="18" t="str">
        <f t="shared" si="57"/>
        <v/>
      </c>
    </row>
    <row r="438" spans="23:23" x14ac:dyDescent="0.2">
      <c r="W438" s="18" t="str">
        <f t="shared" si="57"/>
        <v/>
      </c>
    </row>
    <row r="439" spans="23:23" x14ac:dyDescent="0.2">
      <c r="W439" s="18" t="str">
        <f t="shared" si="57"/>
        <v/>
      </c>
    </row>
    <row r="440" spans="23:23" x14ac:dyDescent="0.2">
      <c r="W440" s="18" t="str">
        <f t="shared" si="57"/>
        <v/>
      </c>
    </row>
    <row r="441" spans="23:23" x14ac:dyDescent="0.2">
      <c r="W441" s="18" t="str">
        <f t="shared" si="57"/>
        <v/>
      </c>
    </row>
    <row r="442" spans="23:23" x14ac:dyDescent="0.2">
      <c r="W442" s="18" t="str">
        <f t="shared" si="57"/>
        <v/>
      </c>
    </row>
    <row r="443" spans="23:23" x14ac:dyDescent="0.2">
      <c r="W443" s="18" t="str">
        <f t="shared" si="57"/>
        <v/>
      </c>
    </row>
    <row r="444" spans="23:23" x14ac:dyDescent="0.2">
      <c r="W444" s="18" t="str">
        <f t="shared" si="57"/>
        <v/>
      </c>
    </row>
    <row r="445" spans="23:23" x14ac:dyDescent="0.2">
      <c r="W445" s="18" t="str">
        <f t="shared" si="57"/>
        <v/>
      </c>
    </row>
    <row r="446" spans="23:23" x14ac:dyDescent="0.2">
      <c r="W446" s="18" t="str">
        <f t="shared" si="57"/>
        <v/>
      </c>
    </row>
    <row r="447" spans="23:23" x14ac:dyDescent="0.2">
      <c r="W447" s="18" t="str">
        <f t="shared" si="57"/>
        <v/>
      </c>
    </row>
    <row r="448" spans="23:23" x14ac:dyDescent="0.2">
      <c r="W448" s="18" t="str">
        <f t="shared" si="57"/>
        <v/>
      </c>
    </row>
    <row r="449" spans="23:23" x14ac:dyDescent="0.2">
      <c r="W449" s="18" t="str">
        <f t="shared" si="57"/>
        <v/>
      </c>
    </row>
    <row r="450" spans="23:23" x14ac:dyDescent="0.2">
      <c r="W450" s="18" t="str">
        <f t="shared" si="57"/>
        <v/>
      </c>
    </row>
    <row r="451" spans="23:23" x14ac:dyDescent="0.2">
      <c r="W451" s="18" t="str">
        <f t="shared" si="57"/>
        <v/>
      </c>
    </row>
    <row r="452" spans="23:23" x14ac:dyDescent="0.2">
      <c r="W452" s="18" t="str">
        <f t="shared" si="57"/>
        <v/>
      </c>
    </row>
    <row r="453" spans="23:23" x14ac:dyDescent="0.2">
      <c r="W453" s="18" t="str">
        <f t="shared" si="57"/>
        <v/>
      </c>
    </row>
    <row r="454" spans="23:23" x14ac:dyDescent="0.2">
      <c r="W454" s="18" t="str">
        <f t="shared" si="57"/>
        <v/>
      </c>
    </row>
    <row r="455" spans="23:23" x14ac:dyDescent="0.2">
      <c r="W455" s="18" t="str">
        <f t="shared" si="57"/>
        <v/>
      </c>
    </row>
    <row r="456" spans="23:23" x14ac:dyDescent="0.2">
      <c r="W456" s="18" t="str">
        <f t="shared" ref="W456:W519" si="58">IF(L456&lt;&gt;"",YEAR(L456),"")</f>
        <v/>
      </c>
    </row>
    <row r="457" spans="23:23" x14ac:dyDescent="0.2">
      <c r="W457" s="18" t="str">
        <f t="shared" si="58"/>
        <v/>
      </c>
    </row>
    <row r="458" spans="23:23" x14ac:dyDescent="0.2">
      <c r="W458" s="18" t="str">
        <f t="shared" si="58"/>
        <v/>
      </c>
    </row>
    <row r="459" spans="23:23" x14ac:dyDescent="0.2">
      <c r="W459" s="18" t="str">
        <f t="shared" si="58"/>
        <v/>
      </c>
    </row>
    <row r="460" spans="23:23" x14ac:dyDescent="0.2">
      <c r="W460" s="18" t="str">
        <f t="shared" si="58"/>
        <v/>
      </c>
    </row>
    <row r="461" spans="23:23" x14ac:dyDescent="0.2">
      <c r="W461" s="18" t="str">
        <f t="shared" si="58"/>
        <v/>
      </c>
    </row>
    <row r="462" spans="23:23" x14ac:dyDescent="0.2">
      <c r="W462" s="18" t="str">
        <f t="shared" si="58"/>
        <v/>
      </c>
    </row>
    <row r="463" spans="23:23" x14ac:dyDescent="0.2">
      <c r="W463" s="18" t="str">
        <f t="shared" si="58"/>
        <v/>
      </c>
    </row>
    <row r="464" spans="23:23" x14ac:dyDescent="0.2">
      <c r="W464" s="18" t="str">
        <f t="shared" si="58"/>
        <v/>
      </c>
    </row>
    <row r="465" spans="23:23" x14ac:dyDescent="0.2">
      <c r="W465" s="18" t="str">
        <f t="shared" si="58"/>
        <v/>
      </c>
    </row>
    <row r="466" spans="23:23" x14ac:dyDescent="0.2">
      <c r="W466" s="18" t="str">
        <f t="shared" si="58"/>
        <v/>
      </c>
    </row>
    <row r="467" spans="23:23" x14ac:dyDescent="0.2">
      <c r="W467" s="18" t="str">
        <f t="shared" si="58"/>
        <v/>
      </c>
    </row>
    <row r="468" spans="23:23" x14ac:dyDescent="0.2">
      <c r="W468" s="18" t="str">
        <f t="shared" si="58"/>
        <v/>
      </c>
    </row>
    <row r="469" spans="23:23" x14ac:dyDescent="0.2">
      <c r="W469" s="18" t="str">
        <f t="shared" si="58"/>
        <v/>
      </c>
    </row>
    <row r="470" spans="23:23" x14ac:dyDescent="0.2">
      <c r="W470" s="18" t="str">
        <f t="shared" si="58"/>
        <v/>
      </c>
    </row>
    <row r="471" spans="23:23" x14ac:dyDescent="0.2">
      <c r="W471" s="18" t="str">
        <f t="shared" si="58"/>
        <v/>
      </c>
    </row>
    <row r="472" spans="23:23" x14ac:dyDescent="0.2">
      <c r="W472" s="18" t="str">
        <f t="shared" si="58"/>
        <v/>
      </c>
    </row>
    <row r="473" spans="23:23" x14ac:dyDescent="0.2">
      <c r="W473" s="18" t="str">
        <f t="shared" si="58"/>
        <v/>
      </c>
    </row>
    <row r="474" spans="23:23" x14ac:dyDescent="0.2">
      <c r="W474" s="18" t="str">
        <f t="shared" si="58"/>
        <v/>
      </c>
    </row>
    <row r="475" spans="23:23" x14ac:dyDescent="0.2">
      <c r="W475" s="18" t="str">
        <f t="shared" si="58"/>
        <v/>
      </c>
    </row>
    <row r="476" spans="23:23" x14ac:dyDescent="0.2">
      <c r="W476" s="18" t="str">
        <f t="shared" si="58"/>
        <v/>
      </c>
    </row>
    <row r="477" spans="23:23" x14ac:dyDescent="0.2">
      <c r="W477" s="18" t="str">
        <f t="shared" si="58"/>
        <v/>
      </c>
    </row>
    <row r="478" spans="23:23" x14ac:dyDescent="0.2">
      <c r="W478" s="18" t="str">
        <f t="shared" si="58"/>
        <v/>
      </c>
    </row>
    <row r="479" spans="23:23" x14ac:dyDescent="0.2">
      <c r="W479" s="18" t="str">
        <f t="shared" si="58"/>
        <v/>
      </c>
    </row>
    <row r="480" spans="23:23" x14ac:dyDescent="0.2">
      <c r="W480" s="18" t="str">
        <f t="shared" si="58"/>
        <v/>
      </c>
    </row>
    <row r="481" spans="23:23" x14ac:dyDescent="0.2">
      <c r="W481" s="18" t="str">
        <f t="shared" si="58"/>
        <v/>
      </c>
    </row>
    <row r="482" spans="23:23" x14ac:dyDescent="0.2">
      <c r="W482" s="18" t="str">
        <f t="shared" si="58"/>
        <v/>
      </c>
    </row>
    <row r="483" spans="23:23" x14ac:dyDescent="0.2">
      <c r="W483" s="18" t="str">
        <f t="shared" si="58"/>
        <v/>
      </c>
    </row>
    <row r="484" spans="23:23" x14ac:dyDescent="0.2">
      <c r="W484" s="18" t="str">
        <f t="shared" si="58"/>
        <v/>
      </c>
    </row>
    <row r="485" spans="23:23" x14ac:dyDescent="0.2">
      <c r="W485" s="18" t="str">
        <f t="shared" si="58"/>
        <v/>
      </c>
    </row>
    <row r="486" spans="23:23" x14ac:dyDescent="0.2">
      <c r="W486" s="18" t="str">
        <f t="shared" si="58"/>
        <v/>
      </c>
    </row>
    <row r="487" spans="23:23" x14ac:dyDescent="0.2">
      <c r="W487" s="18" t="str">
        <f t="shared" si="58"/>
        <v/>
      </c>
    </row>
    <row r="488" spans="23:23" x14ac:dyDescent="0.2">
      <c r="W488" s="18" t="str">
        <f t="shared" si="58"/>
        <v/>
      </c>
    </row>
    <row r="489" spans="23:23" x14ac:dyDescent="0.2">
      <c r="W489" s="18" t="str">
        <f t="shared" si="58"/>
        <v/>
      </c>
    </row>
    <row r="490" spans="23:23" x14ac:dyDescent="0.2">
      <c r="W490" s="18" t="str">
        <f t="shared" si="58"/>
        <v/>
      </c>
    </row>
    <row r="491" spans="23:23" x14ac:dyDescent="0.2">
      <c r="W491" s="18" t="str">
        <f t="shared" si="58"/>
        <v/>
      </c>
    </row>
    <row r="492" spans="23:23" x14ac:dyDescent="0.2">
      <c r="W492" s="18" t="str">
        <f t="shared" si="58"/>
        <v/>
      </c>
    </row>
    <row r="493" spans="23:23" x14ac:dyDescent="0.2">
      <c r="W493" s="18" t="str">
        <f t="shared" si="58"/>
        <v/>
      </c>
    </row>
    <row r="494" spans="23:23" x14ac:dyDescent="0.2">
      <c r="W494" s="18" t="str">
        <f t="shared" si="58"/>
        <v/>
      </c>
    </row>
    <row r="495" spans="23:23" x14ac:dyDescent="0.2">
      <c r="W495" s="18" t="str">
        <f t="shared" si="58"/>
        <v/>
      </c>
    </row>
    <row r="496" spans="23:23" x14ac:dyDescent="0.2">
      <c r="W496" s="18" t="str">
        <f t="shared" si="58"/>
        <v/>
      </c>
    </row>
    <row r="497" spans="23:23" x14ac:dyDescent="0.2">
      <c r="W497" s="18" t="str">
        <f t="shared" si="58"/>
        <v/>
      </c>
    </row>
    <row r="498" spans="23:23" x14ac:dyDescent="0.2">
      <c r="W498" s="18" t="str">
        <f t="shared" si="58"/>
        <v/>
      </c>
    </row>
    <row r="499" spans="23:23" x14ac:dyDescent="0.2">
      <c r="W499" s="18" t="str">
        <f t="shared" si="58"/>
        <v/>
      </c>
    </row>
    <row r="500" spans="23:23" x14ac:dyDescent="0.2">
      <c r="W500" s="18" t="str">
        <f t="shared" si="58"/>
        <v/>
      </c>
    </row>
    <row r="501" spans="23:23" x14ac:dyDescent="0.2">
      <c r="W501" s="18" t="str">
        <f t="shared" si="58"/>
        <v/>
      </c>
    </row>
    <row r="502" spans="23:23" x14ac:dyDescent="0.2">
      <c r="W502" s="18" t="str">
        <f t="shared" si="58"/>
        <v/>
      </c>
    </row>
    <row r="503" spans="23:23" x14ac:dyDescent="0.2">
      <c r="W503" s="18" t="str">
        <f t="shared" si="58"/>
        <v/>
      </c>
    </row>
    <row r="504" spans="23:23" x14ac:dyDescent="0.2">
      <c r="W504" s="18" t="str">
        <f t="shared" si="58"/>
        <v/>
      </c>
    </row>
    <row r="505" spans="23:23" x14ac:dyDescent="0.2">
      <c r="W505" s="18" t="str">
        <f t="shared" si="58"/>
        <v/>
      </c>
    </row>
    <row r="506" spans="23:23" x14ac:dyDescent="0.2">
      <c r="W506" s="18" t="str">
        <f t="shared" si="58"/>
        <v/>
      </c>
    </row>
    <row r="507" spans="23:23" x14ac:dyDescent="0.2">
      <c r="W507" s="18" t="str">
        <f t="shared" si="58"/>
        <v/>
      </c>
    </row>
    <row r="508" spans="23:23" x14ac:dyDescent="0.2">
      <c r="W508" s="18" t="str">
        <f t="shared" si="58"/>
        <v/>
      </c>
    </row>
    <row r="509" spans="23:23" x14ac:dyDescent="0.2">
      <c r="W509" s="18" t="str">
        <f t="shared" si="58"/>
        <v/>
      </c>
    </row>
    <row r="510" spans="23:23" x14ac:dyDescent="0.2">
      <c r="W510" s="18" t="str">
        <f t="shared" si="58"/>
        <v/>
      </c>
    </row>
    <row r="511" spans="23:23" x14ac:dyDescent="0.2">
      <c r="W511" s="18" t="str">
        <f t="shared" si="58"/>
        <v/>
      </c>
    </row>
    <row r="512" spans="23:23" x14ac:dyDescent="0.2">
      <c r="W512" s="18" t="str">
        <f t="shared" si="58"/>
        <v/>
      </c>
    </row>
    <row r="513" spans="23:23" x14ac:dyDescent="0.2">
      <c r="W513" s="18" t="str">
        <f t="shared" si="58"/>
        <v/>
      </c>
    </row>
    <row r="514" spans="23:23" x14ac:dyDescent="0.2">
      <c r="W514" s="18" t="str">
        <f t="shared" si="58"/>
        <v/>
      </c>
    </row>
    <row r="515" spans="23:23" x14ac:dyDescent="0.2">
      <c r="W515" s="18" t="str">
        <f t="shared" si="58"/>
        <v/>
      </c>
    </row>
    <row r="516" spans="23:23" x14ac:dyDescent="0.2">
      <c r="W516" s="18" t="str">
        <f t="shared" si="58"/>
        <v/>
      </c>
    </row>
    <row r="517" spans="23:23" x14ac:dyDescent="0.2">
      <c r="W517" s="18" t="str">
        <f t="shared" si="58"/>
        <v/>
      </c>
    </row>
    <row r="518" spans="23:23" x14ac:dyDescent="0.2">
      <c r="W518" s="18" t="str">
        <f t="shared" si="58"/>
        <v/>
      </c>
    </row>
    <row r="519" spans="23:23" x14ac:dyDescent="0.2">
      <c r="W519" s="18" t="str">
        <f t="shared" si="58"/>
        <v/>
      </c>
    </row>
    <row r="520" spans="23:23" x14ac:dyDescent="0.2">
      <c r="W520" s="18" t="str">
        <f t="shared" ref="W520:W583" si="59">IF(L520&lt;&gt;"",YEAR(L520),"")</f>
        <v/>
      </c>
    </row>
    <row r="521" spans="23:23" x14ac:dyDescent="0.2">
      <c r="W521" s="18" t="str">
        <f t="shared" si="59"/>
        <v/>
      </c>
    </row>
    <row r="522" spans="23:23" x14ac:dyDescent="0.2">
      <c r="W522" s="18" t="str">
        <f t="shared" si="59"/>
        <v/>
      </c>
    </row>
    <row r="523" spans="23:23" x14ac:dyDescent="0.2">
      <c r="W523" s="18" t="str">
        <f t="shared" si="59"/>
        <v/>
      </c>
    </row>
    <row r="524" spans="23:23" x14ac:dyDescent="0.2">
      <c r="W524" s="18" t="str">
        <f t="shared" si="59"/>
        <v/>
      </c>
    </row>
    <row r="525" spans="23:23" x14ac:dyDescent="0.2">
      <c r="W525" s="18" t="str">
        <f t="shared" si="59"/>
        <v/>
      </c>
    </row>
    <row r="526" spans="23:23" x14ac:dyDescent="0.2">
      <c r="W526" s="18" t="str">
        <f t="shared" si="59"/>
        <v/>
      </c>
    </row>
    <row r="527" spans="23:23" x14ac:dyDescent="0.2">
      <c r="W527" s="18" t="str">
        <f t="shared" si="59"/>
        <v/>
      </c>
    </row>
    <row r="528" spans="23:23" x14ac:dyDescent="0.2">
      <c r="W528" s="18" t="str">
        <f t="shared" si="59"/>
        <v/>
      </c>
    </row>
    <row r="529" spans="23:23" x14ac:dyDescent="0.2">
      <c r="W529" s="18" t="str">
        <f t="shared" si="59"/>
        <v/>
      </c>
    </row>
    <row r="530" spans="23:23" x14ac:dyDescent="0.2">
      <c r="W530" s="18" t="str">
        <f t="shared" si="59"/>
        <v/>
      </c>
    </row>
    <row r="531" spans="23:23" x14ac:dyDescent="0.2">
      <c r="W531" s="18" t="str">
        <f t="shared" si="59"/>
        <v/>
      </c>
    </row>
    <row r="532" spans="23:23" x14ac:dyDescent="0.2">
      <c r="W532" s="18" t="str">
        <f t="shared" si="59"/>
        <v/>
      </c>
    </row>
    <row r="533" spans="23:23" x14ac:dyDescent="0.2">
      <c r="W533" s="18" t="str">
        <f t="shared" si="59"/>
        <v/>
      </c>
    </row>
    <row r="534" spans="23:23" x14ac:dyDescent="0.2">
      <c r="W534" s="18" t="str">
        <f t="shared" si="59"/>
        <v/>
      </c>
    </row>
    <row r="535" spans="23:23" x14ac:dyDescent="0.2">
      <c r="W535" s="18" t="str">
        <f t="shared" si="59"/>
        <v/>
      </c>
    </row>
    <row r="536" spans="23:23" x14ac:dyDescent="0.2">
      <c r="W536" s="18" t="str">
        <f t="shared" si="59"/>
        <v/>
      </c>
    </row>
    <row r="537" spans="23:23" x14ac:dyDescent="0.2">
      <c r="W537" s="18" t="str">
        <f t="shared" si="59"/>
        <v/>
      </c>
    </row>
    <row r="538" spans="23:23" x14ac:dyDescent="0.2">
      <c r="W538" s="18" t="str">
        <f t="shared" si="59"/>
        <v/>
      </c>
    </row>
    <row r="539" spans="23:23" x14ac:dyDescent="0.2">
      <c r="W539" s="18" t="str">
        <f t="shared" si="59"/>
        <v/>
      </c>
    </row>
    <row r="540" spans="23:23" x14ac:dyDescent="0.2">
      <c r="W540" s="18" t="str">
        <f t="shared" si="59"/>
        <v/>
      </c>
    </row>
    <row r="541" spans="23:23" x14ac:dyDescent="0.2">
      <c r="W541" s="18" t="str">
        <f t="shared" si="59"/>
        <v/>
      </c>
    </row>
    <row r="542" spans="23:23" x14ac:dyDescent="0.2">
      <c r="W542" s="18" t="str">
        <f t="shared" si="59"/>
        <v/>
      </c>
    </row>
    <row r="543" spans="23:23" x14ac:dyDescent="0.2">
      <c r="W543" s="18" t="str">
        <f t="shared" si="59"/>
        <v/>
      </c>
    </row>
    <row r="544" spans="23:23" x14ac:dyDescent="0.2">
      <c r="W544" s="18" t="str">
        <f t="shared" si="59"/>
        <v/>
      </c>
    </row>
    <row r="545" spans="23:23" x14ac:dyDescent="0.2">
      <c r="W545" s="18" t="str">
        <f t="shared" si="59"/>
        <v/>
      </c>
    </row>
    <row r="546" spans="23:23" x14ac:dyDescent="0.2">
      <c r="W546" s="18" t="str">
        <f t="shared" si="59"/>
        <v/>
      </c>
    </row>
    <row r="547" spans="23:23" x14ac:dyDescent="0.2">
      <c r="W547" s="18" t="str">
        <f t="shared" si="59"/>
        <v/>
      </c>
    </row>
    <row r="548" spans="23:23" x14ac:dyDescent="0.2">
      <c r="W548" s="18" t="str">
        <f t="shared" si="59"/>
        <v/>
      </c>
    </row>
    <row r="549" spans="23:23" x14ac:dyDescent="0.2">
      <c r="W549" s="18" t="str">
        <f t="shared" si="59"/>
        <v/>
      </c>
    </row>
    <row r="550" spans="23:23" x14ac:dyDescent="0.2">
      <c r="W550" s="18" t="str">
        <f t="shared" si="59"/>
        <v/>
      </c>
    </row>
    <row r="551" spans="23:23" x14ac:dyDescent="0.2">
      <c r="W551" s="18" t="str">
        <f t="shared" si="59"/>
        <v/>
      </c>
    </row>
    <row r="552" spans="23:23" x14ac:dyDescent="0.2">
      <c r="W552" s="18" t="str">
        <f t="shared" si="59"/>
        <v/>
      </c>
    </row>
    <row r="553" spans="23:23" x14ac:dyDescent="0.2">
      <c r="W553" s="18" t="str">
        <f t="shared" si="59"/>
        <v/>
      </c>
    </row>
    <row r="554" spans="23:23" x14ac:dyDescent="0.2">
      <c r="W554" s="18" t="str">
        <f t="shared" si="59"/>
        <v/>
      </c>
    </row>
    <row r="555" spans="23:23" x14ac:dyDescent="0.2">
      <c r="W555" s="18" t="str">
        <f t="shared" si="59"/>
        <v/>
      </c>
    </row>
    <row r="556" spans="23:23" x14ac:dyDescent="0.2">
      <c r="W556" s="18" t="str">
        <f t="shared" si="59"/>
        <v/>
      </c>
    </row>
    <row r="557" spans="23:23" x14ac:dyDescent="0.2">
      <c r="W557" s="18" t="str">
        <f t="shared" si="59"/>
        <v/>
      </c>
    </row>
    <row r="558" spans="23:23" x14ac:dyDescent="0.2">
      <c r="W558" s="18" t="str">
        <f t="shared" si="59"/>
        <v/>
      </c>
    </row>
    <row r="559" spans="23:23" x14ac:dyDescent="0.2">
      <c r="W559" s="18" t="str">
        <f t="shared" si="59"/>
        <v/>
      </c>
    </row>
    <row r="560" spans="23:23" x14ac:dyDescent="0.2">
      <c r="W560" s="18" t="str">
        <f t="shared" si="59"/>
        <v/>
      </c>
    </row>
    <row r="561" spans="23:23" x14ac:dyDescent="0.2">
      <c r="W561" s="18" t="str">
        <f t="shared" si="59"/>
        <v/>
      </c>
    </row>
    <row r="562" spans="23:23" x14ac:dyDescent="0.2">
      <c r="W562" s="18" t="str">
        <f t="shared" si="59"/>
        <v/>
      </c>
    </row>
    <row r="563" spans="23:23" x14ac:dyDescent="0.2">
      <c r="W563" s="18" t="str">
        <f t="shared" si="59"/>
        <v/>
      </c>
    </row>
    <row r="564" spans="23:23" x14ac:dyDescent="0.2">
      <c r="W564" s="18" t="str">
        <f t="shared" si="59"/>
        <v/>
      </c>
    </row>
    <row r="565" spans="23:23" x14ac:dyDescent="0.2">
      <c r="W565" s="18" t="str">
        <f t="shared" si="59"/>
        <v/>
      </c>
    </row>
    <row r="566" spans="23:23" x14ac:dyDescent="0.2">
      <c r="W566" s="18" t="str">
        <f t="shared" si="59"/>
        <v/>
      </c>
    </row>
    <row r="567" spans="23:23" x14ac:dyDescent="0.2">
      <c r="W567" s="18" t="str">
        <f t="shared" si="59"/>
        <v/>
      </c>
    </row>
    <row r="568" spans="23:23" x14ac:dyDescent="0.2">
      <c r="W568" s="18" t="str">
        <f t="shared" si="59"/>
        <v/>
      </c>
    </row>
    <row r="569" spans="23:23" x14ac:dyDescent="0.2">
      <c r="W569" s="18" t="str">
        <f t="shared" si="59"/>
        <v/>
      </c>
    </row>
    <row r="570" spans="23:23" x14ac:dyDescent="0.2">
      <c r="W570" s="18" t="str">
        <f t="shared" si="59"/>
        <v/>
      </c>
    </row>
    <row r="571" spans="23:23" x14ac:dyDescent="0.2">
      <c r="W571" s="18" t="str">
        <f t="shared" si="59"/>
        <v/>
      </c>
    </row>
    <row r="572" spans="23:23" x14ac:dyDescent="0.2">
      <c r="W572" s="18" t="str">
        <f t="shared" si="59"/>
        <v/>
      </c>
    </row>
    <row r="573" spans="23:23" x14ac:dyDescent="0.2">
      <c r="W573" s="18" t="str">
        <f t="shared" si="59"/>
        <v/>
      </c>
    </row>
    <row r="574" spans="23:23" x14ac:dyDescent="0.2">
      <c r="W574" s="18" t="str">
        <f t="shared" si="59"/>
        <v/>
      </c>
    </row>
    <row r="575" spans="23:23" x14ac:dyDescent="0.2">
      <c r="W575" s="18" t="str">
        <f t="shared" si="59"/>
        <v/>
      </c>
    </row>
    <row r="576" spans="23:23" x14ac:dyDescent="0.2">
      <c r="W576" s="18" t="str">
        <f t="shared" si="59"/>
        <v/>
      </c>
    </row>
    <row r="577" spans="23:23" x14ac:dyDescent="0.2">
      <c r="W577" s="18" t="str">
        <f t="shared" si="59"/>
        <v/>
      </c>
    </row>
    <row r="578" spans="23:23" x14ac:dyDescent="0.2">
      <c r="W578" s="18" t="str">
        <f t="shared" si="59"/>
        <v/>
      </c>
    </row>
    <row r="579" spans="23:23" x14ac:dyDescent="0.2">
      <c r="W579" s="18" t="str">
        <f t="shared" si="59"/>
        <v/>
      </c>
    </row>
    <row r="580" spans="23:23" x14ac:dyDescent="0.2">
      <c r="W580" s="18" t="str">
        <f t="shared" si="59"/>
        <v/>
      </c>
    </row>
    <row r="581" spans="23:23" x14ac:dyDescent="0.2">
      <c r="W581" s="18" t="str">
        <f t="shared" si="59"/>
        <v/>
      </c>
    </row>
    <row r="582" spans="23:23" x14ac:dyDescent="0.2">
      <c r="W582" s="18" t="str">
        <f t="shared" si="59"/>
        <v/>
      </c>
    </row>
    <row r="583" spans="23:23" x14ac:dyDescent="0.2">
      <c r="W583" s="18" t="str">
        <f t="shared" si="59"/>
        <v/>
      </c>
    </row>
    <row r="584" spans="23:23" x14ac:dyDescent="0.2">
      <c r="W584" s="18" t="str">
        <f t="shared" ref="W584:W647" si="60">IF(L584&lt;&gt;"",YEAR(L584),"")</f>
        <v/>
      </c>
    </row>
    <row r="585" spans="23:23" x14ac:dyDescent="0.2">
      <c r="W585" s="18" t="str">
        <f t="shared" si="60"/>
        <v/>
      </c>
    </row>
    <row r="586" spans="23:23" x14ac:dyDescent="0.2">
      <c r="W586" s="18" t="str">
        <f t="shared" si="60"/>
        <v/>
      </c>
    </row>
    <row r="587" spans="23:23" x14ac:dyDescent="0.2">
      <c r="W587" s="18" t="str">
        <f t="shared" si="60"/>
        <v/>
      </c>
    </row>
    <row r="588" spans="23:23" x14ac:dyDescent="0.2">
      <c r="W588" s="18" t="str">
        <f t="shared" si="60"/>
        <v/>
      </c>
    </row>
    <row r="589" spans="23:23" x14ac:dyDescent="0.2">
      <c r="W589" s="18" t="str">
        <f t="shared" si="60"/>
        <v/>
      </c>
    </row>
    <row r="590" spans="23:23" x14ac:dyDescent="0.2">
      <c r="W590" s="18" t="str">
        <f t="shared" si="60"/>
        <v/>
      </c>
    </row>
    <row r="591" spans="23:23" x14ac:dyDescent="0.2">
      <c r="W591" s="18" t="str">
        <f t="shared" si="60"/>
        <v/>
      </c>
    </row>
    <row r="592" spans="23:23" x14ac:dyDescent="0.2">
      <c r="W592" s="18" t="str">
        <f t="shared" si="60"/>
        <v/>
      </c>
    </row>
    <row r="593" spans="23:23" x14ac:dyDescent="0.2">
      <c r="W593" s="18" t="str">
        <f t="shared" si="60"/>
        <v/>
      </c>
    </row>
    <row r="594" spans="23:23" x14ac:dyDescent="0.2">
      <c r="W594" s="18" t="str">
        <f t="shared" si="60"/>
        <v/>
      </c>
    </row>
    <row r="595" spans="23:23" x14ac:dyDescent="0.2">
      <c r="W595" s="18" t="str">
        <f t="shared" si="60"/>
        <v/>
      </c>
    </row>
    <row r="596" spans="23:23" x14ac:dyDescent="0.2">
      <c r="W596" s="18" t="str">
        <f t="shared" si="60"/>
        <v/>
      </c>
    </row>
    <row r="597" spans="23:23" x14ac:dyDescent="0.2">
      <c r="W597" s="18" t="str">
        <f t="shared" si="60"/>
        <v/>
      </c>
    </row>
    <row r="598" spans="23:23" x14ac:dyDescent="0.2">
      <c r="W598" s="18" t="str">
        <f t="shared" si="60"/>
        <v/>
      </c>
    </row>
    <row r="599" spans="23:23" x14ac:dyDescent="0.2">
      <c r="W599" s="18" t="str">
        <f t="shared" si="60"/>
        <v/>
      </c>
    </row>
    <row r="600" spans="23:23" x14ac:dyDescent="0.2">
      <c r="W600" s="18" t="str">
        <f t="shared" si="60"/>
        <v/>
      </c>
    </row>
    <row r="601" spans="23:23" x14ac:dyDescent="0.2">
      <c r="W601" s="18" t="str">
        <f t="shared" si="60"/>
        <v/>
      </c>
    </row>
    <row r="602" spans="23:23" x14ac:dyDescent="0.2">
      <c r="W602" s="18" t="str">
        <f t="shared" si="60"/>
        <v/>
      </c>
    </row>
    <row r="603" spans="23:23" x14ac:dyDescent="0.2">
      <c r="W603" s="18" t="str">
        <f t="shared" si="60"/>
        <v/>
      </c>
    </row>
    <row r="604" spans="23:23" x14ac:dyDescent="0.2">
      <c r="W604" s="18" t="str">
        <f t="shared" si="60"/>
        <v/>
      </c>
    </row>
    <row r="605" spans="23:23" x14ac:dyDescent="0.2">
      <c r="W605" s="18" t="str">
        <f t="shared" si="60"/>
        <v/>
      </c>
    </row>
    <row r="606" spans="23:23" x14ac:dyDescent="0.2">
      <c r="W606" s="18" t="str">
        <f t="shared" si="60"/>
        <v/>
      </c>
    </row>
    <row r="607" spans="23:23" x14ac:dyDescent="0.2">
      <c r="W607" s="18" t="str">
        <f t="shared" si="60"/>
        <v/>
      </c>
    </row>
    <row r="608" spans="23:23" x14ac:dyDescent="0.2">
      <c r="W608" s="18" t="str">
        <f t="shared" si="60"/>
        <v/>
      </c>
    </row>
    <row r="609" spans="23:23" x14ac:dyDescent="0.2">
      <c r="W609" s="18" t="str">
        <f t="shared" si="60"/>
        <v/>
      </c>
    </row>
    <row r="610" spans="23:23" x14ac:dyDescent="0.2">
      <c r="W610" s="18" t="str">
        <f t="shared" si="60"/>
        <v/>
      </c>
    </row>
    <row r="611" spans="23:23" x14ac:dyDescent="0.2">
      <c r="W611" s="18" t="str">
        <f t="shared" si="60"/>
        <v/>
      </c>
    </row>
    <row r="612" spans="23:23" x14ac:dyDescent="0.2">
      <c r="W612" s="18" t="str">
        <f t="shared" si="60"/>
        <v/>
      </c>
    </row>
    <row r="613" spans="23:23" x14ac:dyDescent="0.2">
      <c r="W613" s="18" t="str">
        <f t="shared" si="60"/>
        <v/>
      </c>
    </row>
    <row r="614" spans="23:23" x14ac:dyDescent="0.2">
      <c r="W614" s="18" t="str">
        <f t="shared" si="60"/>
        <v/>
      </c>
    </row>
    <row r="615" spans="23:23" x14ac:dyDescent="0.2">
      <c r="W615" s="18" t="str">
        <f t="shared" si="60"/>
        <v/>
      </c>
    </row>
    <row r="616" spans="23:23" x14ac:dyDescent="0.2">
      <c r="W616" s="18" t="str">
        <f t="shared" si="60"/>
        <v/>
      </c>
    </row>
    <row r="617" spans="23:23" x14ac:dyDescent="0.2">
      <c r="W617" s="18" t="str">
        <f t="shared" si="60"/>
        <v/>
      </c>
    </row>
    <row r="618" spans="23:23" x14ac:dyDescent="0.2">
      <c r="W618" s="18" t="str">
        <f t="shared" si="60"/>
        <v/>
      </c>
    </row>
    <row r="619" spans="23:23" x14ac:dyDescent="0.2">
      <c r="W619" s="18" t="str">
        <f t="shared" si="60"/>
        <v/>
      </c>
    </row>
    <row r="620" spans="23:23" x14ac:dyDescent="0.2">
      <c r="W620" s="18" t="str">
        <f t="shared" si="60"/>
        <v/>
      </c>
    </row>
    <row r="621" spans="23:23" x14ac:dyDescent="0.2">
      <c r="W621" s="18" t="str">
        <f t="shared" si="60"/>
        <v/>
      </c>
    </row>
    <row r="622" spans="23:23" x14ac:dyDescent="0.2">
      <c r="W622" s="18" t="str">
        <f t="shared" si="60"/>
        <v/>
      </c>
    </row>
    <row r="623" spans="23:23" x14ac:dyDescent="0.2">
      <c r="W623" s="18" t="str">
        <f t="shared" si="60"/>
        <v/>
      </c>
    </row>
    <row r="624" spans="23:23" x14ac:dyDescent="0.2">
      <c r="W624" s="18" t="str">
        <f t="shared" si="60"/>
        <v/>
      </c>
    </row>
    <row r="625" spans="23:23" x14ac:dyDescent="0.2">
      <c r="W625" s="18" t="str">
        <f t="shared" si="60"/>
        <v/>
      </c>
    </row>
    <row r="626" spans="23:23" x14ac:dyDescent="0.2">
      <c r="W626" s="18" t="str">
        <f t="shared" si="60"/>
        <v/>
      </c>
    </row>
    <row r="627" spans="23:23" x14ac:dyDescent="0.2">
      <c r="W627" s="18" t="str">
        <f t="shared" si="60"/>
        <v/>
      </c>
    </row>
    <row r="628" spans="23:23" x14ac:dyDescent="0.2">
      <c r="W628" s="18" t="str">
        <f t="shared" si="60"/>
        <v/>
      </c>
    </row>
    <row r="629" spans="23:23" x14ac:dyDescent="0.2">
      <c r="W629" s="18" t="str">
        <f t="shared" si="60"/>
        <v/>
      </c>
    </row>
    <row r="630" spans="23:23" x14ac:dyDescent="0.2">
      <c r="W630" s="18" t="str">
        <f t="shared" si="60"/>
        <v/>
      </c>
    </row>
    <row r="631" spans="23:23" x14ac:dyDescent="0.2">
      <c r="W631" s="18" t="str">
        <f t="shared" si="60"/>
        <v/>
      </c>
    </row>
    <row r="632" spans="23:23" x14ac:dyDescent="0.2">
      <c r="W632" s="18" t="str">
        <f t="shared" si="60"/>
        <v/>
      </c>
    </row>
    <row r="633" spans="23:23" x14ac:dyDescent="0.2">
      <c r="W633" s="18" t="str">
        <f t="shared" si="60"/>
        <v/>
      </c>
    </row>
    <row r="634" spans="23:23" x14ac:dyDescent="0.2">
      <c r="W634" s="18" t="str">
        <f t="shared" si="60"/>
        <v/>
      </c>
    </row>
    <row r="635" spans="23:23" x14ac:dyDescent="0.2">
      <c r="W635" s="18" t="str">
        <f t="shared" si="60"/>
        <v/>
      </c>
    </row>
    <row r="636" spans="23:23" x14ac:dyDescent="0.2">
      <c r="W636" s="18" t="str">
        <f t="shared" si="60"/>
        <v/>
      </c>
    </row>
    <row r="637" spans="23:23" x14ac:dyDescent="0.2">
      <c r="W637" s="18" t="str">
        <f t="shared" si="60"/>
        <v/>
      </c>
    </row>
    <row r="638" spans="23:23" x14ac:dyDescent="0.2">
      <c r="W638" s="18" t="str">
        <f t="shared" si="60"/>
        <v/>
      </c>
    </row>
    <row r="639" spans="23:23" x14ac:dyDescent="0.2">
      <c r="W639" s="18" t="str">
        <f t="shared" si="60"/>
        <v/>
      </c>
    </row>
    <row r="640" spans="23:23" x14ac:dyDescent="0.2">
      <c r="W640" s="18" t="str">
        <f t="shared" si="60"/>
        <v/>
      </c>
    </row>
    <row r="641" spans="23:23" x14ac:dyDescent="0.2">
      <c r="W641" s="18" t="str">
        <f t="shared" si="60"/>
        <v/>
      </c>
    </row>
    <row r="642" spans="23:23" x14ac:dyDescent="0.2">
      <c r="W642" s="18" t="str">
        <f t="shared" si="60"/>
        <v/>
      </c>
    </row>
    <row r="643" spans="23:23" x14ac:dyDescent="0.2">
      <c r="W643" s="18" t="str">
        <f t="shared" si="60"/>
        <v/>
      </c>
    </row>
    <row r="644" spans="23:23" x14ac:dyDescent="0.2">
      <c r="W644" s="18" t="str">
        <f t="shared" si="60"/>
        <v/>
      </c>
    </row>
    <row r="645" spans="23:23" x14ac:dyDescent="0.2">
      <c r="W645" s="18" t="str">
        <f t="shared" si="60"/>
        <v/>
      </c>
    </row>
    <row r="646" spans="23:23" x14ac:dyDescent="0.2">
      <c r="W646" s="18" t="str">
        <f t="shared" si="60"/>
        <v/>
      </c>
    </row>
    <row r="647" spans="23:23" x14ac:dyDescent="0.2">
      <c r="W647" s="18" t="str">
        <f t="shared" si="60"/>
        <v/>
      </c>
    </row>
    <row r="648" spans="23:23" x14ac:dyDescent="0.2">
      <c r="W648" s="18" t="str">
        <f t="shared" ref="W648:W711" si="61">IF(L648&lt;&gt;"",YEAR(L648),"")</f>
        <v/>
      </c>
    </row>
    <row r="649" spans="23:23" x14ac:dyDescent="0.2">
      <c r="W649" s="18" t="str">
        <f t="shared" si="61"/>
        <v/>
      </c>
    </row>
    <row r="650" spans="23:23" x14ac:dyDescent="0.2">
      <c r="W650" s="18" t="str">
        <f t="shared" si="61"/>
        <v/>
      </c>
    </row>
    <row r="651" spans="23:23" x14ac:dyDescent="0.2">
      <c r="W651" s="18" t="str">
        <f t="shared" si="61"/>
        <v/>
      </c>
    </row>
    <row r="652" spans="23:23" x14ac:dyDescent="0.2">
      <c r="W652" s="18" t="str">
        <f t="shared" si="61"/>
        <v/>
      </c>
    </row>
    <row r="653" spans="23:23" x14ac:dyDescent="0.2">
      <c r="W653" s="18" t="str">
        <f t="shared" si="61"/>
        <v/>
      </c>
    </row>
    <row r="654" spans="23:23" x14ac:dyDescent="0.2">
      <c r="W654" s="18" t="str">
        <f t="shared" si="61"/>
        <v/>
      </c>
    </row>
    <row r="655" spans="23:23" x14ac:dyDescent="0.2">
      <c r="W655" s="18" t="str">
        <f t="shared" si="61"/>
        <v/>
      </c>
    </row>
    <row r="656" spans="23:23" x14ac:dyDescent="0.2">
      <c r="W656" s="18" t="str">
        <f t="shared" si="61"/>
        <v/>
      </c>
    </row>
    <row r="657" spans="23:23" x14ac:dyDescent="0.2">
      <c r="W657" s="18" t="str">
        <f t="shared" si="61"/>
        <v/>
      </c>
    </row>
    <row r="658" spans="23:23" x14ac:dyDescent="0.2">
      <c r="W658" s="18" t="str">
        <f t="shared" si="61"/>
        <v/>
      </c>
    </row>
    <row r="659" spans="23:23" x14ac:dyDescent="0.2">
      <c r="W659" s="18" t="str">
        <f t="shared" si="61"/>
        <v/>
      </c>
    </row>
    <row r="660" spans="23:23" x14ac:dyDescent="0.2">
      <c r="W660" s="18" t="str">
        <f t="shared" si="61"/>
        <v/>
      </c>
    </row>
    <row r="661" spans="23:23" x14ac:dyDescent="0.2">
      <c r="W661" s="18" t="str">
        <f t="shared" si="61"/>
        <v/>
      </c>
    </row>
    <row r="662" spans="23:23" x14ac:dyDescent="0.2">
      <c r="W662" s="18" t="str">
        <f t="shared" si="61"/>
        <v/>
      </c>
    </row>
    <row r="663" spans="23:23" x14ac:dyDescent="0.2">
      <c r="W663" s="18" t="str">
        <f t="shared" si="61"/>
        <v/>
      </c>
    </row>
    <row r="664" spans="23:23" x14ac:dyDescent="0.2">
      <c r="W664" s="18" t="str">
        <f t="shared" si="61"/>
        <v/>
      </c>
    </row>
    <row r="665" spans="23:23" x14ac:dyDescent="0.2">
      <c r="W665" s="18" t="str">
        <f t="shared" si="61"/>
        <v/>
      </c>
    </row>
    <row r="666" spans="23:23" x14ac:dyDescent="0.2">
      <c r="W666" s="18" t="str">
        <f t="shared" si="61"/>
        <v/>
      </c>
    </row>
    <row r="667" spans="23:23" x14ac:dyDescent="0.2">
      <c r="W667" s="18" t="str">
        <f t="shared" si="61"/>
        <v/>
      </c>
    </row>
    <row r="668" spans="23:23" x14ac:dyDescent="0.2">
      <c r="W668" s="18" t="str">
        <f t="shared" si="61"/>
        <v/>
      </c>
    </row>
    <row r="669" spans="23:23" x14ac:dyDescent="0.2">
      <c r="W669" s="18" t="str">
        <f t="shared" si="61"/>
        <v/>
      </c>
    </row>
    <row r="670" spans="23:23" x14ac:dyDescent="0.2">
      <c r="W670" s="18" t="str">
        <f t="shared" si="61"/>
        <v/>
      </c>
    </row>
    <row r="671" spans="23:23" x14ac:dyDescent="0.2">
      <c r="W671" s="18" t="str">
        <f t="shared" si="61"/>
        <v/>
      </c>
    </row>
    <row r="672" spans="23:23" x14ac:dyDescent="0.2">
      <c r="W672" s="18" t="str">
        <f t="shared" si="61"/>
        <v/>
      </c>
    </row>
    <row r="673" spans="23:23" x14ac:dyDescent="0.2">
      <c r="W673" s="18" t="str">
        <f t="shared" si="61"/>
        <v/>
      </c>
    </row>
    <row r="674" spans="23:23" x14ac:dyDescent="0.2">
      <c r="W674" s="18" t="str">
        <f t="shared" si="61"/>
        <v/>
      </c>
    </row>
    <row r="675" spans="23:23" x14ac:dyDescent="0.2">
      <c r="W675" s="18" t="str">
        <f t="shared" si="61"/>
        <v/>
      </c>
    </row>
    <row r="676" spans="23:23" x14ac:dyDescent="0.2">
      <c r="W676" s="18" t="str">
        <f t="shared" si="61"/>
        <v/>
      </c>
    </row>
    <row r="677" spans="23:23" x14ac:dyDescent="0.2">
      <c r="W677" s="18" t="str">
        <f t="shared" si="61"/>
        <v/>
      </c>
    </row>
    <row r="678" spans="23:23" x14ac:dyDescent="0.2">
      <c r="W678" s="18" t="str">
        <f t="shared" si="61"/>
        <v/>
      </c>
    </row>
    <row r="679" spans="23:23" x14ac:dyDescent="0.2">
      <c r="W679" s="18" t="str">
        <f t="shared" si="61"/>
        <v/>
      </c>
    </row>
    <row r="680" spans="23:23" x14ac:dyDescent="0.2">
      <c r="W680" s="18" t="str">
        <f t="shared" si="61"/>
        <v/>
      </c>
    </row>
    <row r="681" spans="23:23" x14ac:dyDescent="0.2">
      <c r="W681" s="18" t="str">
        <f t="shared" si="61"/>
        <v/>
      </c>
    </row>
    <row r="682" spans="23:23" x14ac:dyDescent="0.2">
      <c r="W682" s="18" t="str">
        <f t="shared" si="61"/>
        <v/>
      </c>
    </row>
    <row r="683" spans="23:23" x14ac:dyDescent="0.2">
      <c r="W683" s="18" t="str">
        <f t="shared" si="61"/>
        <v/>
      </c>
    </row>
    <row r="684" spans="23:23" x14ac:dyDescent="0.2">
      <c r="W684" s="18" t="str">
        <f t="shared" si="61"/>
        <v/>
      </c>
    </row>
    <row r="685" spans="23:23" x14ac:dyDescent="0.2">
      <c r="W685" s="18" t="str">
        <f t="shared" si="61"/>
        <v/>
      </c>
    </row>
    <row r="686" spans="23:23" x14ac:dyDescent="0.2">
      <c r="W686" s="18" t="str">
        <f t="shared" si="61"/>
        <v/>
      </c>
    </row>
    <row r="687" spans="23:23" x14ac:dyDescent="0.2">
      <c r="W687" s="18" t="str">
        <f t="shared" si="61"/>
        <v/>
      </c>
    </row>
    <row r="688" spans="23:23" x14ac:dyDescent="0.2">
      <c r="W688" s="18" t="str">
        <f t="shared" si="61"/>
        <v/>
      </c>
    </row>
    <row r="689" spans="23:23" x14ac:dyDescent="0.2">
      <c r="W689" s="18" t="str">
        <f t="shared" si="61"/>
        <v/>
      </c>
    </row>
    <row r="690" spans="23:23" x14ac:dyDescent="0.2">
      <c r="W690" s="18" t="str">
        <f t="shared" si="61"/>
        <v/>
      </c>
    </row>
    <row r="691" spans="23:23" x14ac:dyDescent="0.2">
      <c r="W691" s="18" t="str">
        <f t="shared" si="61"/>
        <v/>
      </c>
    </row>
    <row r="692" spans="23:23" x14ac:dyDescent="0.2">
      <c r="W692" s="18" t="str">
        <f t="shared" si="61"/>
        <v/>
      </c>
    </row>
    <row r="693" spans="23:23" x14ac:dyDescent="0.2">
      <c r="W693" s="18" t="str">
        <f t="shared" si="61"/>
        <v/>
      </c>
    </row>
    <row r="694" spans="23:23" x14ac:dyDescent="0.2">
      <c r="W694" s="18" t="str">
        <f t="shared" si="61"/>
        <v/>
      </c>
    </row>
    <row r="695" spans="23:23" x14ac:dyDescent="0.2">
      <c r="W695" s="18" t="str">
        <f t="shared" si="61"/>
        <v/>
      </c>
    </row>
    <row r="696" spans="23:23" x14ac:dyDescent="0.2">
      <c r="W696" s="18" t="str">
        <f t="shared" si="61"/>
        <v/>
      </c>
    </row>
    <row r="697" spans="23:23" x14ac:dyDescent="0.2">
      <c r="W697" s="18" t="str">
        <f t="shared" si="61"/>
        <v/>
      </c>
    </row>
    <row r="698" spans="23:23" x14ac:dyDescent="0.2">
      <c r="W698" s="18" t="str">
        <f t="shared" si="61"/>
        <v/>
      </c>
    </row>
    <row r="699" spans="23:23" x14ac:dyDescent="0.2">
      <c r="W699" s="18" t="str">
        <f t="shared" si="61"/>
        <v/>
      </c>
    </row>
    <row r="700" spans="23:23" x14ac:dyDescent="0.2">
      <c r="W700" s="18" t="str">
        <f t="shared" si="61"/>
        <v/>
      </c>
    </row>
    <row r="701" spans="23:23" x14ac:dyDescent="0.2">
      <c r="W701" s="18" t="str">
        <f t="shared" si="61"/>
        <v/>
      </c>
    </row>
    <row r="702" spans="23:23" x14ac:dyDescent="0.2">
      <c r="W702" s="18" t="str">
        <f t="shared" si="61"/>
        <v/>
      </c>
    </row>
    <row r="703" spans="23:23" x14ac:dyDescent="0.2">
      <c r="W703" s="18" t="str">
        <f t="shared" si="61"/>
        <v/>
      </c>
    </row>
    <row r="704" spans="23:23" x14ac:dyDescent="0.2">
      <c r="W704" s="18" t="str">
        <f t="shared" si="61"/>
        <v/>
      </c>
    </row>
    <row r="705" spans="23:23" x14ac:dyDescent="0.2">
      <c r="W705" s="18" t="str">
        <f t="shared" si="61"/>
        <v/>
      </c>
    </row>
    <row r="706" spans="23:23" x14ac:dyDescent="0.2">
      <c r="W706" s="18" t="str">
        <f t="shared" si="61"/>
        <v/>
      </c>
    </row>
    <row r="707" spans="23:23" x14ac:dyDescent="0.2">
      <c r="W707" s="18" t="str">
        <f t="shared" si="61"/>
        <v/>
      </c>
    </row>
    <row r="708" spans="23:23" x14ac:dyDescent="0.2">
      <c r="W708" s="18" t="str">
        <f t="shared" si="61"/>
        <v/>
      </c>
    </row>
    <row r="709" spans="23:23" x14ac:dyDescent="0.2">
      <c r="W709" s="18" t="str">
        <f t="shared" si="61"/>
        <v/>
      </c>
    </row>
    <row r="710" spans="23:23" x14ac:dyDescent="0.2">
      <c r="W710" s="18" t="str">
        <f t="shared" si="61"/>
        <v/>
      </c>
    </row>
    <row r="711" spans="23:23" x14ac:dyDescent="0.2">
      <c r="W711" s="18" t="str">
        <f t="shared" si="61"/>
        <v/>
      </c>
    </row>
    <row r="712" spans="23:23" x14ac:dyDescent="0.2">
      <c r="W712" s="18" t="str">
        <f t="shared" ref="W712:W775" si="62">IF(L712&lt;&gt;"",YEAR(L712),"")</f>
        <v/>
      </c>
    </row>
    <row r="713" spans="23:23" x14ac:dyDescent="0.2">
      <c r="W713" s="18" t="str">
        <f t="shared" si="62"/>
        <v/>
      </c>
    </row>
    <row r="714" spans="23:23" x14ac:dyDescent="0.2">
      <c r="W714" s="18" t="str">
        <f t="shared" si="62"/>
        <v/>
      </c>
    </row>
    <row r="715" spans="23:23" x14ac:dyDescent="0.2">
      <c r="W715" s="18" t="str">
        <f t="shared" si="62"/>
        <v/>
      </c>
    </row>
    <row r="716" spans="23:23" x14ac:dyDescent="0.2">
      <c r="W716" s="18" t="str">
        <f t="shared" si="62"/>
        <v/>
      </c>
    </row>
    <row r="717" spans="23:23" x14ac:dyDescent="0.2">
      <c r="W717" s="18" t="str">
        <f t="shared" si="62"/>
        <v/>
      </c>
    </row>
    <row r="718" spans="23:23" x14ac:dyDescent="0.2">
      <c r="W718" s="18" t="str">
        <f t="shared" si="62"/>
        <v/>
      </c>
    </row>
    <row r="719" spans="23:23" x14ac:dyDescent="0.2">
      <c r="W719" s="18" t="str">
        <f t="shared" si="62"/>
        <v/>
      </c>
    </row>
    <row r="720" spans="23:23" x14ac:dyDescent="0.2">
      <c r="W720" s="18" t="str">
        <f t="shared" si="62"/>
        <v/>
      </c>
    </row>
    <row r="721" spans="23:23" x14ac:dyDescent="0.2">
      <c r="W721" s="18" t="str">
        <f t="shared" si="62"/>
        <v/>
      </c>
    </row>
    <row r="722" spans="23:23" x14ac:dyDescent="0.2">
      <c r="W722" s="18" t="str">
        <f t="shared" si="62"/>
        <v/>
      </c>
    </row>
    <row r="723" spans="23:23" x14ac:dyDescent="0.2">
      <c r="W723" s="18" t="str">
        <f t="shared" si="62"/>
        <v/>
      </c>
    </row>
    <row r="724" spans="23:23" x14ac:dyDescent="0.2">
      <c r="W724" s="18" t="str">
        <f t="shared" si="62"/>
        <v/>
      </c>
    </row>
    <row r="725" spans="23:23" x14ac:dyDescent="0.2">
      <c r="W725" s="18" t="str">
        <f t="shared" si="62"/>
        <v/>
      </c>
    </row>
    <row r="726" spans="23:23" x14ac:dyDescent="0.2">
      <c r="W726" s="18" t="str">
        <f t="shared" si="62"/>
        <v/>
      </c>
    </row>
    <row r="727" spans="23:23" x14ac:dyDescent="0.2">
      <c r="W727" s="18" t="str">
        <f t="shared" si="62"/>
        <v/>
      </c>
    </row>
    <row r="728" spans="23:23" x14ac:dyDescent="0.2">
      <c r="W728" s="18" t="str">
        <f t="shared" si="62"/>
        <v/>
      </c>
    </row>
    <row r="729" spans="23:23" x14ac:dyDescent="0.2">
      <c r="W729" s="18" t="str">
        <f t="shared" si="62"/>
        <v/>
      </c>
    </row>
    <row r="730" spans="23:23" x14ac:dyDescent="0.2">
      <c r="W730" s="18" t="str">
        <f t="shared" si="62"/>
        <v/>
      </c>
    </row>
    <row r="731" spans="23:23" x14ac:dyDescent="0.2">
      <c r="W731" s="18" t="str">
        <f t="shared" si="62"/>
        <v/>
      </c>
    </row>
    <row r="732" spans="23:23" x14ac:dyDescent="0.2">
      <c r="W732" s="18" t="str">
        <f t="shared" si="62"/>
        <v/>
      </c>
    </row>
    <row r="733" spans="23:23" x14ac:dyDescent="0.2">
      <c r="W733" s="18" t="str">
        <f t="shared" si="62"/>
        <v/>
      </c>
    </row>
    <row r="734" spans="23:23" x14ac:dyDescent="0.2">
      <c r="W734" s="18" t="str">
        <f t="shared" si="62"/>
        <v/>
      </c>
    </row>
    <row r="735" spans="23:23" x14ac:dyDescent="0.2">
      <c r="W735" s="18" t="str">
        <f t="shared" si="62"/>
        <v/>
      </c>
    </row>
    <row r="736" spans="23:23" x14ac:dyDescent="0.2">
      <c r="W736" s="18" t="str">
        <f t="shared" si="62"/>
        <v/>
      </c>
    </row>
    <row r="737" spans="23:23" x14ac:dyDescent="0.2">
      <c r="W737" s="18" t="str">
        <f t="shared" si="62"/>
        <v/>
      </c>
    </row>
    <row r="738" spans="23:23" x14ac:dyDescent="0.2">
      <c r="W738" s="18" t="str">
        <f t="shared" si="62"/>
        <v/>
      </c>
    </row>
    <row r="739" spans="23:23" x14ac:dyDescent="0.2">
      <c r="W739" s="18" t="str">
        <f t="shared" si="62"/>
        <v/>
      </c>
    </row>
    <row r="740" spans="23:23" x14ac:dyDescent="0.2">
      <c r="W740" s="18" t="str">
        <f t="shared" si="62"/>
        <v/>
      </c>
    </row>
    <row r="741" spans="23:23" x14ac:dyDescent="0.2">
      <c r="W741" s="18" t="str">
        <f t="shared" si="62"/>
        <v/>
      </c>
    </row>
    <row r="742" spans="23:23" x14ac:dyDescent="0.2">
      <c r="W742" s="18" t="str">
        <f t="shared" si="62"/>
        <v/>
      </c>
    </row>
    <row r="743" spans="23:23" x14ac:dyDescent="0.2">
      <c r="W743" s="18" t="str">
        <f t="shared" si="62"/>
        <v/>
      </c>
    </row>
    <row r="744" spans="23:23" x14ac:dyDescent="0.2">
      <c r="W744" s="18" t="str">
        <f t="shared" si="62"/>
        <v/>
      </c>
    </row>
    <row r="745" spans="23:23" x14ac:dyDescent="0.2">
      <c r="W745" s="18" t="str">
        <f t="shared" si="62"/>
        <v/>
      </c>
    </row>
    <row r="746" spans="23:23" x14ac:dyDescent="0.2">
      <c r="W746" s="18" t="str">
        <f t="shared" si="62"/>
        <v/>
      </c>
    </row>
    <row r="747" spans="23:23" x14ac:dyDescent="0.2">
      <c r="W747" s="18" t="str">
        <f t="shared" si="62"/>
        <v/>
      </c>
    </row>
    <row r="748" spans="23:23" x14ac:dyDescent="0.2">
      <c r="W748" s="18" t="str">
        <f t="shared" si="62"/>
        <v/>
      </c>
    </row>
    <row r="749" spans="23:23" x14ac:dyDescent="0.2">
      <c r="W749" s="18" t="str">
        <f t="shared" si="62"/>
        <v/>
      </c>
    </row>
    <row r="750" spans="23:23" x14ac:dyDescent="0.2">
      <c r="W750" s="18" t="str">
        <f t="shared" si="62"/>
        <v/>
      </c>
    </row>
    <row r="751" spans="23:23" x14ac:dyDescent="0.2">
      <c r="W751" s="18" t="str">
        <f t="shared" si="62"/>
        <v/>
      </c>
    </row>
    <row r="752" spans="23:23" x14ac:dyDescent="0.2">
      <c r="W752" s="18" t="str">
        <f t="shared" si="62"/>
        <v/>
      </c>
    </row>
    <row r="753" spans="23:23" x14ac:dyDescent="0.2">
      <c r="W753" s="18" t="str">
        <f t="shared" si="62"/>
        <v/>
      </c>
    </row>
    <row r="754" spans="23:23" x14ac:dyDescent="0.2">
      <c r="W754" s="18" t="str">
        <f t="shared" si="62"/>
        <v/>
      </c>
    </row>
    <row r="755" spans="23:23" x14ac:dyDescent="0.2">
      <c r="W755" s="18" t="str">
        <f t="shared" si="62"/>
        <v/>
      </c>
    </row>
    <row r="756" spans="23:23" x14ac:dyDescent="0.2">
      <c r="W756" s="18" t="str">
        <f t="shared" si="62"/>
        <v/>
      </c>
    </row>
    <row r="757" spans="23:23" x14ac:dyDescent="0.2">
      <c r="W757" s="18" t="str">
        <f t="shared" si="62"/>
        <v/>
      </c>
    </row>
    <row r="758" spans="23:23" x14ac:dyDescent="0.2">
      <c r="W758" s="18" t="str">
        <f t="shared" si="62"/>
        <v/>
      </c>
    </row>
    <row r="759" spans="23:23" x14ac:dyDescent="0.2">
      <c r="W759" s="18" t="str">
        <f t="shared" si="62"/>
        <v/>
      </c>
    </row>
    <row r="760" spans="23:23" x14ac:dyDescent="0.2">
      <c r="W760" s="18" t="str">
        <f t="shared" si="62"/>
        <v/>
      </c>
    </row>
    <row r="761" spans="23:23" x14ac:dyDescent="0.2">
      <c r="W761" s="18" t="str">
        <f t="shared" si="62"/>
        <v/>
      </c>
    </row>
    <row r="762" spans="23:23" x14ac:dyDescent="0.2">
      <c r="W762" s="18" t="str">
        <f t="shared" si="62"/>
        <v/>
      </c>
    </row>
    <row r="763" spans="23:23" x14ac:dyDescent="0.2">
      <c r="W763" s="18" t="str">
        <f t="shared" si="62"/>
        <v/>
      </c>
    </row>
    <row r="764" spans="23:23" x14ac:dyDescent="0.2">
      <c r="W764" s="18" t="str">
        <f t="shared" si="62"/>
        <v/>
      </c>
    </row>
    <row r="765" spans="23:23" x14ac:dyDescent="0.2">
      <c r="W765" s="18" t="str">
        <f t="shared" si="62"/>
        <v/>
      </c>
    </row>
    <row r="766" spans="23:23" x14ac:dyDescent="0.2">
      <c r="W766" s="18" t="str">
        <f t="shared" si="62"/>
        <v/>
      </c>
    </row>
    <row r="767" spans="23:23" x14ac:dyDescent="0.2">
      <c r="W767" s="18" t="str">
        <f t="shared" si="62"/>
        <v/>
      </c>
    </row>
    <row r="768" spans="23:23" x14ac:dyDescent="0.2">
      <c r="W768" s="18" t="str">
        <f t="shared" si="62"/>
        <v/>
      </c>
    </row>
    <row r="769" spans="23:23" x14ac:dyDescent="0.2">
      <c r="W769" s="18" t="str">
        <f t="shared" si="62"/>
        <v/>
      </c>
    </row>
    <row r="770" spans="23:23" x14ac:dyDescent="0.2">
      <c r="W770" s="18" t="str">
        <f t="shared" si="62"/>
        <v/>
      </c>
    </row>
    <row r="771" spans="23:23" x14ac:dyDescent="0.2">
      <c r="W771" s="18" t="str">
        <f t="shared" si="62"/>
        <v/>
      </c>
    </row>
    <row r="772" spans="23:23" x14ac:dyDescent="0.2">
      <c r="W772" s="18" t="str">
        <f t="shared" si="62"/>
        <v/>
      </c>
    </row>
    <row r="773" spans="23:23" x14ac:dyDescent="0.2">
      <c r="W773" s="18" t="str">
        <f t="shared" si="62"/>
        <v/>
      </c>
    </row>
    <row r="774" spans="23:23" x14ac:dyDescent="0.2">
      <c r="W774" s="18" t="str">
        <f t="shared" si="62"/>
        <v/>
      </c>
    </row>
    <row r="775" spans="23:23" x14ac:dyDescent="0.2">
      <c r="W775" s="18" t="str">
        <f t="shared" si="62"/>
        <v/>
      </c>
    </row>
    <row r="776" spans="23:23" x14ac:dyDescent="0.2">
      <c r="W776" s="18" t="str">
        <f t="shared" ref="W776:W839" si="63">IF(L776&lt;&gt;"",YEAR(L776),"")</f>
        <v/>
      </c>
    </row>
    <row r="777" spans="23:23" x14ac:dyDescent="0.2">
      <c r="W777" s="18" t="str">
        <f t="shared" si="63"/>
        <v/>
      </c>
    </row>
    <row r="778" spans="23:23" x14ac:dyDescent="0.2">
      <c r="W778" s="18" t="str">
        <f t="shared" si="63"/>
        <v/>
      </c>
    </row>
    <row r="779" spans="23:23" x14ac:dyDescent="0.2">
      <c r="W779" s="18" t="str">
        <f t="shared" si="63"/>
        <v/>
      </c>
    </row>
    <row r="780" spans="23:23" x14ac:dyDescent="0.2">
      <c r="W780" s="18" t="str">
        <f t="shared" si="63"/>
        <v/>
      </c>
    </row>
    <row r="781" spans="23:23" x14ac:dyDescent="0.2">
      <c r="W781" s="18" t="str">
        <f t="shared" si="63"/>
        <v/>
      </c>
    </row>
    <row r="782" spans="23:23" x14ac:dyDescent="0.2">
      <c r="W782" s="18" t="str">
        <f t="shared" si="63"/>
        <v/>
      </c>
    </row>
    <row r="783" spans="23:23" x14ac:dyDescent="0.2">
      <c r="W783" s="18" t="str">
        <f t="shared" si="63"/>
        <v/>
      </c>
    </row>
    <row r="784" spans="23:23" x14ac:dyDescent="0.2">
      <c r="W784" s="18" t="str">
        <f t="shared" si="63"/>
        <v/>
      </c>
    </row>
    <row r="785" spans="23:23" x14ac:dyDescent="0.2">
      <c r="W785" s="18" t="str">
        <f t="shared" si="63"/>
        <v/>
      </c>
    </row>
    <row r="786" spans="23:23" x14ac:dyDescent="0.2">
      <c r="W786" s="18" t="str">
        <f t="shared" si="63"/>
        <v/>
      </c>
    </row>
    <row r="787" spans="23:23" x14ac:dyDescent="0.2">
      <c r="W787" s="18" t="str">
        <f t="shared" si="63"/>
        <v/>
      </c>
    </row>
    <row r="788" spans="23:23" x14ac:dyDescent="0.2">
      <c r="W788" s="18" t="str">
        <f t="shared" si="63"/>
        <v/>
      </c>
    </row>
    <row r="789" spans="23:23" x14ac:dyDescent="0.2">
      <c r="W789" s="18" t="str">
        <f t="shared" si="63"/>
        <v/>
      </c>
    </row>
    <row r="790" spans="23:23" x14ac:dyDescent="0.2">
      <c r="W790" s="18" t="str">
        <f t="shared" si="63"/>
        <v/>
      </c>
    </row>
    <row r="791" spans="23:23" x14ac:dyDescent="0.2">
      <c r="W791" s="18" t="str">
        <f t="shared" si="63"/>
        <v/>
      </c>
    </row>
    <row r="792" spans="23:23" x14ac:dyDescent="0.2">
      <c r="W792" s="18" t="str">
        <f t="shared" si="63"/>
        <v/>
      </c>
    </row>
    <row r="793" spans="23:23" x14ac:dyDescent="0.2">
      <c r="W793" s="18" t="str">
        <f t="shared" si="63"/>
        <v/>
      </c>
    </row>
    <row r="794" spans="23:23" x14ac:dyDescent="0.2">
      <c r="W794" s="18" t="str">
        <f t="shared" si="63"/>
        <v/>
      </c>
    </row>
    <row r="795" spans="23:23" x14ac:dyDescent="0.2">
      <c r="W795" s="18" t="str">
        <f t="shared" si="63"/>
        <v/>
      </c>
    </row>
    <row r="796" spans="23:23" x14ac:dyDescent="0.2">
      <c r="W796" s="18" t="str">
        <f t="shared" si="63"/>
        <v/>
      </c>
    </row>
    <row r="797" spans="23:23" x14ac:dyDescent="0.2">
      <c r="W797" s="18" t="str">
        <f t="shared" si="63"/>
        <v/>
      </c>
    </row>
    <row r="798" spans="23:23" x14ac:dyDescent="0.2">
      <c r="W798" s="18" t="str">
        <f t="shared" si="63"/>
        <v/>
      </c>
    </row>
    <row r="799" spans="23:23" x14ac:dyDescent="0.2">
      <c r="W799" s="18" t="str">
        <f t="shared" si="63"/>
        <v/>
      </c>
    </row>
    <row r="800" spans="23:23" x14ac:dyDescent="0.2">
      <c r="W800" s="18" t="str">
        <f t="shared" si="63"/>
        <v/>
      </c>
    </row>
    <row r="801" spans="23:23" x14ac:dyDescent="0.2">
      <c r="W801" s="18" t="str">
        <f t="shared" si="63"/>
        <v/>
      </c>
    </row>
    <row r="802" spans="23:23" x14ac:dyDescent="0.2">
      <c r="W802" s="18" t="str">
        <f t="shared" si="63"/>
        <v/>
      </c>
    </row>
    <row r="803" spans="23:23" x14ac:dyDescent="0.2">
      <c r="W803" s="18" t="str">
        <f t="shared" si="63"/>
        <v/>
      </c>
    </row>
    <row r="804" spans="23:23" x14ac:dyDescent="0.2">
      <c r="W804" s="18" t="str">
        <f t="shared" si="63"/>
        <v/>
      </c>
    </row>
    <row r="805" spans="23:23" x14ac:dyDescent="0.2">
      <c r="W805" s="18" t="str">
        <f t="shared" si="63"/>
        <v/>
      </c>
    </row>
    <row r="806" spans="23:23" x14ac:dyDescent="0.2">
      <c r="W806" s="18" t="str">
        <f t="shared" si="63"/>
        <v/>
      </c>
    </row>
    <row r="807" spans="23:23" x14ac:dyDescent="0.2">
      <c r="W807" s="18" t="str">
        <f t="shared" si="63"/>
        <v/>
      </c>
    </row>
    <row r="808" spans="23:23" x14ac:dyDescent="0.2">
      <c r="W808" s="18" t="str">
        <f t="shared" si="63"/>
        <v/>
      </c>
    </row>
    <row r="809" spans="23:23" x14ac:dyDescent="0.2">
      <c r="W809" s="18" t="str">
        <f t="shared" si="63"/>
        <v/>
      </c>
    </row>
    <row r="810" spans="23:23" x14ac:dyDescent="0.2">
      <c r="W810" s="18" t="str">
        <f t="shared" si="63"/>
        <v/>
      </c>
    </row>
    <row r="811" spans="23:23" x14ac:dyDescent="0.2">
      <c r="W811" s="18" t="str">
        <f t="shared" si="63"/>
        <v/>
      </c>
    </row>
    <row r="812" spans="23:23" x14ac:dyDescent="0.2">
      <c r="W812" s="18" t="str">
        <f t="shared" si="63"/>
        <v/>
      </c>
    </row>
    <row r="813" spans="23:23" x14ac:dyDescent="0.2">
      <c r="W813" s="18" t="str">
        <f t="shared" si="63"/>
        <v/>
      </c>
    </row>
    <row r="814" spans="23:23" x14ac:dyDescent="0.2">
      <c r="W814" s="18" t="str">
        <f t="shared" si="63"/>
        <v/>
      </c>
    </row>
    <row r="815" spans="23:23" x14ac:dyDescent="0.2">
      <c r="W815" s="18" t="str">
        <f t="shared" si="63"/>
        <v/>
      </c>
    </row>
    <row r="816" spans="23:23" x14ac:dyDescent="0.2">
      <c r="W816" s="18" t="str">
        <f t="shared" si="63"/>
        <v/>
      </c>
    </row>
    <row r="817" spans="23:23" x14ac:dyDescent="0.2">
      <c r="W817" s="18" t="str">
        <f t="shared" si="63"/>
        <v/>
      </c>
    </row>
    <row r="818" spans="23:23" x14ac:dyDescent="0.2">
      <c r="W818" s="18" t="str">
        <f t="shared" si="63"/>
        <v/>
      </c>
    </row>
    <row r="819" spans="23:23" x14ac:dyDescent="0.2">
      <c r="W819" s="18" t="str">
        <f t="shared" si="63"/>
        <v/>
      </c>
    </row>
    <row r="820" spans="23:23" x14ac:dyDescent="0.2">
      <c r="W820" s="18" t="str">
        <f t="shared" si="63"/>
        <v/>
      </c>
    </row>
    <row r="821" spans="23:23" x14ac:dyDescent="0.2">
      <c r="W821" s="18" t="str">
        <f t="shared" si="63"/>
        <v/>
      </c>
    </row>
    <row r="822" spans="23:23" x14ac:dyDescent="0.2">
      <c r="W822" s="18" t="str">
        <f t="shared" si="63"/>
        <v/>
      </c>
    </row>
    <row r="823" spans="23:23" x14ac:dyDescent="0.2">
      <c r="W823" s="18" t="str">
        <f t="shared" si="63"/>
        <v/>
      </c>
    </row>
    <row r="824" spans="23:23" x14ac:dyDescent="0.2">
      <c r="W824" s="18" t="str">
        <f t="shared" si="63"/>
        <v/>
      </c>
    </row>
    <row r="825" spans="23:23" x14ac:dyDescent="0.2">
      <c r="W825" s="18" t="str">
        <f t="shared" si="63"/>
        <v/>
      </c>
    </row>
    <row r="826" spans="23:23" x14ac:dyDescent="0.2">
      <c r="W826" s="18" t="str">
        <f t="shared" si="63"/>
        <v/>
      </c>
    </row>
    <row r="827" spans="23:23" x14ac:dyDescent="0.2">
      <c r="W827" s="18" t="str">
        <f t="shared" si="63"/>
        <v/>
      </c>
    </row>
    <row r="828" spans="23:23" x14ac:dyDescent="0.2">
      <c r="W828" s="18" t="str">
        <f t="shared" si="63"/>
        <v/>
      </c>
    </row>
    <row r="829" spans="23:23" x14ac:dyDescent="0.2">
      <c r="W829" s="18" t="str">
        <f t="shared" si="63"/>
        <v/>
      </c>
    </row>
    <row r="830" spans="23:23" x14ac:dyDescent="0.2">
      <c r="W830" s="18" t="str">
        <f t="shared" si="63"/>
        <v/>
      </c>
    </row>
    <row r="831" spans="23:23" x14ac:dyDescent="0.2">
      <c r="W831" s="18" t="str">
        <f t="shared" si="63"/>
        <v/>
      </c>
    </row>
    <row r="832" spans="23:23" x14ac:dyDescent="0.2">
      <c r="W832" s="18" t="str">
        <f t="shared" si="63"/>
        <v/>
      </c>
    </row>
    <row r="833" spans="23:23" x14ac:dyDescent="0.2">
      <c r="W833" s="18" t="str">
        <f t="shared" si="63"/>
        <v/>
      </c>
    </row>
    <row r="834" spans="23:23" x14ac:dyDescent="0.2">
      <c r="W834" s="18" t="str">
        <f t="shared" si="63"/>
        <v/>
      </c>
    </row>
    <row r="835" spans="23:23" x14ac:dyDescent="0.2">
      <c r="W835" s="18" t="str">
        <f t="shared" si="63"/>
        <v/>
      </c>
    </row>
    <row r="836" spans="23:23" x14ac:dyDescent="0.2">
      <c r="W836" s="18" t="str">
        <f t="shared" si="63"/>
        <v/>
      </c>
    </row>
    <row r="837" spans="23:23" x14ac:dyDescent="0.2">
      <c r="W837" s="18" t="str">
        <f t="shared" si="63"/>
        <v/>
      </c>
    </row>
    <row r="838" spans="23:23" x14ac:dyDescent="0.2">
      <c r="W838" s="18" t="str">
        <f t="shared" si="63"/>
        <v/>
      </c>
    </row>
    <row r="839" spans="23:23" x14ac:dyDescent="0.2">
      <c r="W839" s="18" t="str">
        <f t="shared" si="63"/>
        <v/>
      </c>
    </row>
    <row r="840" spans="23:23" x14ac:dyDescent="0.2">
      <c r="W840" s="18" t="str">
        <f t="shared" ref="W840:W903" si="64">IF(L840&lt;&gt;"",YEAR(L840),"")</f>
        <v/>
      </c>
    </row>
    <row r="841" spans="23:23" x14ac:dyDescent="0.2">
      <c r="W841" s="18" t="str">
        <f t="shared" si="64"/>
        <v/>
      </c>
    </row>
    <row r="842" spans="23:23" x14ac:dyDescent="0.2">
      <c r="W842" s="18" t="str">
        <f t="shared" si="64"/>
        <v/>
      </c>
    </row>
    <row r="843" spans="23:23" x14ac:dyDescent="0.2">
      <c r="W843" s="18" t="str">
        <f t="shared" si="64"/>
        <v/>
      </c>
    </row>
    <row r="844" spans="23:23" x14ac:dyDescent="0.2">
      <c r="W844" s="18" t="str">
        <f t="shared" si="64"/>
        <v/>
      </c>
    </row>
    <row r="845" spans="23:23" x14ac:dyDescent="0.2">
      <c r="W845" s="18" t="str">
        <f t="shared" si="64"/>
        <v/>
      </c>
    </row>
    <row r="846" spans="23:23" x14ac:dyDescent="0.2">
      <c r="W846" s="18" t="str">
        <f t="shared" si="64"/>
        <v/>
      </c>
    </row>
    <row r="847" spans="23:23" x14ac:dyDescent="0.2">
      <c r="W847" s="18" t="str">
        <f t="shared" si="64"/>
        <v/>
      </c>
    </row>
    <row r="848" spans="23:23" x14ac:dyDescent="0.2">
      <c r="W848" s="18" t="str">
        <f t="shared" si="64"/>
        <v/>
      </c>
    </row>
    <row r="849" spans="23:23" x14ac:dyDescent="0.2">
      <c r="W849" s="18" t="str">
        <f t="shared" si="64"/>
        <v/>
      </c>
    </row>
    <row r="850" spans="23:23" x14ac:dyDescent="0.2">
      <c r="W850" s="18" t="str">
        <f t="shared" si="64"/>
        <v/>
      </c>
    </row>
    <row r="851" spans="23:23" x14ac:dyDescent="0.2">
      <c r="W851" s="18" t="str">
        <f t="shared" si="64"/>
        <v/>
      </c>
    </row>
    <row r="852" spans="23:23" x14ac:dyDescent="0.2">
      <c r="W852" s="18" t="str">
        <f t="shared" si="64"/>
        <v/>
      </c>
    </row>
    <row r="853" spans="23:23" x14ac:dyDescent="0.2">
      <c r="W853" s="18" t="str">
        <f t="shared" si="64"/>
        <v/>
      </c>
    </row>
    <row r="854" spans="23:23" x14ac:dyDescent="0.2">
      <c r="W854" s="18" t="str">
        <f t="shared" si="64"/>
        <v/>
      </c>
    </row>
    <row r="855" spans="23:23" x14ac:dyDescent="0.2">
      <c r="W855" s="18" t="str">
        <f t="shared" si="64"/>
        <v/>
      </c>
    </row>
    <row r="856" spans="23:23" x14ac:dyDescent="0.2">
      <c r="W856" s="18" t="str">
        <f t="shared" si="64"/>
        <v/>
      </c>
    </row>
    <row r="857" spans="23:23" x14ac:dyDescent="0.2">
      <c r="W857" s="18" t="str">
        <f t="shared" si="64"/>
        <v/>
      </c>
    </row>
    <row r="858" spans="23:23" x14ac:dyDescent="0.2">
      <c r="W858" s="18" t="str">
        <f t="shared" si="64"/>
        <v/>
      </c>
    </row>
    <row r="859" spans="23:23" x14ac:dyDescent="0.2">
      <c r="W859" s="18" t="str">
        <f t="shared" si="64"/>
        <v/>
      </c>
    </row>
    <row r="860" spans="23:23" x14ac:dyDescent="0.2">
      <c r="W860" s="18" t="str">
        <f t="shared" si="64"/>
        <v/>
      </c>
    </row>
    <row r="861" spans="23:23" x14ac:dyDescent="0.2">
      <c r="W861" s="18" t="str">
        <f t="shared" si="64"/>
        <v/>
      </c>
    </row>
    <row r="862" spans="23:23" x14ac:dyDescent="0.2">
      <c r="W862" s="18" t="str">
        <f t="shared" si="64"/>
        <v/>
      </c>
    </row>
    <row r="863" spans="23:23" x14ac:dyDescent="0.2">
      <c r="W863" s="18" t="str">
        <f t="shared" si="64"/>
        <v/>
      </c>
    </row>
    <row r="864" spans="23:23" x14ac:dyDescent="0.2">
      <c r="W864" s="18" t="str">
        <f t="shared" si="64"/>
        <v/>
      </c>
    </row>
    <row r="865" spans="23:23" x14ac:dyDescent="0.2">
      <c r="W865" s="18" t="str">
        <f t="shared" si="64"/>
        <v/>
      </c>
    </row>
    <row r="866" spans="23:23" x14ac:dyDescent="0.2">
      <c r="W866" s="18" t="str">
        <f t="shared" si="64"/>
        <v/>
      </c>
    </row>
    <row r="867" spans="23:23" x14ac:dyDescent="0.2">
      <c r="W867" s="18" t="str">
        <f t="shared" si="64"/>
        <v/>
      </c>
    </row>
    <row r="868" spans="23:23" x14ac:dyDescent="0.2">
      <c r="W868" s="18" t="str">
        <f t="shared" si="64"/>
        <v/>
      </c>
    </row>
    <row r="869" spans="23:23" x14ac:dyDescent="0.2">
      <c r="W869" s="18" t="str">
        <f t="shared" si="64"/>
        <v/>
      </c>
    </row>
    <row r="870" spans="23:23" x14ac:dyDescent="0.2">
      <c r="W870" s="18" t="str">
        <f t="shared" si="64"/>
        <v/>
      </c>
    </row>
    <row r="871" spans="23:23" x14ac:dyDescent="0.2">
      <c r="W871" s="18" t="str">
        <f t="shared" si="64"/>
        <v/>
      </c>
    </row>
    <row r="872" spans="23:23" x14ac:dyDescent="0.2">
      <c r="W872" s="18" t="str">
        <f t="shared" si="64"/>
        <v/>
      </c>
    </row>
    <row r="873" spans="23:23" x14ac:dyDescent="0.2">
      <c r="W873" s="18" t="str">
        <f t="shared" si="64"/>
        <v/>
      </c>
    </row>
    <row r="874" spans="23:23" x14ac:dyDescent="0.2">
      <c r="W874" s="18" t="str">
        <f t="shared" si="64"/>
        <v/>
      </c>
    </row>
    <row r="875" spans="23:23" x14ac:dyDescent="0.2">
      <c r="W875" s="18" t="str">
        <f t="shared" si="64"/>
        <v/>
      </c>
    </row>
    <row r="876" spans="23:23" x14ac:dyDescent="0.2">
      <c r="W876" s="18" t="str">
        <f t="shared" si="64"/>
        <v/>
      </c>
    </row>
    <row r="877" spans="23:23" x14ac:dyDescent="0.2">
      <c r="W877" s="18" t="str">
        <f t="shared" si="64"/>
        <v/>
      </c>
    </row>
    <row r="878" spans="23:23" x14ac:dyDescent="0.2">
      <c r="W878" s="18" t="str">
        <f t="shared" si="64"/>
        <v/>
      </c>
    </row>
    <row r="879" spans="23:23" x14ac:dyDescent="0.2">
      <c r="W879" s="18" t="str">
        <f t="shared" si="64"/>
        <v/>
      </c>
    </row>
    <row r="880" spans="23:23" x14ac:dyDescent="0.2">
      <c r="W880" s="18" t="str">
        <f t="shared" si="64"/>
        <v/>
      </c>
    </row>
    <row r="881" spans="23:23" x14ac:dyDescent="0.2">
      <c r="W881" s="18" t="str">
        <f t="shared" si="64"/>
        <v/>
      </c>
    </row>
    <row r="882" spans="23:23" x14ac:dyDescent="0.2">
      <c r="W882" s="18" t="str">
        <f t="shared" si="64"/>
        <v/>
      </c>
    </row>
    <row r="883" spans="23:23" x14ac:dyDescent="0.2">
      <c r="W883" s="18" t="str">
        <f t="shared" si="64"/>
        <v/>
      </c>
    </row>
    <row r="884" spans="23:23" x14ac:dyDescent="0.2">
      <c r="W884" s="18" t="str">
        <f t="shared" si="64"/>
        <v/>
      </c>
    </row>
    <row r="885" spans="23:23" x14ac:dyDescent="0.2">
      <c r="W885" s="18" t="str">
        <f t="shared" si="64"/>
        <v/>
      </c>
    </row>
    <row r="886" spans="23:23" x14ac:dyDescent="0.2">
      <c r="W886" s="18" t="str">
        <f t="shared" si="64"/>
        <v/>
      </c>
    </row>
    <row r="887" spans="23:23" x14ac:dyDescent="0.2">
      <c r="W887" s="18" t="str">
        <f t="shared" si="64"/>
        <v/>
      </c>
    </row>
    <row r="888" spans="23:23" x14ac:dyDescent="0.2">
      <c r="W888" s="18" t="str">
        <f t="shared" si="64"/>
        <v/>
      </c>
    </row>
    <row r="889" spans="23:23" x14ac:dyDescent="0.2">
      <c r="W889" s="18" t="str">
        <f t="shared" si="64"/>
        <v/>
      </c>
    </row>
    <row r="890" spans="23:23" x14ac:dyDescent="0.2">
      <c r="W890" s="18" t="str">
        <f t="shared" si="64"/>
        <v/>
      </c>
    </row>
    <row r="891" spans="23:23" x14ac:dyDescent="0.2">
      <c r="W891" s="18" t="str">
        <f t="shared" si="64"/>
        <v/>
      </c>
    </row>
    <row r="892" spans="23:23" x14ac:dyDescent="0.2">
      <c r="W892" s="18" t="str">
        <f t="shared" si="64"/>
        <v/>
      </c>
    </row>
    <row r="893" spans="23:23" x14ac:dyDescent="0.2">
      <c r="W893" s="18" t="str">
        <f t="shared" si="64"/>
        <v/>
      </c>
    </row>
    <row r="894" spans="23:23" x14ac:dyDescent="0.2">
      <c r="W894" s="18" t="str">
        <f t="shared" si="64"/>
        <v/>
      </c>
    </row>
    <row r="895" spans="23:23" x14ac:dyDescent="0.2">
      <c r="W895" s="18" t="str">
        <f t="shared" si="64"/>
        <v/>
      </c>
    </row>
    <row r="896" spans="23:23" x14ac:dyDescent="0.2">
      <c r="W896" s="18" t="str">
        <f t="shared" si="64"/>
        <v/>
      </c>
    </row>
    <row r="897" spans="23:23" x14ac:dyDescent="0.2">
      <c r="W897" s="18" t="str">
        <f t="shared" si="64"/>
        <v/>
      </c>
    </row>
    <row r="898" spans="23:23" x14ac:dyDescent="0.2">
      <c r="W898" s="18" t="str">
        <f t="shared" si="64"/>
        <v/>
      </c>
    </row>
    <row r="899" spans="23:23" x14ac:dyDescent="0.2">
      <c r="W899" s="18" t="str">
        <f t="shared" si="64"/>
        <v/>
      </c>
    </row>
    <row r="900" spans="23:23" x14ac:dyDescent="0.2">
      <c r="W900" s="18" t="str">
        <f t="shared" si="64"/>
        <v/>
      </c>
    </row>
    <row r="901" spans="23:23" x14ac:dyDescent="0.2">
      <c r="W901" s="18" t="str">
        <f t="shared" si="64"/>
        <v/>
      </c>
    </row>
    <row r="902" spans="23:23" x14ac:dyDescent="0.2">
      <c r="W902" s="18" t="str">
        <f t="shared" si="64"/>
        <v/>
      </c>
    </row>
    <row r="903" spans="23:23" x14ac:dyDescent="0.2">
      <c r="W903" s="18" t="str">
        <f t="shared" si="64"/>
        <v/>
      </c>
    </row>
    <row r="904" spans="23:23" x14ac:dyDescent="0.2">
      <c r="W904" s="18" t="str">
        <f t="shared" ref="W904:W967" si="65">IF(L904&lt;&gt;"",YEAR(L904),"")</f>
        <v/>
      </c>
    </row>
    <row r="905" spans="23:23" x14ac:dyDescent="0.2">
      <c r="W905" s="18" t="str">
        <f t="shared" si="65"/>
        <v/>
      </c>
    </row>
    <row r="906" spans="23:23" x14ac:dyDescent="0.2">
      <c r="W906" s="18" t="str">
        <f t="shared" si="65"/>
        <v/>
      </c>
    </row>
    <row r="907" spans="23:23" x14ac:dyDescent="0.2">
      <c r="W907" s="18" t="str">
        <f t="shared" si="65"/>
        <v/>
      </c>
    </row>
    <row r="908" spans="23:23" x14ac:dyDescent="0.2">
      <c r="W908" s="18" t="str">
        <f t="shared" si="65"/>
        <v/>
      </c>
    </row>
    <row r="909" spans="23:23" x14ac:dyDescent="0.2">
      <c r="W909" s="18" t="str">
        <f t="shared" si="65"/>
        <v/>
      </c>
    </row>
    <row r="910" spans="23:23" x14ac:dyDescent="0.2">
      <c r="W910" s="18" t="str">
        <f t="shared" si="65"/>
        <v/>
      </c>
    </row>
    <row r="911" spans="23:23" x14ac:dyDescent="0.2">
      <c r="W911" s="18" t="str">
        <f t="shared" si="65"/>
        <v/>
      </c>
    </row>
    <row r="912" spans="23:23" x14ac:dyDescent="0.2">
      <c r="W912" s="18" t="str">
        <f t="shared" si="65"/>
        <v/>
      </c>
    </row>
    <row r="913" spans="23:23" x14ac:dyDescent="0.2">
      <c r="W913" s="18" t="str">
        <f t="shared" si="65"/>
        <v/>
      </c>
    </row>
    <row r="914" spans="23:23" x14ac:dyDescent="0.2">
      <c r="W914" s="18" t="str">
        <f t="shared" si="65"/>
        <v/>
      </c>
    </row>
    <row r="915" spans="23:23" x14ac:dyDescent="0.2">
      <c r="W915" s="18" t="str">
        <f t="shared" si="65"/>
        <v/>
      </c>
    </row>
    <row r="916" spans="23:23" x14ac:dyDescent="0.2">
      <c r="W916" s="18" t="str">
        <f t="shared" si="65"/>
        <v/>
      </c>
    </row>
    <row r="917" spans="23:23" x14ac:dyDescent="0.2">
      <c r="W917" s="18" t="str">
        <f t="shared" si="65"/>
        <v/>
      </c>
    </row>
    <row r="918" spans="23:23" x14ac:dyDescent="0.2">
      <c r="W918" s="18" t="str">
        <f t="shared" si="65"/>
        <v/>
      </c>
    </row>
    <row r="919" spans="23:23" x14ac:dyDescent="0.2">
      <c r="W919" s="18" t="str">
        <f t="shared" si="65"/>
        <v/>
      </c>
    </row>
    <row r="920" spans="23:23" x14ac:dyDescent="0.2">
      <c r="W920" s="18" t="str">
        <f t="shared" si="65"/>
        <v/>
      </c>
    </row>
    <row r="921" spans="23:23" x14ac:dyDescent="0.2">
      <c r="W921" s="18" t="str">
        <f t="shared" si="65"/>
        <v/>
      </c>
    </row>
    <row r="922" spans="23:23" x14ac:dyDescent="0.2">
      <c r="W922" s="18" t="str">
        <f t="shared" si="65"/>
        <v/>
      </c>
    </row>
    <row r="923" spans="23:23" x14ac:dyDescent="0.2">
      <c r="W923" s="18" t="str">
        <f t="shared" si="65"/>
        <v/>
      </c>
    </row>
    <row r="924" spans="23:23" x14ac:dyDescent="0.2">
      <c r="W924" s="18" t="str">
        <f t="shared" si="65"/>
        <v/>
      </c>
    </row>
    <row r="925" spans="23:23" x14ac:dyDescent="0.2">
      <c r="W925" s="18" t="str">
        <f t="shared" si="65"/>
        <v/>
      </c>
    </row>
    <row r="926" spans="23:23" x14ac:dyDescent="0.2">
      <c r="W926" s="18" t="str">
        <f t="shared" si="65"/>
        <v/>
      </c>
    </row>
    <row r="927" spans="23:23" x14ac:dyDescent="0.2">
      <c r="W927" s="18" t="str">
        <f t="shared" si="65"/>
        <v/>
      </c>
    </row>
    <row r="928" spans="23:23" x14ac:dyDescent="0.2">
      <c r="W928" s="18" t="str">
        <f t="shared" si="65"/>
        <v/>
      </c>
    </row>
    <row r="929" spans="23:23" x14ac:dyDescent="0.2">
      <c r="W929" s="18" t="str">
        <f t="shared" si="65"/>
        <v/>
      </c>
    </row>
    <row r="930" spans="23:23" x14ac:dyDescent="0.2">
      <c r="W930" s="18" t="str">
        <f t="shared" si="65"/>
        <v/>
      </c>
    </row>
    <row r="931" spans="23:23" x14ac:dyDescent="0.2">
      <c r="W931" s="18" t="str">
        <f t="shared" si="65"/>
        <v/>
      </c>
    </row>
    <row r="932" spans="23:23" x14ac:dyDescent="0.2">
      <c r="W932" s="18" t="str">
        <f t="shared" si="65"/>
        <v/>
      </c>
    </row>
    <row r="933" spans="23:23" x14ac:dyDescent="0.2">
      <c r="W933" s="18" t="str">
        <f t="shared" si="65"/>
        <v/>
      </c>
    </row>
    <row r="934" spans="23:23" x14ac:dyDescent="0.2">
      <c r="W934" s="18" t="str">
        <f t="shared" si="65"/>
        <v/>
      </c>
    </row>
    <row r="935" spans="23:23" x14ac:dyDescent="0.2">
      <c r="W935" s="18" t="str">
        <f t="shared" si="65"/>
        <v/>
      </c>
    </row>
    <row r="936" spans="23:23" x14ac:dyDescent="0.2">
      <c r="W936" s="18" t="str">
        <f t="shared" si="65"/>
        <v/>
      </c>
    </row>
    <row r="937" spans="23:23" x14ac:dyDescent="0.2">
      <c r="W937" s="18" t="str">
        <f t="shared" si="65"/>
        <v/>
      </c>
    </row>
    <row r="938" spans="23:23" x14ac:dyDescent="0.2">
      <c r="W938" s="18" t="str">
        <f t="shared" si="65"/>
        <v/>
      </c>
    </row>
    <row r="939" spans="23:23" x14ac:dyDescent="0.2">
      <c r="W939" s="18" t="str">
        <f t="shared" si="65"/>
        <v/>
      </c>
    </row>
    <row r="940" spans="23:23" x14ac:dyDescent="0.2">
      <c r="W940" s="18" t="str">
        <f t="shared" si="65"/>
        <v/>
      </c>
    </row>
    <row r="941" spans="23:23" x14ac:dyDescent="0.2">
      <c r="W941" s="18" t="str">
        <f t="shared" si="65"/>
        <v/>
      </c>
    </row>
    <row r="942" spans="23:23" x14ac:dyDescent="0.2">
      <c r="W942" s="18" t="str">
        <f t="shared" si="65"/>
        <v/>
      </c>
    </row>
    <row r="943" spans="23:23" x14ac:dyDescent="0.2">
      <c r="W943" s="18" t="str">
        <f t="shared" si="65"/>
        <v/>
      </c>
    </row>
    <row r="944" spans="23:23" x14ac:dyDescent="0.2">
      <c r="W944" s="18" t="str">
        <f t="shared" si="65"/>
        <v/>
      </c>
    </row>
    <row r="945" spans="23:23" x14ac:dyDescent="0.2">
      <c r="W945" s="18" t="str">
        <f t="shared" si="65"/>
        <v/>
      </c>
    </row>
    <row r="946" spans="23:23" x14ac:dyDescent="0.2">
      <c r="W946" s="18" t="str">
        <f t="shared" si="65"/>
        <v/>
      </c>
    </row>
    <row r="947" spans="23:23" x14ac:dyDescent="0.2">
      <c r="W947" s="18" t="str">
        <f t="shared" si="65"/>
        <v/>
      </c>
    </row>
    <row r="948" spans="23:23" x14ac:dyDescent="0.2">
      <c r="W948" s="18" t="str">
        <f t="shared" si="65"/>
        <v/>
      </c>
    </row>
    <row r="949" spans="23:23" x14ac:dyDescent="0.2">
      <c r="W949" s="18" t="str">
        <f t="shared" si="65"/>
        <v/>
      </c>
    </row>
    <row r="950" spans="23:23" x14ac:dyDescent="0.2">
      <c r="W950" s="18" t="str">
        <f t="shared" si="65"/>
        <v/>
      </c>
    </row>
    <row r="951" spans="23:23" x14ac:dyDescent="0.2">
      <c r="W951" s="18" t="str">
        <f t="shared" si="65"/>
        <v/>
      </c>
    </row>
    <row r="952" spans="23:23" x14ac:dyDescent="0.2">
      <c r="W952" s="18" t="str">
        <f t="shared" si="65"/>
        <v/>
      </c>
    </row>
    <row r="953" spans="23:23" x14ac:dyDescent="0.2">
      <c r="W953" s="18" t="str">
        <f t="shared" si="65"/>
        <v/>
      </c>
    </row>
    <row r="954" spans="23:23" x14ac:dyDescent="0.2">
      <c r="W954" s="18" t="str">
        <f t="shared" si="65"/>
        <v/>
      </c>
    </row>
    <row r="955" spans="23:23" x14ac:dyDescent="0.2">
      <c r="W955" s="18" t="str">
        <f t="shared" si="65"/>
        <v/>
      </c>
    </row>
    <row r="956" spans="23:23" x14ac:dyDescent="0.2">
      <c r="W956" s="18" t="str">
        <f t="shared" si="65"/>
        <v/>
      </c>
    </row>
    <row r="957" spans="23:23" x14ac:dyDescent="0.2">
      <c r="W957" s="18" t="str">
        <f t="shared" si="65"/>
        <v/>
      </c>
    </row>
    <row r="958" spans="23:23" x14ac:dyDescent="0.2">
      <c r="W958" s="18" t="str">
        <f t="shared" si="65"/>
        <v/>
      </c>
    </row>
    <row r="959" spans="23:23" x14ac:dyDescent="0.2">
      <c r="W959" s="18" t="str">
        <f t="shared" si="65"/>
        <v/>
      </c>
    </row>
    <row r="960" spans="23:23" x14ac:dyDescent="0.2">
      <c r="W960" s="18" t="str">
        <f t="shared" si="65"/>
        <v/>
      </c>
    </row>
    <row r="961" spans="23:23" x14ac:dyDescent="0.2">
      <c r="W961" s="18" t="str">
        <f t="shared" si="65"/>
        <v/>
      </c>
    </row>
    <row r="962" spans="23:23" x14ac:dyDescent="0.2">
      <c r="W962" s="18" t="str">
        <f t="shared" si="65"/>
        <v/>
      </c>
    </row>
    <row r="963" spans="23:23" x14ac:dyDescent="0.2">
      <c r="W963" s="18" t="str">
        <f t="shared" si="65"/>
        <v/>
      </c>
    </row>
    <row r="964" spans="23:23" x14ac:dyDescent="0.2">
      <c r="W964" s="18" t="str">
        <f t="shared" si="65"/>
        <v/>
      </c>
    </row>
    <row r="965" spans="23:23" x14ac:dyDescent="0.2">
      <c r="W965" s="18" t="str">
        <f t="shared" si="65"/>
        <v/>
      </c>
    </row>
    <row r="966" spans="23:23" x14ac:dyDescent="0.2">
      <c r="W966" s="18" t="str">
        <f t="shared" si="65"/>
        <v/>
      </c>
    </row>
    <row r="967" spans="23:23" x14ac:dyDescent="0.2">
      <c r="W967" s="18" t="str">
        <f t="shared" si="65"/>
        <v/>
      </c>
    </row>
    <row r="968" spans="23:23" x14ac:dyDescent="0.2">
      <c r="W968" s="18" t="str">
        <f t="shared" ref="W968:W1002" si="66">IF(L968&lt;&gt;"",YEAR(L968),"")</f>
        <v/>
      </c>
    </row>
    <row r="969" spans="23:23" x14ac:dyDescent="0.2">
      <c r="W969" s="18" t="str">
        <f t="shared" si="66"/>
        <v/>
      </c>
    </row>
    <row r="970" spans="23:23" x14ac:dyDescent="0.2">
      <c r="W970" s="18" t="str">
        <f t="shared" si="66"/>
        <v/>
      </c>
    </row>
    <row r="971" spans="23:23" x14ac:dyDescent="0.2">
      <c r="W971" s="18" t="str">
        <f t="shared" si="66"/>
        <v/>
      </c>
    </row>
    <row r="972" spans="23:23" x14ac:dyDescent="0.2">
      <c r="W972" s="18" t="str">
        <f t="shared" si="66"/>
        <v/>
      </c>
    </row>
    <row r="973" spans="23:23" x14ac:dyDescent="0.2">
      <c r="W973" s="18" t="str">
        <f t="shared" si="66"/>
        <v/>
      </c>
    </row>
    <row r="974" spans="23:23" x14ac:dyDescent="0.2">
      <c r="W974" s="18" t="str">
        <f t="shared" si="66"/>
        <v/>
      </c>
    </row>
    <row r="975" spans="23:23" x14ac:dyDescent="0.2">
      <c r="W975" s="18" t="str">
        <f t="shared" si="66"/>
        <v/>
      </c>
    </row>
    <row r="976" spans="23:23" x14ac:dyDescent="0.2">
      <c r="W976" s="18" t="str">
        <f t="shared" si="66"/>
        <v/>
      </c>
    </row>
    <row r="977" spans="23:23" x14ac:dyDescent="0.2">
      <c r="W977" s="18" t="str">
        <f t="shared" si="66"/>
        <v/>
      </c>
    </row>
    <row r="978" spans="23:23" x14ac:dyDescent="0.2">
      <c r="W978" s="18" t="str">
        <f t="shared" si="66"/>
        <v/>
      </c>
    </row>
    <row r="979" spans="23:23" x14ac:dyDescent="0.2">
      <c r="W979" s="18" t="str">
        <f t="shared" si="66"/>
        <v/>
      </c>
    </row>
    <row r="980" spans="23:23" x14ac:dyDescent="0.2">
      <c r="W980" s="18" t="str">
        <f t="shared" si="66"/>
        <v/>
      </c>
    </row>
    <row r="981" spans="23:23" x14ac:dyDescent="0.2">
      <c r="W981" s="18" t="str">
        <f t="shared" si="66"/>
        <v/>
      </c>
    </row>
    <row r="982" spans="23:23" x14ac:dyDescent="0.2">
      <c r="W982" s="18" t="str">
        <f t="shared" si="66"/>
        <v/>
      </c>
    </row>
    <row r="983" spans="23:23" x14ac:dyDescent="0.2">
      <c r="W983" s="18" t="str">
        <f t="shared" si="66"/>
        <v/>
      </c>
    </row>
    <row r="984" spans="23:23" x14ac:dyDescent="0.2">
      <c r="W984" s="18" t="str">
        <f t="shared" si="66"/>
        <v/>
      </c>
    </row>
    <row r="985" spans="23:23" x14ac:dyDescent="0.2">
      <c r="W985" s="18" t="str">
        <f t="shared" si="66"/>
        <v/>
      </c>
    </row>
    <row r="986" spans="23:23" x14ac:dyDescent="0.2">
      <c r="W986" s="18" t="str">
        <f t="shared" si="66"/>
        <v/>
      </c>
    </row>
    <row r="987" spans="23:23" x14ac:dyDescent="0.2">
      <c r="W987" s="18" t="str">
        <f t="shared" si="66"/>
        <v/>
      </c>
    </row>
    <row r="988" spans="23:23" x14ac:dyDescent="0.2">
      <c r="W988" s="18" t="str">
        <f t="shared" si="66"/>
        <v/>
      </c>
    </row>
    <row r="989" spans="23:23" x14ac:dyDescent="0.2">
      <c r="W989" s="18" t="str">
        <f t="shared" si="66"/>
        <v/>
      </c>
    </row>
    <row r="990" spans="23:23" x14ac:dyDescent="0.2">
      <c r="W990" s="18" t="str">
        <f t="shared" si="66"/>
        <v/>
      </c>
    </row>
    <row r="991" spans="23:23" x14ac:dyDescent="0.2">
      <c r="W991" s="18" t="str">
        <f t="shared" si="66"/>
        <v/>
      </c>
    </row>
    <row r="992" spans="23:23" x14ac:dyDescent="0.2">
      <c r="W992" s="18" t="str">
        <f t="shared" si="66"/>
        <v/>
      </c>
    </row>
    <row r="993" spans="23:23" x14ac:dyDescent="0.2">
      <c r="W993" s="18" t="str">
        <f t="shared" si="66"/>
        <v/>
      </c>
    </row>
    <row r="994" spans="23:23" x14ac:dyDescent="0.2">
      <c r="W994" s="18" t="str">
        <f t="shared" si="66"/>
        <v/>
      </c>
    </row>
    <row r="995" spans="23:23" x14ac:dyDescent="0.2">
      <c r="W995" s="18" t="str">
        <f t="shared" si="66"/>
        <v/>
      </c>
    </row>
    <row r="996" spans="23:23" x14ac:dyDescent="0.2">
      <c r="W996" s="18" t="str">
        <f t="shared" si="66"/>
        <v/>
      </c>
    </row>
    <row r="997" spans="23:23" x14ac:dyDescent="0.2">
      <c r="W997" s="18" t="str">
        <f t="shared" si="66"/>
        <v/>
      </c>
    </row>
    <row r="998" spans="23:23" x14ac:dyDescent="0.2">
      <c r="W998" s="18" t="str">
        <f t="shared" si="66"/>
        <v/>
      </c>
    </row>
    <row r="999" spans="23:23" x14ac:dyDescent="0.2">
      <c r="W999" s="18" t="str">
        <f t="shared" si="66"/>
        <v/>
      </c>
    </row>
    <row r="1000" spans="23:23" x14ac:dyDescent="0.2">
      <c r="W1000" s="18" t="str">
        <f t="shared" si="66"/>
        <v/>
      </c>
    </row>
    <row r="1001" spans="23:23" x14ac:dyDescent="0.2">
      <c r="W1001" s="18" t="str">
        <f t="shared" si="66"/>
        <v/>
      </c>
    </row>
    <row r="1002" spans="23:23" x14ac:dyDescent="0.2">
      <c r="W1002" s="18" t="str">
        <f t="shared" si="66"/>
        <v/>
      </c>
    </row>
  </sheetData>
  <autoFilter ref="B3:W402" xr:uid="{00000000-0009-0000-0000-000000000000}">
    <filterColumn colId="3">
      <filters>
        <filter val="バンダイナムコホールディングス"/>
      </filters>
    </filterColumn>
  </autoFilter>
  <mergeCells count="3">
    <mergeCell ref="B2:K2"/>
    <mergeCell ref="L2:R2"/>
    <mergeCell ref="S2:U2"/>
  </mergeCells>
  <phoneticPr fontId="1"/>
  <conditionalFormatting sqref="S5:T402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B2:P5"/>
  <sheetViews>
    <sheetView topLeftCell="F4" zoomScaleNormal="100" zoomScalePageLayoutView="70" workbookViewId="0">
      <selection activeCell="A4" sqref="A4"/>
    </sheetView>
  </sheetViews>
  <sheetFormatPr defaultColWidth="8.77734375" defaultRowHeight="13.2" x14ac:dyDescent="0.2"/>
  <cols>
    <col min="1" max="1" width="2.44140625" customWidth="1"/>
    <col min="2" max="3" width="11.33203125" customWidth="1"/>
    <col min="4" max="4" width="16.33203125" bestFit="1" customWidth="1"/>
    <col min="5" max="15" width="11.33203125" customWidth="1"/>
    <col min="16" max="16" width="52.77734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4">
        <v>40658</v>
      </c>
      <c r="C4" s="5" t="s">
        <v>43</v>
      </c>
      <c r="D4" s="6" t="s">
        <v>44</v>
      </c>
      <c r="E4" s="7">
        <v>100</v>
      </c>
      <c r="F4" s="8">
        <v>715</v>
      </c>
      <c r="G4" s="16">
        <f t="shared" ref="G4" si="0">E4*F4</f>
        <v>71500</v>
      </c>
      <c r="H4" s="16">
        <f t="shared" ref="H4" si="1">SUM(G4)</f>
        <v>71500</v>
      </c>
      <c r="I4" s="4">
        <v>40682</v>
      </c>
      <c r="J4" s="7">
        <v>100</v>
      </c>
      <c r="K4" s="8">
        <v>750</v>
      </c>
      <c r="L4" s="16">
        <f t="shared" ref="L4" si="2">J4*K4</f>
        <v>75000</v>
      </c>
      <c r="M4" s="16">
        <f t="shared" ref="M4" si="3">SUM(L4)</f>
        <v>75000</v>
      </c>
      <c r="N4" s="16">
        <f t="shared" ref="N4" si="4">IF(I4&lt;&gt;"",M4-H4,"")</f>
        <v>3500</v>
      </c>
      <c r="O4" s="17">
        <f t="shared" ref="O4" si="5">IF(N4&lt;&gt;"",N4/H4,"")</f>
        <v>4.8951048951048952E-2</v>
      </c>
      <c r="P4" s="6"/>
    </row>
    <row r="5" spans="2:16" x14ac:dyDescent="0.2">
      <c r="N5" s="11">
        <f>SUM(N4:N4)</f>
        <v>3500</v>
      </c>
      <c r="O5" s="11"/>
    </row>
  </sheetData>
  <mergeCells count="3">
    <mergeCell ref="B2:H2"/>
    <mergeCell ref="I2:M2"/>
    <mergeCell ref="N2:P2"/>
  </mergeCells>
  <phoneticPr fontId="1"/>
  <conditionalFormatting sqref="N4:O4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B2:P11"/>
  <sheetViews>
    <sheetView zoomScaleNormal="100" zoomScalePageLayoutView="70" workbookViewId="0"/>
  </sheetViews>
  <sheetFormatPr defaultColWidth="8.77734375" defaultRowHeight="13.2" x14ac:dyDescent="0.2"/>
  <cols>
    <col min="1" max="1" width="2.44140625" customWidth="1"/>
    <col min="2" max="3" width="11.33203125" customWidth="1"/>
    <col min="4" max="4" width="16.33203125" bestFit="1" customWidth="1"/>
    <col min="5" max="15" width="11.33203125" customWidth="1"/>
    <col min="16" max="16" width="52.77734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4"/>
      <c r="C4" s="5" t="s">
        <v>29</v>
      </c>
      <c r="D4" s="6" t="s">
        <v>30</v>
      </c>
      <c r="E4" s="7">
        <v>100</v>
      </c>
      <c r="F4" s="8">
        <v>360</v>
      </c>
      <c r="G4" s="16">
        <f t="shared" ref="G4:G10" si="0">E4*F4</f>
        <v>36000</v>
      </c>
      <c r="H4" s="16">
        <f>SUM(G4)</f>
        <v>36000</v>
      </c>
      <c r="I4" s="4">
        <v>40190</v>
      </c>
      <c r="J4" s="7">
        <v>100</v>
      </c>
      <c r="K4" s="8">
        <v>360</v>
      </c>
      <c r="L4" s="16">
        <f t="shared" ref="L4:L10" si="1">J4*K4</f>
        <v>36000</v>
      </c>
      <c r="M4" s="16">
        <f t="shared" ref="M4:M10" si="2">SUM(L4)</f>
        <v>36000</v>
      </c>
      <c r="N4" s="16">
        <f t="shared" ref="N4:N10" si="3">IF(I4&lt;&gt;"",M4-H4,"")</f>
        <v>0</v>
      </c>
      <c r="O4" s="17">
        <f t="shared" ref="O4:O10" si="4">IF(N4&lt;&gt;"",N4/H4,"")</f>
        <v>0</v>
      </c>
      <c r="P4" s="6"/>
    </row>
    <row r="5" spans="2:16" x14ac:dyDescent="0.2">
      <c r="B5" s="4"/>
      <c r="C5" s="5" t="s">
        <v>31</v>
      </c>
      <c r="D5" s="6" t="s">
        <v>32</v>
      </c>
      <c r="E5" s="7">
        <v>1000</v>
      </c>
      <c r="F5" s="8">
        <v>14</v>
      </c>
      <c r="G5" s="16">
        <f t="shared" si="0"/>
        <v>14000</v>
      </c>
      <c r="H5" s="16">
        <f>SUM(G5)</f>
        <v>14000</v>
      </c>
      <c r="I5" s="4">
        <v>40190</v>
      </c>
      <c r="J5" s="7">
        <v>1000</v>
      </c>
      <c r="K5" s="8">
        <v>14</v>
      </c>
      <c r="L5" s="16">
        <f t="shared" si="1"/>
        <v>14000</v>
      </c>
      <c r="M5" s="16">
        <f t="shared" si="2"/>
        <v>14000</v>
      </c>
      <c r="N5" s="16">
        <f t="shared" si="3"/>
        <v>0</v>
      </c>
      <c r="O5" s="17">
        <f t="shared" si="4"/>
        <v>0</v>
      </c>
      <c r="P5" s="6"/>
    </row>
    <row r="6" spans="2:16" x14ac:dyDescent="0.2">
      <c r="B6" s="9"/>
      <c r="C6" s="5" t="s">
        <v>34</v>
      </c>
      <c r="D6" s="6" t="s">
        <v>33</v>
      </c>
      <c r="E6" s="7">
        <v>500</v>
      </c>
      <c r="F6" s="8">
        <v>73</v>
      </c>
      <c r="G6" s="16">
        <f t="shared" si="0"/>
        <v>36500</v>
      </c>
      <c r="H6" s="16">
        <f>SUM(G6)</f>
        <v>36500</v>
      </c>
      <c r="I6" s="4">
        <v>40190</v>
      </c>
      <c r="J6" s="6">
        <v>500</v>
      </c>
      <c r="K6" s="6">
        <v>73</v>
      </c>
      <c r="L6" s="16">
        <f t="shared" si="1"/>
        <v>36500</v>
      </c>
      <c r="M6" s="16">
        <f t="shared" si="2"/>
        <v>36500</v>
      </c>
      <c r="N6" s="16">
        <f t="shared" si="3"/>
        <v>0</v>
      </c>
      <c r="O6" s="17">
        <f t="shared" si="4"/>
        <v>0</v>
      </c>
      <c r="P6" s="6"/>
    </row>
    <row r="7" spans="2:16" x14ac:dyDescent="0.2">
      <c r="B7" s="9"/>
      <c r="C7" s="5" t="s">
        <v>35</v>
      </c>
      <c r="D7" s="6" t="s">
        <v>36</v>
      </c>
      <c r="E7" s="7">
        <v>100</v>
      </c>
      <c r="F7" s="8">
        <v>3750</v>
      </c>
      <c r="G7" s="16">
        <f t="shared" si="0"/>
        <v>375000</v>
      </c>
      <c r="H7" s="16">
        <f>SUM(G7)</f>
        <v>375000</v>
      </c>
      <c r="I7" s="4">
        <v>40267</v>
      </c>
      <c r="J7" s="7">
        <v>100</v>
      </c>
      <c r="K7" s="8">
        <v>3750</v>
      </c>
      <c r="L7" s="16">
        <f t="shared" si="1"/>
        <v>375000</v>
      </c>
      <c r="M7" s="16">
        <f t="shared" si="2"/>
        <v>375000</v>
      </c>
      <c r="N7" s="16">
        <f t="shared" si="3"/>
        <v>0</v>
      </c>
      <c r="O7" s="17">
        <f t="shared" si="4"/>
        <v>0</v>
      </c>
      <c r="P7" s="6"/>
    </row>
    <row r="8" spans="2:16" x14ac:dyDescent="0.2">
      <c r="B8" s="9">
        <v>40283</v>
      </c>
      <c r="C8" s="5" t="s">
        <v>37</v>
      </c>
      <c r="D8" s="6" t="s">
        <v>38</v>
      </c>
      <c r="E8" s="7">
        <v>100</v>
      </c>
      <c r="F8" s="8">
        <v>2648</v>
      </c>
      <c r="G8" s="16">
        <f t="shared" si="0"/>
        <v>264800</v>
      </c>
      <c r="H8" s="16">
        <f t="shared" ref="H8:H10" si="5">SUM(G8)</f>
        <v>264800</v>
      </c>
      <c r="I8" s="14">
        <v>40283</v>
      </c>
      <c r="J8" s="7">
        <v>100</v>
      </c>
      <c r="K8" s="8">
        <v>2660</v>
      </c>
      <c r="L8" s="16">
        <f t="shared" si="1"/>
        <v>266000</v>
      </c>
      <c r="M8" s="16">
        <f t="shared" si="2"/>
        <v>266000</v>
      </c>
      <c r="N8" s="16">
        <f t="shared" si="3"/>
        <v>1200</v>
      </c>
      <c r="O8" s="17">
        <f t="shared" si="4"/>
        <v>4.5317220543806651E-3</v>
      </c>
      <c r="P8" s="6"/>
    </row>
    <row r="9" spans="2:16" x14ac:dyDescent="0.2">
      <c r="B9" s="9">
        <v>40288</v>
      </c>
      <c r="C9" s="5" t="s">
        <v>39</v>
      </c>
      <c r="D9" s="6" t="s">
        <v>40</v>
      </c>
      <c r="E9" s="7">
        <v>1000</v>
      </c>
      <c r="F9" s="8">
        <v>117</v>
      </c>
      <c r="G9" s="16">
        <f t="shared" si="0"/>
        <v>117000</v>
      </c>
      <c r="H9" s="16">
        <f t="shared" si="5"/>
        <v>117000</v>
      </c>
      <c r="I9" s="4">
        <v>40305</v>
      </c>
      <c r="J9" s="7">
        <v>1000</v>
      </c>
      <c r="K9" s="8">
        <v>115</v>
      </c>
      <c r="L9" s="16">
        <f t="shared" si="1"/>
        <v>115000</v>
      </c>
      <c r="M9" s="16">
        <f t="shared" si="2"/>
        <v>115000</v>
      </c>
      <c r="N9" s="16">
        <f t="shared" si="3"/>
        <v>-2000</v>
      </c>
      <c r="O9" s="17">
        <f t="shared" si="4"/>
        <v>-1.7094017094017096E-2</v>
      </c>
      <c r="P9" s="6"/>
    </row>
    <row r="10" spans="2:16" x14ac:dyDescent="0.2">
      <c r="B10" s="9">
        <v>40290</v>
      </c>
      <c r="C10" s="5" t="s">
        <v>41</v>
      </c>
      <c r="D10" s="6" t="s">
        <v>42</v>
      </c>
      <c r="E10" s="7">
        <v>100</v>
      </c>
      <c r="F10" s="8">
        <v>2943</v>
      </c>
      <c r="G10" s="16">
        <f t="shared" si="0"/>
        <v>294300</v>
      </c>
      <c r="H10" s="16">
        <f t="shared" si="5"/>
        <v>294300</v>
      </c>
      <c r="I10" s="4">
        <v>40305</v>
      </c>
      <c r="J10" s="7">
        <v>100</v>
      </c>
      <c r="K10" s="8">
        <v>2685</v>
      </c>
      <c r="L10" s="16">
        <f t="shared" si="1"/>
        <v>268500</v>
      </c>
      <c r="M10" s="16">
        <f t="shared" si="2"/>
        <v>268500</v>
      </c>
      <c r="N10" s="16">
        <f t="shared" si="3"/>
        <v>-25800</v>
      </c>
      <c r="O10" s="17">
        <f t="shared" si="4"/>
        <v>-8.766564729867482E-2</v>
      </c>
      <c r="P10" s="6"/>
    </row>
    <row r="11" spans="2:16" x14ac:dyDescent="0.2">
      <c r="N11" s="11">
        <f>SUM(N4:N10)</f>
        <v>-26600</v>
      </c>
      <c r="O11" s="11"/>
    </row>
  </sheetData>
  <mergeCells count="3">
    <mergeCell ref="B2:H2"/>
    <mergeCell ref="I2:M2"/>
    <mergeCell ref="N2:P2"/>
  </mergeCells>
  <phoneticPr fontId="1"/>
  <conditionalFormatting sqref="N4:O10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B2:P26"/>
  <sheetViews>
    <sheetView zoomScale="85" zoomScaleNormal="85" zoomScalePageLayoutView="70" workbookViewId="0"/>
  </sheetViews>
  <sheetFormatPr defaultColWidth="8.77734375" defaultRowHeight="13.2" x14ac:dyDescent="0.2"/>
  <cols>
    <col min="1" max="1" width="2.44140625" customWidth="1"/>
    <col min="2" max="3" width="11.33203125" customWidth="1"/>
    <col min="4" max="4" width="16.33203125" bestFit="1" customWidth="1"/>
    <col min="5" max="15" width="11.33203125" customWidth="1"/>
    <col min="16" max="16" width="52.77734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4"/>
      <c r="C4" s="5" t="s">
        <v>29</v>
      </c>
      <c r="D4" s="6" t="s">
        <v>30</v>
      </c>
      <c r="E4" s="7">
        <v>100</v>
      </c>
      <c r="F4" s="8">
        <v>360</v>
      </c>
      <c r="G4" s="16">
        <f t="shared" ref="G4:G25" si="0">E4*F4</f>
        <v>36000</v>
      </c>
      <c r="H4" s="16">
        <f>SUM(G4)</f>
        <v>36000</v>
      </c>
      <c r="I4" s="4">
        <v>40190</v>
      </c>
      <c r="J4" s="7">
        <v>100</v>
      </c>
      <c r="K4" s="8">
        <v>360</v>
      </c>
      <c r="L4" s="16">
        <f t="shared" ref="L4:L25" si="1">J4*K4</f>
        <v>36000</v>
      </c>
      <c r="M4" s="16">
        <f t="shared" ref="M4:M25" si="2">SUM(L4)</f>
        <v>36000</v>
      </c>
      <c r="N4" s="16">
        <f t="shared" ref="N4:N25" si="3">IF(I4&lt;&gt;"",M4-H4,"")</f>
        <v>0</v>
      </c>
      <c r="O4" s="17">
        <f t="shared" ref="O4:O25" si="4">IF(N4&lt;&gt;"",N4/H4,"")</f>
        <v>0</v>
      </c>
      <c r="P4" s="6"/>
    </row>
    <row r="5" spans="2:16" x14ac:dyDescent="0.2">
      <c r="B5" s="4"/>
      <c r="C5" s="5" t="s">
        <v>31</v>
      </c>
      <c r="D5" s="6" t="s">
        <v>32</v>
      </c>
      <c r="E5" s="7">
        <v>1000</v>
      </c>
      <c r="F5" s="8">
        <v>14</v>
      </c>
      <c r="G5" s="16">
        <f t="shared" si="0"/>
        <v>14000</v>
      </c>
      <c r="H5" s="16">
        <f>SUM(G5)</f>
        <v>14000</v>
      </c>
      <c r="I5" s="4">
        <v>40190</v>
      </c>
      <c r="J5" s="7">
        <v>1000</v>
      </c>
      <c r="K5" s="8">
        <v>14</v>
      </c>
      <c r="L5" s="16">
        <f t="shared" si="1"/>
        <v>14000</v>
      </c>
      <c r="M5" s="16">
        <f t="shared" si="2"/>
        <v>14000</v>
      </c>
      <c r="N5" s="16">
        <f t="shared" si="3"/>
        <v>0</v>
      </c>
      <c r="O5" s="17">
        <f t="shared" si="4"/>
        <v>0</v>
      </c>
      <c r="P5" s="6"/>
    </row>
    <row r="6" spans="2:16" x14ac:dyDescent="0.2">
      <c r="B6" s="9"/>
      <c r="C6" s="5" t="s">
        <v>34</v>
      </c>
      <c r="D6" s="6" t="s">
        <v>33</v>
      </c>
      <c r="E6" s="7">
        <v>500</v>
      </c>
      <c r="F6" s="8">
        <v>73</v>
      </c>
      <c r="G6" s="16">
        <f t="shared" si="0"/>
        <v>36500</v>
      </c>
      <c r="H6" s="16">
        <f>SUM(G6)</f>
        <v>36500</v>
      </c>
      <c r="I6" s="4">
        <v>40190</v>
      </c>
      <c r="J6" s="6">
        <v>500</v>
      </c>
      <c r="K6" s="6">
        <v>73</v>
      </c>
      <c r="L6" s="16">
        <f t="shared" si="1"/>
        <v>36500</v>
      </c>
      <c r="M6" s="16">
        <f t="shared" si="2"/>
        <v>36500</v>
      </c>
      <c r="N6" s="16">
        <f t="shared" si="3"/>
        <v>0</v>
      </c>
      <c r="O6" s="17">
        <f t="shared" si="4"/>
        <v>0</v>
      </c>
      <c r="P6" s="6"/>
    </row>
    <row r="7" spans="2:16" x14ac:dyDescent="0.2">
      <c r="B7" s="9"/>
      <c r="C7" s="5" t="s">
        <v>35</v>
      </c>
      <c r="D7" s="6" t="s">
        <v>36</v>
      </c>
      <c r="E7" s="7">
        <v>100</v>
      </c>
      <c r="F7" s="8">
        <v>3750</v>
      </c>
      <c r="G7" s="16">
        <f t="shared" si="0"/>
        <v>375000</v>
      </c>
      <c r="H7" s="16">
        <f>SUM(G7)</f>
        <v>375000</v>
      </c>
      <c r="I7" s="4">
        <v>40267</v>
      </c>
      <c r="J7" s="7">
        <v>100</v>
      </c>
      <c r="K7" s="8">
        <v>3750</v>
      </c>
      <c r="L7" s="16">
        <f t="shared" si="1"/>
        <v>375000</v>
      </c>
      <c r="M7" s="16">
        <f t="shared" si="2"/>
        <v>375000</v>
      </c>
      <c r="N7" s="16">
        <f t="shared" si="3"/>
        <v>0</v>
      </c>
      <c r="O7" s="17">
        <f t="shared" si="4"/>
        <v>0</v>
      </c>
      <c r="P7" s="6"/>
    </row>
    <row r="8" spans="2:16" x14ac:dyDescent="0.2">
      <c r="B8" s="9">
        <v>40193</v>
      </c>
      <c r="C8" s="5" t="s">
        <v>27</v>
      </c>
      <c r="D8" s="6" t="s">
        <v>28</v>
      </c>
      <c r="E8" s="7">
        <v>1</v>
      </c>
      <c r="F8" s="8">
        <v>165900</v>
      </c>
      <c r="G8" s="16">
        <f t="shared" si="0"/>
        <v>165900</v>
      </c>
      <c r="H8" s="16">
        <f>SUM(G8:G16)</f>
        <v>1491000</v>
      </c>
      <c r="I8" s="9">
        <v>40952</v>
      </c>
      <c r="J8" s="6">
        <v>2000</v>
      </c>
      <c r="K8" s="6">
        <v>1554</v>
      </c>
      <c r="L8" s="16">
        <f t="shared" si="1"/>
        <v>3108000</v>
      </c>
      <c r="M8" s="16">
        <f t="shared" si="2"/>
        <v>3108000</v>
      </c>
      <c r="N8" s="16">
        <f t="shared" si="3"/>
        <v>1617000</v>
      </c>
      <c r="O8" s="17">
        <f t="shared" si="4"/>
        <v>1.0845070422535212</v>
      </c>
      <c r="P8" s="6"/>
    </row>
    <row r="9" spans="2:16" x14ac:dyDescent="0.2">
      <c r="B9" s="9">
        <v>40196</v>
      </c>
      <c r="C9" s="5"/>
      <c r="D9" s="6"/>
      <c r="E9" s="7">
        <v>1</v>
      </c>
      <c r="F9" s="8">
        <v>168000</v>
      </c>
      <c r="G9" s="16">
        <f t="shared" si="0"/>
        <v>168000</v>
      </c>
      <c r="H9" s="16"/>
      <c r="I9" s="10"/>
      <c r="J9" s="7"/>
      <c r="K9" s="8"/>
      <c r="L9" s="16">
        <f t="shared" si="1"/>
        <v>0</v>
      </c>
      <c r="M9" s="16">
        <f t="shared" si="2"/>
        <v>0</v>
      </c>
      <c r="N9" s="16" t="str">
        <f t="shared" si="3"/>
        <v/>
      </c>
      <c r="O9" s="17" t="str">
        <f t="shared" si="4"/>
        <v/>
      </c>
      <c r="P9" s="6"/>
    </row>
    <row r="10" spans="2:16" x14ac:dyDescent="0.2">
      <c r="B10" s="9">
        <v>40211</v>
      </c>
      <c r="C10" s="5"/>
      <c r="D10" s="6"/>
      <c r="E10" s="7">
        <v>1</v>
      </c>
      <c r="F10" s="8">
        <v>155400</v>
      </c>
      <c r="G10" s="16">
        <f t="shared" si="0"/>
        <v>155400</v>
      </c>
      <c r="H10" s="16"/>
      <c r="I10" s="10"/>
      <c r="J10" s="7"/>
      <c r="K10" s="8"/>
      <c r="L10" s="16">
        <f t="shared" si="1"/>
        <v>0</v>
      </c>
      <c r="M10" s="16">
        <f t="shared" si="2"/>
        <v>0</v>
      </c>
      <c r="N10" s="16" t="str">
        <f t="shared" si="3"/>
        <v/>
      </c>
      <c r="O10" s="17" t="str">
        <f t="shared" si="4"/>
        <v/>
      </c>
      <c r="P10" s="6"/>
    </row>
    <row r="11" spans="2:16" x14ac:dyDescent="0.2">
      <c r="B11" s="9">
        <v>40213</v>
      </c>
      <c r="C11" s="5"/>
      <c r="D11" s="6"/>
      <c r="E11" s="7">
        <v>1</v>
      </c>
      <c r="F11" s="8">
        <v>153100</v>
      </c>
      <c r="G11" s="16">
        <f t="shared" si="0"/>
        <v>153100</v>
      </c>
      <c r="H11" s="16"/>
      <c r="I11" s="10"/>
      <c r="J11" s="7"/>
      <c r="K11" s="8"/>
      <c r="L11" s="16">
        <f t="shared" si="1"/>
        <v>0</v>
      </c>
      <c r="M11" s="16">
        <f t="shared" si="2"/>
        <v>0</v>
      </c>
      <c r="N11" s="16" t="str">
        <f t="shared" si="3"/>
        <v/>
      </c>
      <c r="O11" s="17" t="str">
        <f t="shared" si="4"/>
        <v/>
      </c>
      <c r="P11" s="6"/>
    </row>
    <row r="12" spans="2:16" x14ac:dyDescent="0.2">
      <c r="B12" s="9">
        <v>40219</v>
      </c>
      <c r="C12" s="5"/>
      <c r="D12" s="6"/>
      <c r="E12" s="7">
        <v>1</v>
      </c>
      <c r="F12" s="8">
        <v>148600</v>
      </c>
      <c r="G12" s="16">
        <f t="shared" si="0"/>
        <v>148600</v>
      </c>
      <c r="H12" s="16"/>
      <c r="I12" s="10"/>
      <c r="J12" s="7"/>
      <c r="K12" s="8"/>
      <c r="L12" s="16">
        <f t="shared" si="1"/>
        <v>0</v>
      </c>
      <c r="M12" s="16">
        <f t="shared" si="2"/>
        <v>0</v>
      </c>
      <c r="N12" s="16" t="str">
        <f t="shared" si="3"/>
        <v/>
      </c>
      <c r="O12" s="17" t="str">
        <f t="shared" si="4"/>
        <v/>
      </c>
      <c r="P12" s="6"/>
    </row>
    <row r="13" spans="2:16" x14ac:dyDescent="0.2">
      <c r="B13" s="4">
        <v>40619</v>
      </c>
      <c r="C13" s="5"/>
      <c r="D13" s="6"/>
      <c r="E13" s="7">
        <v>200</v>
      </c>
      <c r="F13" s="8">
        <v>1145</v>
      </c>
      <c r="G13" s="16">
        <f t="shared" si="0"/>
        <v>229000</v>
      </c>
      <c r="H13" s="16"/>
      <c r="I13" s="10"/>
      <c r="J13" s="7"/>
      <c r="K13" s="8"/>
      <c r="L13" s="16">
        <f t="shared" si="1"/>
        <v>0</v>
      </c>
      <c r="M13" s="16">
        <f t="shared" si="2"/>
        <v>0</v>
      </c>
      <c r="N13" s="16" t="str">
        <f t="shared" si="3"/>
        <v/>
      </c>
      <c r="O13" s="17" t="str">
        <f t="shared" si="4"/>
        <v/>
      </c>
      <c r="P13" s="6"/>
    </row>
    <row r="14" spans="2:16" x14ac:dyDescent="0.2">
      <c r="B14" s="4">
        <v>40801</v>
      </c>
      <c r="C14" s="5"/>
      <c r="D14" s="6"/>
      <c r="E14" s="7">
        <v>100</v>
      </c>
      <c r="F14" s="8">
        <v>1712</v>
      </c>
      <c r="G14" s="16">
        <f t="shared" si="0"/>
        <v>171200</v>
      </c>
      <c r="H14" s="16"/>
      <c r="I14" s="10"/>
      <c r="J14" s="7"/>
      <c r="K14" s="8"/>
      <c r="L14" s="16">
        <f t="shared" si="1"/>
        <v>0</v>
      </c>
      <c r="M14" s="16">
        <f t="shared" si="2"/>
        <v>0</v>
      </c>
      <c r="N14" s="16" t="str">
        <f t="shared" si="3"/>
        <v/>
      </c>
      <c r="O14" s="17" t="str">
        <f t="shared" si="4"/>
        <v/>
      </c>
      <c r="P14" s="6"/>
    </row>
    <row r="15" spans="2:16" x14ac:dyDescent="0.2">
      <c r="B15" s="4">
        <v>40807</v>
      </c>
      <c r="C15" s="5"/>
      <c r="D15" s="6"/>
      <c r="E15" s="7">
        <v>100</v>
      </c>
      <c r="F15" s="8">
        <v>1586</v>
      </c>
      <c r="G15" s="16">
        <f t="shared" si="0"/>
        <v>158600</v>
      </c>
      <c r="H15" s="16"/>
      <c r="I15" s="10"/>
      <c r="J15" s="7"/>
      <c r="K15" s="8"/>
      <c r="L15" s="16">
        <f t="shared" si="1"/>
        <v>0</v>
      </c>
      <c r="M15" s="16">
        <f t="shared" si="2"/>
        <v>0</v>
      </c>
      <c r="N15" s="16" t="str">
        <f t="shared" si="3"/>
        <v/>
      </c>
      <c r="O15" s="17" t="str">
        <f t="shared" si="4"/>
        <v/>
      </c>
      <c r="P15" s="6"/>
    </row>
    <row r="16" spans="2:16" x14ac:dyDescent="0.2">
      <c r="B16" s="4">
        <v>40861</v>
      </c>
      <c r="C16" s="5"/>
      <c r="D16" s="6"/>
      <c r="E16" s="7">
        <v>100</v>
      </c>
      <c r="F16" s="8">
        <v>1412</v>
      </c>
      <c r="G16" s="16">
        <f t="shared" si="0"/>
        <v>141200</v>
      </c>
      <c r="H16" s="16"/>
      <c r="I16" s="4"/>
      <c r="J16" s="7"/>
      <c r="K16" s="8"/>
      <c r="L16" s="16">
        <f t="shared" si="1"/>
        <v>0</v>
      </c>
      <c r="M16" s="16">
        <f t="shared" si="2"/>
        <v>0</v>
      </c>
      <c r="N16" s="16" t="str">
        <f t="shared" si="3"/>
        <v/>
      </c>
      <c r="O16" s="17" t="str">
        <f t="shared" si="4"/>
        <v/>
      </c>
      <c r="P16" s="6"/>
    </row>
    <row r="17" spans="2:16" x14ac:dyDescent="0.2">
      <c r="B17" s="9">
        <v>40283</v>
      </c>
      <c r="C17" s="5" t="s">
        <v>37</v>
      </c>
      <c r="D17" s="6" t="s">
        <v>38</v>
      </c>
      <c r="E17" s="7">
        <v>100</v>
      </c>
      <c r="F17" s="8">
        <v>2648</v>
      </c>
      <c r="G17" s="16">
        <f t="shared" si="0"/>
        <v>264800</v>
      </c>
      <c r="H17" s="16">
        <f t="shared" ref="H17:H25" si="5">SUM(G17)</f>
        <v>264800</v>
      </c>
      <c r="I17" s="10">
        <v>40283</v>
      </c>
      <c r="J17" s="7">
        <v>100</v>
      </c>
      <c r="K17" s="8">
        <v>2660</v>
      </c>
      <c r="L17" s="16">
        <f t="shared" si="1"/>
        <v>266000</v>
      </c>
      <c r="M17" s="16">
        <f t="shared" si="2"/>
        <v>266000</v>
      </c>
      <c r="N17" s="16">
        <f t="shared" si="3"/>
        <v>1200</v>
      </c>
      <c r="O17" s="17">
        <f t="shared" si="4"/>
        <v>4.5317220543806651E-3</v>
      </c>
      <c r="P17" s="6"/>
    </row>
    <row r="18" spans="2:16" x14ac:dyDescent="0.2">
      <c r="B18" s="9">
        <v>40288</v>
      </c>
      <c r="C18" s="5" t="s">
        <v>39</v>
      </c>
      <c r="D18" s="6" t="s">
        <v>40</v>
      </c>
      <c r="E18" s="7">
        <v>1000</v>
      </c>
      <c r="F18" s="8">
        <v>117</v>
      </c>
      <c r="G18" s="16">
        <f t="shared" si="0"/>
        <v>117000</v>
      </c>
      <c r="H18" s="16">
        <f t="shared" si="5"/>
        <v>117000</v>
      </c>
      <c r="I18" s="4">
        <v>40305</v>
      </c>
      <c r="J18" s="7">
        <v>1000</v>
      </c>
      <c r="K18" s="8">
        <v>115</v>
      </c>
      <c r="L18" s="16">
        <f t="shared" si="1"/>
        <v>115000</v>
      </c>
      <c r="M18" s="16">
        <f t="shared" si="2"/>
        <v>115000</v>
      </c>
      <c r="N18" s="16">
        <f t="shared" si="3"/>
        <v>-2000</v>
      </c>
      <c r="O18" s="17">
        <f t="shared" si="4"/>
        <v>-1.7094017094017096E-2</v>
      </c>
      <c r="P18" s="6"/>
    </row>
    <row r="19" spans="2:16" x14ac:dyDescent="0.2">
      <c r="B19" s="9">
        <v>40290</v>
      </c>
      <c r="C19" s="5" t="s">
        <v>41</v>
      </c>
      <c r="D19" s="6" t="s">
        <v>42</v>
      </c>
      <c r="E19" s="7">
        <v>100</v>
      </c>
      <c r="F19" s="8">
        <v>2943</v>
      </c>
      <c r="G19" s="16">
        <f t="shared" si="0"/>
        <v>294300</v>
      </c>
      <c r="H19" s="16">
        <f t="shared" si="5"/>
        <v>294300</v>
      </c>
      <c r="I19" s="4">
        <v>40305</v>
      </c>
      <c r="J19" s="7">
        <v>100</v>
      </c>
      <c r="K19" s="8">
        <v>2685</v>
      </c>
      <c r="L19" s="16">
        <f t="shared" si="1"/>
        <v>268500</v>
      </c>
      <c r="M19" s="16">
        <f t="shared" si="2"/>
        <v>268500</v>
      </c>
      <c r="N19" s="16">
        <f t="shared" si="3"/>
        <v>-25800</v>
      </c>
      <c r="O19" s="17">
        <f t="shared" si="4"/>
        <v>-8.766564729867482E-2</v>
      </c>
      <c r="P19" s="6"/>
    </row>
    <row r="20" spans="2:16" x14ac:dyDescent="0.2">
      <c r="B20" s="4">
        <v>40305</v>
      </c>
      <c r="C20" s="5" t="s">
        <v>35</v>
      </c>
      <c r="D20" s="6" t="s">
        <v>36</v>
      </c>
      <c r="E20" s="7">
        <v>100</v>
      </c>
      <c r="F20" s="8">
        <v>3460</v>
      </c>
      <c r="G20" s="16">
        <f t="shared" si="0"/>
        <v>346000</v>
      </c>
      <c r="H20" s="16">
        <f t="shared" si="5"/>
        <v>346000</v>
      </c>
      <c r="I20" s="10">
        <v>41317</v>
      </c>
      <c r="J20" s="7">
        <v>100</v>
      </c>
      <c r="K20" s="8">
        <v>4995</v>
      </c>
      <c r="L20" s="16">
        <f t="shared" si="1"/>
        <v>499500</v>
      </c>
      <c r="M20" s="16">
        <f t="shared" si="2"/>
        <v>499500</v>
      </c>
      <c r="N20" s="16">
        <f t="shared" si="3"/>
        <v>153500</v>
      </c>
      <c r="O20" s="17">
        <f t="shared" si="4"/>
        <v>0.44364161849710981</v>
      </c>
      <c r="P20" s="6"/>
    </row>
    <row r="21" spans="2:16" x14ac:dyDescent="0.2">
      <c r="B21" s="4">
        <v>40658</v>
      </c>
      <c r="C21" s="5" t="s">
        <v>43</v>
      </c>
      <c r="D21" s="6" t="s">
        <v>44</v>
      </c>
      <c r="E21" s="7">
        <v>100</v>
      </c>
      <c r="F21" s="8">
        <v>715</v>
      </c>
      <c r="G21" s="16">
        <f t="shared" si="0"/>
        <v>71500</v>
      </c>
      <c r="H21" s="16">
        <f t="shared" si="5"/>
        <v>71500</v>
      </c>
      <c r="I21" s="4">
        <v>40682</v>
      </c>
      <c r="J21" s="7">
        <v>100</v>
      </c>
      <c r="K21" s="8">
        <v>750</v>
      </c>
      <c r="L21" s="16">
        <f t="shared" si="1"/>
        <v>75000</v>
      </c>
      <c r="M21" s="16">
        <f t="shared" si="2"/>
        <v>75000</v>
      </c>
      <c r="N21" s="16">
        <f t="shared" si="3"/>
        <v>3500</v>
      </c>
      <c r="O21" s="17">
        <f t="shared" si="4"/>
        <v>4.8951048951048952E-2</v>
      </c>
      <c r="P21" s="6"/>
    </row>
    <row r="22" spans="2:16" x14ac:dyDescent="0.2">
      <c r="B22" s="9">
        <v>41407</v>
      </c>
      <c r="C22" s="5" t="s">
        <v>45</v>
      </c>
      <c r="D22" s="6" t="s">
        <v>46</v>
      </c>
      <c r="E22" s="7">
        <v>100</v>
      </c>
      <c r="F22" s="8">
        <v>1700</v>
      </c>
      <c r="G22" s="16">
        <f t="shared" si="0"/>
        <v>170000</v>
      </c>
      <c r="H22" s="16">
        <f t="shared" si="5"/>
        <v>170000</v>
      </c>
      <c r="I22" s="9">
        <v>41694</v>
      </c>
      <c r="J22" s="7">
        <v>100</v>
      </c>
      <c r="K22" s="8">
        <v>745</v>
      </c>
      <c r="L22" s="16">
        <f t="shared" si="1"/>
        <v>74500</v>
      </c>
      <c r="M22" s="16">
        <f t="shared" si="2"/>
        <v>74500</v>
      </c>
      <c r="N22" s="16">
        <f t="shared" si="3"/>
        <v>-95500</v>
      </c>
      <c r="O22" s="17">
        <f t="shared" si="4"/>
        <v>-0.56176470588235294</v>
      </c>
      <c r="P22" s="6"/>
    </row>
    <row r="23" spans="2:16" x14ac:dyDescent="0.2">
      <c r="B23" s="9">
        <v>41408</v>
      </c>
      <c r="C23" s="5" t="s">
        <v>47</v>
      </c>
      <c r="D23" s="6" t="s">
        <v>48</v>
      </c>
      <c r="E23" s="7">
        <v>1</v>
      </c>
      <c r="F23" s="8">
        <v>1346000</v>
      </c>
      <c r="G23" s="16">
        <f t="shared" si="0"/>
        <v>1346000</v>
      </c>
      <c r="H23" s="16">
        <f t="shared" si="5"/>
        <v>1346000</v>
      </c>
      <c r="I23" s="9">
        <v>41694</v>
      </c>
      <c r="J23" s="7">
        <v>1000</v>
      </c>
      <c r="K23" s="8">
        <v>628</v>
      </c>
      <c r="L23" s="16">
        <f t="shared" si="1"/>
        <v>628000</v>
      </c>
      <c r="M23" s="16">
        <f t="shared" si="2"/>
        <v>628000</v>
      </c>
      <c r="N23" s="16">
        <f t="shared" si="3"/>
        <v>-718000</v>
      </c>
      <c r="O23" s="17">
        <f t="shared" si="4"/>
        <v>-0.53343239227340267</v>
      </c>
      <c r="P23" s="6"/>
    </row>
    <row r="24" spans="2:16" x14ac:dyDescent="0.2">
      <c r="B24" s="9">
        <v>41408</v>
      </c>
      <c r="C24" s="5" t="s">
        <v>49</v>
      </c>
      <c r="D24" s="6" t="s">
        <v>50</v>
      </c>
      <c r="E24" s="7">
        <v>100</v>
      </c>
      <c r="F24" s="8">
        <v>1330</v>
      </c>
      <c r="G24" s="16">
        <f t="shared" si="0"/>
        <v>133000</v>
      </c>
      <c r="H24" s="16">
        <f t="shared" si="5"/>
        <v>133000</v>
      </c>
      <c r="I24" s="9">
        <v>41694</v>
      </c>
      <c r="J24" s="7">
        <v>100</v>
      </c>
      <c r="K24" s="8">
        <v>1243</v>
      </c>
      <c r="L24" s="16">
        <f t="shared" si="1"/>
        <v>124300</v>
      </c>
      <c r="M24" s="16">
        <f t="shared" si="2"/>
        <v>124300</v>
      </c>
      <c r="N24" s="16">
        <f t="shared" si="3"/>
        <v>-8700</v>
      </c>
      <c r="O24" s="17">
        <f t="shared" si="4"/>
        <v>-6.5413533834586465E-2</v>
      </c>
      <c r="P24" s="6"/>
    </row>
    <row r="25" spans="2:16" x14ac:dyDescent="0.2">
      <c r="B25" s="9">
        <v>41526</v>
      </c>
      <c r="C25" s="5" t="s">
        <v>51</v>
      </c>
      <c r="D25" s="6" t="s">
        <v>52</v>
      </c>
      <c r="E25" s="7">
        <v>1000</v>
      </c>
      <c r="F25" s="8">
        <v>478</v>
      </c>
      <c r="G25" s="16">
        <f t="shared" si="0"/>
        <v>478000</v>
      </c>
      <c r="H25" s="16">
        <f t="shared" si="5"/>
        <v>478000</v>
      </c>
      <c r="I25" s="9">
        <v>41534</v>
      </c>
      <c r="J25" s="7">
        <v>1000</v>
      </c>
      <c r="K25" s="8">
        <v>515</v>
      </c>
      <c r="L25" s="16">
        <f t="shared" si="1"/>
        <v>515000</v>
      </c>
      <c r="M25" s="16">
        <f t="shared" si="2"/>
        <v>515000</v>
      </c>
      <c r="N25" s="16">
        <f t="shared" si="3"/>
        <v>37000</v>
      </c>
      <c r="O25" s="17">
        <f t="shared" si="4"/>
        <v>7.7405857740585768E-2</v>
      </c>
      <c r="P25" s="6"/>
    </row>
    <row r="26" spans="2:16" x14ac:dyDescent="0.2">
      <c r="N26" s="11">
        <f>SUM(N4:N25)</f>
        <v>962200</v>
      </c>
      <c r="O26" s="11"/>
    </row>
  </sheetData>
  <mergeCells count="3">
    <mergeCell ref="B2:H2"/>
    <mergeCell ref="I2:M2"/>
    <mergeCell ref="N2:P2"/>
  </mergeCells>
  <phoneticPr fontId="1"/>
  <conditionalFormatting sqref="N4:O25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B43" sqref="B43"/>
    </sheetView>
  </sheetViews>
  <sheetFormatPr defaultColWidth="8.77734375" defaultRowHeight="13.2" x14ac:dyDescent="0.2"/>
  <cols>
    <col min="1" max="1" width="2.44140625" customWidth="1"/>
    <col min="2" max="2" width="4.109375" style="28" bestFit="1" customWidth="1"/>
    <col min="3" max="5" width="10.6640625" customWidth="1"/>
  </cols>
  <sheetData>
    <row r="27" spans="2:5" x14ac:dyDescent="0.2">
      <c r="B27" s="27" t="s">
        <v>177</v>
      </c>
      <c r="C27" s="20" t="s">
        <v>98</v>
      </c>
      <c r="D27" s="20" t="s">
        <v>100</v>
      </c>
      <c r="E27" s="20" t="s">
        <v>99</v>
      </c>
    </row>
    <row r="28" spans="2:5" x14ac:dyDescent="0.2">
      <c r="B28" s="28">
        <v>1</v>
      </c>
      <c r="C28" s="18">
        <v>2010</v>
      </c>
      <c r="D28" s="18">
        <f>COUNTIF(約定履歴!$W$5:$W$1002,サマリ!C28)</f>
        <v>7</v>
      </c>
      <c r="E28" s="19">
        <f>SUMIF(約定履歴!$W$5:$W$1002,サマリ!C28,約定履歴!$S$5:$S$1002)</f>
        <v>-26600</v>
      </c>
    </row>
    <row r="29" spans="2:5" x14ac:dyDescent="0.2">
      <c r="B29" s="28">
        <v>2</v>
      </c>
      <c r="C29">
        <v>2011</v>
      </c>
      <c r="D29" s="18">
        <f>COUNTIF(約定履歴!$W$5:$W$1002,サマリ!C29)</f>
        <v>1</v>
      </c>
      <c r="E29" s="19">
        <f>SUMIF(約定履歴!$W$5:$W$1002,サマリ!C29,約定履歴!$S$5:$S$1002)</f>
        <v>3500</v>
      </c>
    </row>
    <row r="30" spans="2:5" x14ac:dyDescent="0.2">
      <c r="B30" s="28">
        <v>3</v>
      </c>
      <c r="C30">
        <v>2012</v>
      </c>
      <c r="D30" s="18">
        <f>COUNTIF(約定履歴!$W$5:$W$1002,サマリ!C30)</f>
        <v>9</v>
      </c>
      <c r="E30" s="19">
        <f>SUMIF(約定履歴!$W$5:$W$1002,サマリ!C30,約定履歴!$S$5:$S$1002)</f>
        <v>1617000</v>
      </c>
    </row>
    <row r="31" spans="2:5" x14ac:dyDescent="0.2">
      <c r="B31" s="28">
        <v>4</v>
      </c>
      <c r="C31">
        <v>2013</v>
      </c>
      <c r="D31" s="18">
        <f>COUNTIF(約定履歴!$W$5:$W$1002,サマリ!C31)</f>
        <v>2</v>
      </c>
      <c r="E31" s="19">
        <f>SUMIF(約定履歴!$W$5:$W$1002,サマリ!C31,約定履歴!$S$5:$S$1002)</f>
        <v>190500</v>
      </c>
    </row>
    <row r="32" spans="2:5" x14ac:dyDescent="0.2">
      <c r="B32" s="28">
        <v>5</v>
      </c>
      <c r="C32">
        <v>2014</v>
      </c>
      <c r="D32" s="18">
        <f>COUNTIF(約定履歴!$W$5:$W$1002,サマリ!C32)</f>
        <v>29</v>
      </c>
      <c r="E32" s="19">
        <f>SUMIF(約定履歴!$W$5:$W$1002,サマリ!C32,約定履歴!$S$5:$S$1002)</f>
        <v>-567100</v>
      </c>
    </row>
    <row r="33" spans="2:5" x14ac:dyDescent="0.2">
      <c r="B33" s="28">
        <v>6</v>
      </c>
      <c r="C33">
        <v>2015</v>
      </c>
      <c r="D33" s="18">
        <f>COUNTIF(約定履歴!$W$5:$W$1002,サマリ!C33)</f>
        <v>29</v>
      </c>
      <c r="E33" s="19">
        <f>SUMIF(約定履歴!$W$5:$W$1002,サマリ!C33,約定履歴!$S$5:$S$1002)</f>
        <v>96910</v>
      </c>
    </row>
    <row r="34" spans="2:5" x14ac:dyDescent="0.2">
      <c r="B34" s="28">
        <v>7</v>
      </c>
      <c r="C34">
        <v>2016</v>
      </c>
      <c r="D34" s="18">
        <f>COUNTIF(約定履歴!$W$5:$W$1002,サマリ!C34)</f>
        <v>0</v>
      </c>
      <c r="E34" s="19">
        <f>SUMIF(約定履歴!$W$5:$W$1002,サマリ!C34,約定履歴!$S$5:$S$1002)</f>
        <v>0</v>
      </c>
    </row>
    <row r="35" spans="2:5" x14ac:dyDescent="0.2">
      <c r="B35" s="28">
        <v>8</v>
      </c>
      <c r="C35">
        <v>2017</v>
      </c>
      <c r="D35" s="18">
        <f>COUNTIF(約定履歴!$W$5:$W$1002,サマリ!C35)</f>
        <v>0</v>
      </c>
      <c r="E35" s="19">
        <f>SUMIF(約定履歴!$W$5:$W$1002,サマリ!C35,約定履歴!$S$5:$S$1002)</f>
        <v>0</v>
      </c>
    </row>
    <row r="36" spans="2:5" x14ac:dyDescent="0.2">
      <c r="B36" s="28">
        <v>9</v>
      </c>
      <c r="C36">
        <v>2018</v>
      </c>
      <c r="D36" s="18">
        <f>COUNTIF(約定履歴!$W$5:$W$1002,サマリ!C36)</f>
        <v>0</v>
      </c>
      <c r="E36" s="19">
        <f>SUMIF(約定履歴!$W$5:$W$1002,サマリ!C36,約定履歴!$S$5:$S$1002)</f>
        <v>0</v>
      </c>
    </row>
    <row r="37" spans="2:5" x14ac:dyDescent="0.2">
      <c r="B37" s="28">
        <v>10</v>
      </c>
      <c r="C37">
        <v>2019</v>
      </c>
      <c r="D37" s="18">
        <f>COUNTIF(約定履歴!$W$5:$W$1002,サマリ!C37)</f>
        <v>0</v>
      </c>
      <c r="E37" s="19">
        <f>SUMIF(約定履歴!$W$5:$W$1002,サマリ!C37,約定履歴!$S$5:$S$1002)</f>
        <v>0</v>
      </c>
    </row>
    <row r="38" spans="2:5" x14ac:dyDescent="0.2">
      <c r="B38" s="28">
        <v>11</v>
      </c>
      <c r="C38">
        <v>2020</v>
      </c>
      <c r="D38" s="18">
        <f>COUNTIF(約定履歴!$W$5:$W$1002,サマリ!C38)</f>
        <v>0</v>
      </c>
      <c r="E38" s="19">
        <f>SUMIF(約定履歴!$W$5:$W$1002,サマリ!C38,約定履歴!$S$5:$S$1002)</f>
        <v>0</v>
      </c>
    </row>
    <row r="39" spans="2:5" x14ac:dyDescent="0.2">
      <c r="B39" s="28">
        <v>12</v>
      </c>
      <c r="C39">
        <v>2021</v>
      </c>
      <c r="D39" s="18">
        <f>COUNTIF(約定履歴!$W$5:$W$1002,サマリ!C39)</f>
        <v>5</v>
      </c>
      <c r="E39" s="19">
        <f>SUMIF(約定履歴!$W$5:$W$1002,サマリ!C39,約定履歴!$S$5:$S$1002)</f>
        <v>214000</v>
      </c>
    </row>
    <row r="40" spans="2:5" x14ac:dyDescent="0.2">
      <c r="B40" s="28">
        <v>13</v>
      </c>
      <c r="C40">
        <v>2022</v>
      </c>
      <c r="D40" s="18">
        <f>COUNTIF(約定履歴!$W$5:$W$1002,サマリ!C40)</f>
        <v>2</v>
      </c>
      <c r="E40" s="19">
        <f>SUMIF(約定履歴!$W$5:$W$1002,サマリ!C40,約定履歴!$S$5:$S$1002)</f>
        <v>100517</v>
      </c>
    </row>
    <row r="41" spans="2:5" x14ac:dyDescent="0.2">
      <c r="B41" s="28">
        <v>14</v>
      </c>
      <c r="C41">
        <v>2023</v>
      </c>
      <c r="D41" s="18">
        <f>COUNTIF(約定履歴!$W$5:$W$1002,サマリ!C41)</f>
        <v>2</v>
      </c>
      <c r="E41" s="19">
        <f>SUMIF(約定履歴!$W$5:$W$1002,サマリ!C41,約定履歴!$S$5:$S$1002)</f>
        <v>276609</v>
      </c>
    </row>
    <row r="42" spans="2:5" x14ac:dyDescent="0.2">
      <c r="B42" s="28">
        <v>15</v>
      </c>
      <c r="C42">
        <v>2024</v>
      </c>
      <c r="D42" s="18">
        <f>COUNTIF(約定履歴!$W$5:$W$1002,サマリ!C42)</f>
        <v>35</v>
      </c>
      <c r="E42" s="19">
        <f>SUMIF(約定履歴!$W$5:$W$1002,サマリ!C42,約定履歴!$S$5:$S$1002)</f>
        <v>599830</v>
      </c>
    </row>
    <row r="43" spans="2:5" x14ac:dyDescent="0.2">
      <c r="E43" s="19"/>
    </row>
    <row r="44" spans="2:5" x14ac:dyDescent="0.2">
      <c r="E44" s="19"/>
    </row>
    <row r="45" spans="2:5" x14ac:dyDescent="0.2">
      <c r="E45" s="19"/>
    </row>
    <row r="46" spans="2:5" x14ac:dyDescent="0.2">
      <c r="E46" s="1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B2:U41"/>
  <sheetViews>
    <sheetView zoomScale="70" zoomScaleNormal="70" zoomScalePageLayoutView="70" workbookViewId="0">
      <pane ySplit="3" topLeftCell="A4" activePane="bottomLeft" state="frozen"/>
      <selection activeCell="B11" sqref="B11"/>
      <selection pane="bottomLeft" activeCell="P4" sqref="P4:Q5"/>
    </sheetView>
  </sheetViews>
  <sheetFormatPr defaultColWidth="8.77734375" defaultRowHeight="13.2" x14ac:dyDescent="0.2"/>
  <cols>
    <col min="1" max="1" width="2.44140625" customWidth="1"/>
    <col min="2" max="4" width="11.33203125" customWidth="1"/>
    <col min="5" max="5" width="15.5546875" bestFit="1" customWidth="1"/>
    <col min="6" max="20" width="11.33203125" customWidth="1"/>
    <col min="21" max="21" width="67.109375" bestFit="1" customWidth="1"/>
  </cols>
  <sheetData>
    <row r="2" spans="2:21" x14ac:dyDescent="0.2">
      <c r="B2" s="54" t="s">
        <v>4</v>
      </c>
      <c r="C2" s="55"/>
      <c r="D2" s="56"/>
      <c r="E2" s="56"/>
      <c r="F2" s="56"/>
      <c r="G2" s="56"/>
      <c r="H2" s="56"/>
      <c r="I2" s="56"/>
      <c r="J2" s="56"/>
      <c r="K2" s="57"/>
      <c r="L2" s="61" t="s">
        <v>7</v>
      </c>
      <c r="M2" s="56"/>
      <c r="N2" s="56"/>
      <c r="O2" s="56"/>
      <c r="P2" s="56"/>
      <c r="Q2" s="56"/>
      <c r="R2" s="57"/>
      <c r="S2" s="62" t="s">
        <v>24</v>
      </c>
      <c r="T2" s="56"/>
      <c r="U2" s="57"/>
    </row>
    <row r="3" spans="2:21" x14ac:dyDescent="0.2">
      <c r="B3" s="2" t="s">
        <v>135</v>
      </c>
      <c r="C3" s="2" t="s">
        <v>5</v>
      </c>
      <c r="D3" s="2" t="s">
        <v>0</v>
      </c>
      <c r="E3" s="2" t="s">
        <v>1</v>
      </c>
      <c r="F3" s="2" t="s">
        <v>149</v>
      </c>
      <c r="G3" s="2" t="s">
        <v>145</v>
      </c>
      <c r="H3" s="2" t="s">
        <v>8</v>
      </c>
      <c r="I3" s="23" t="s">
        <v>147</v>
      </c>
      <c r="J3" s="2" t="s">
        <v>148</v>
      </c>
      <c r="K3" s="2" t="s">
        <v>150</v>
      </c>
      <c r="L3" s="3" t="s">
        <v>5</v>
      </c>
      <c r="M3" s="3" t="s">
        <v>144</v>
      </c>
      <c r="N3" s="3" t="s">
        <v>145</v>
      </c>
      <c r="O3" s="3" t="s">
        <v>8</v>
      </c>
      <c r="P3" s="21" t="s">
        <v>147</v>
      </c>
      <c r="Q3" s="21" t="s">
        <v>148</v>
      </c>
      <c r="R3" s="3" t="s">
        <v>146</v>
      </c>
      <c r="S3" s="1" t="s">
        <v>9</v>
      </c>
      <c r="T3" s="1" t="s">
        <v>26</v>
      </c>
      <c r="U3" s="12" t="s">
        <v>25</v>
      </c>
    </row>
    <row r="4" spans="2:21" x14ac:dyDescent="0.2">
      <c r="B4" s="9">
        <v>44550</v>
      </c>
      <c r="C4" s="9">
        <v>44550</v>
      </c>
      <c r="D4" s="5" t="s">
        <v>138</v>
      </c>
      <c r="E4" s="6" t="s">
        <v>141</v>
      </c>
      <c r="F4" s="7">
        <v>100</v>
      </c>
      <c r="G4" s="8">
        <v>9000</v>
      </c>
      <c r="H4" s="16">
        <f t="shared" ref="H4" si="0">F4*G4</f>
        <v>900000</v>
      </c>
      <c r="I4" s="22">
        <v>487</v>
      </c>
      <c r="J4" s="22">
        <v>48</v>
      </c>
      <c r="K4" s="16">
        <f t="shared" ref="K4" si="1">H4+I4+J4</f>
        <v>900535</v>
      </c>
      <c r="L4" s="14">
        <v>44645</v>
      </c>
      <c r="M4" s="7">
        <v>100</v>
      </c>
      <c r="N4" s="8">
        <v>9313</v>
      </c>
      <c r="O4" s="16">
        <f>M4*N4</f>
        <v>931300</v>
      </c>
      <c r="P4" s="22"/>
      <c r="Q4" s="22"/>
      <c r="R4" s="16">
        <f>O4-P4-Q4</f>
        <v>931300</v>
      </c>
      <c r="S4" s="16">
        <f>IF(L4&lt;&gt;"",R4-K4,"")</f>
        <v>30765</v>
      </c>
      <c r="T4" s="17">
        <f t="shared" ref="T4:T6" si="2">IF(S4&lt;&gt;"",S4/K4,"")</f>
        <v>3.4163025312730765E-2</v>
      </c>
      <c r="U4" s="6"/>
    </row>
    <row r="5" spans="2:21" x14ac:dyDescent="0.2">
      <c r="B5" s="9">
        <v>44568</v>
      </c>
      <c r="C5" s="9">
        <v>44568</v>
      </c>
      <c r="D5" s="5" t="s">
        <v>138</v>
      </c>
      <c r="E5" s="6" t="s">
        <v>141</v>
      </c>
      <c r="F5" s="7">
        <v>100</v>
      </c>
      <c r="G5" s="8">
        <v>8600</v>
      </c>
      <c r="H5" s="16">
        <f>F5*G5</f>
        <v>860000</v>
      </c>
      <c r="I5" s="22">
        <v>487</v>
      </c>
      <c r="J5" s="22">
        <v>48</v>
      </c>
      <c r="K5" s="16">
        <f>H5+I5+J5</f>
        <v>860535</v>
      </c>
      <c r="L5" s="14">
        <v>44645</v>
      </c>
      <c r="M5" s="7">
        <v>100</v>
      </c>
      <c r="N5" s="8">
        <v>9313</v>
      </c>
      <c r="O5" s="16">
        <f t="shared" ref="O5:O6" si="3">M5*N5</f>
        <v>931300</v>
      </c>
      <c r="P5" s="22">
        <v>921</v>
      </c>
      <c r="Q5" s="22">
        <v>92</v>
      </c>
      <c r="R5" s="16">
        <f t="shared" ref="R5:R39" si="4">O5-P5-Q5</f>
        <v>930287</v>
      </c>
      <c r="S5" s="16">
        <f>IF(L5&lt;&gt;"",R5-K5,"")</f>
        <v>69752</v>
      </c>
      <c r="T5" s="17">
        <f t="shared" si="2"/>
        <v>8.1056552028679826E-2</v>
      </c>
      <c r="U5" s="6"/>
    </row>
    <row r="6" spans="2:21" x14ac:dyDescent="0.2">
      <c r="B6" s="9">
        <v>44876</v>
      </c>
      <c r="C6" s="9">
        <v>44876</v>
      </c>
      <c r="D6" s="5" t="s">
        <v>138</v>
      </c>
      <c r="E6" s="6" t="s">
        <v>141</v>
      </c>
      <c r="F6" s="7">
        <v>100</v>
      </c>
      <c r="G6" s="8">
        <v>9150</v>
      </c>
      <c r="H6" s="16">
        <f t="shared" ref="H6" si="5">F6*G6</f>
        <v>915000</v>
      </c>
      <c r="I6" s="22"/>
      <c r="J6" s="22"/>
      <c r="K6" s="16">
        <f t="shared" ref="K6:K39" si="6">H6+I6+J6</f>
        <v>915000</v>
      </c>
      <c r="L6" s="14"/>
      <c r="M6" s="7"/>
      <c r="N6" s="8"/>
      <c r="O6" s="16">
        <f t="shared" si="3"/>
        <v>0</v>
      </c>
      <c r="P6" s="22"/>
      <c r="Q6" s="22"/>
      <c r="R6" s="16">
        <f t="shared" si="4"/>
        <v>0</v>
      </c>
      <c r="S6" s="16" t="str">
        <f t="shared" ref="S6" si="7">IF(L6&lt;&gt;"",R6-K6,"")</f>
        <v/>
      </c>
      <c r="T6" s="17" t="str">
        <f t="shared" si="2"/>
        <v/>
      </c>
      <c r="U6" s="6"/>
    </row>
    <row r="7" spans="2:21" x14ac:dyDescent="0.2">
      <c r="B7" s="9"/>
      <c r="C7" s="9"/>
      <c r="D7" s="5"/>
      <c r="E7" s="6"/>
      <c r="F7" s="7"/>
      <c r="G7" s="8"/>
      <c r="H7" s="16">
        <f t="shared" ref="H7:H39" si="8">F7*G7</f>
        <v>0</v>
      </c>
      <c r="I7" s="22"/>
      <c r="J7" s="22"/>
      <c r="K7" s="16">
        <f t="shared" si="6"/>
        <v>0</v>
      </c>
      <c r="L7" s="14"/>
      <c r="M7" s="7"/>
      <c r="N7" s="8"/>
      <c r="O7" s="16">
        <f t="shared" ref="O7:O39" si="9">M7*N7</f>
        <v>0</v>
      </c>
      <c r="P7" s="22"/>
      <c r="Q7" s="22"/>
      <c r="R7" s="16">
        <f t="shared" si="4"/>
        <v>0</v>
      </c>
      <c r="S7" s="16" t="str">
        <f>IF(L7&lt;&gt;"",R7-K7,"")</f>
        <v/>
      </c>
      <c r="T7" s="17" t="str">
        <f t="shared" ref="T7:T39" si="10">IF(S7&lt;&gt;"",S7/K7,"")</f>
        <v/>
      </c>
      <c r="U7" s="6"/>
    </row>
    <row r="8" spans="2:21" x14ac:dyDescent="0.2">
      <c r="B8" s="9"/>
      <c r="C8" s="9"/>
      <c r="D8" s="5"/>
      <c r="E8" s="6"/>
      <c r="F8" s="7"/>
      <c r="G8" s="8"/>
      <c r="H8" s="16">
        <f t="shared" si="8"/>
        <v>0</v>
      </c>
      <c r="I8" s="22"/>
      <c r="J8" s="22"/>
      <c r="K8" s="16">
        <f t="shared" si="6"/>
        <v>0</v>
      </c>
      <c r="L8" s="14"/>
      <c r="M8" s="7"/>
      <c r="N8" s="8"/>
      <c r="O8" s="16">
        <f t="shared" si="9"/>
        <v>0</v>
      </c>
      <c r="P8" s="22"/>
      <c r="Q8" s="22"/>
      <c r="R8" s="16">
        <f t="shared" si="4"/>
        <v>0</v>
      </c>
      <c r="S8" s="16" t="str">
        <f t="shared" ref="S8:S39" si="11">IF(L8&lt;&gt;"",R8-K8,"")</f>
        <v/>
      </c>
      <c r="T8" s="17" t="str">
        <f t="shared" si="10"/>
        <v/>
      </c>
      <c r="U8" s="6"/>
    </row>
    <row r="9" spans="2:21" x14ac:dyDescent="0.2">
      <c r="B9" s="9"/>
      <c r="C9" s="9"/>
      <c r="D9" s="5"/>
      <c r="E9" s="6"/>
      <c r="F9" s="7"/>
      <c r="G9" s="8"/>
      <c r="H9" s="16">
        <f>F9*G9</f>
        <v>0</v>
      </c>
      <c r="I9" s="22"/>
      <c r="J9" s="22"/>
      <c r="K9" s="16">
        <f t="shared" si="6"/>
        <v>0</v>
      </c>
      <c r="L9" s="14"/>
      <c r="M9" s="7"/>
      <c r="N9" s="8"/>
      <c r="O9" s="16">
        <f t="shared" si="9"/>
        <v>0</v>
      </c>
      <c r="P9" s="22"/>
      <c r="Q9" s="22"/>
      <c r="R9" s="16">
        <f t="shared" si="4"/>
        <v>0</v>
      </c>
      <c r="S9" s="16" t="str">
        <f t="shared" si="11"/>
        <v/>
      </c>
      <c r="T9" s="17" t="str">
        <f t="shared" si="10"/>
        <v/>
      </c>
      <c r="U9" s="6"/>
    </row>
    <row r="10" spans="2:21" x14ac:dyDescent="0.2">
      <c r="B10" s="9"/>
      <c r="C10" s="9"/>
      <c r="D10" s="5"/>
      <c r="E10" s="6"/>
      <c r="F10" s="7"/>
      <c r="G10" s="8"/>
      <c r="H10" s="16">
        <f t="shared" si="8"/>
        <v>0</v>
      </c>
      <c r="I10" s="22"/>
      <c r="J10" s="22"/>
      <c r="K10" s="16">
        <f t="shared" si="6"/>
        <v>0</v>
      </c>
      <c r="L10" s="14"/>
      <c r="M10" s="7"/>
      <c r="N10" s="8"/>
      <c r="O10" s="16">
        <f t="shared" si="9"/>
        <v>0</v>
      </c>
      <c r="P10" s="22"/>
      <c r="Q10" s="22"/>
      <c r="R10" s="16">
        <f t="shared" si="4"/>
        <v>0</v>
      </c>
      <c r="S10" s="16" t="str">
        <f t="shared" si="11"/>
        <v/>
      </c>
      <c r="T10" s="17" t="str">
        <f t="shared" si="10"/>
        <v/>
      </c>
      <c r="U10" s="6"/>
    </row>
    <row r="11" spans="2:21" x14ac:dyDescent="0.2">
      <c r="B11" s="9"/>
      <c r="C11" s="9"/>
      <c r="D11" s="5"/>
      <c r="E11" s="6"/>
      <c r="F11" s="7"/>
      <c r="G11" s="8"/>
      <c r="H11" s="16">
        <f t="shared" si="8"/>
        <v>0</v>
      </c>
      <c r="I11" s="22"/>
      <c r="J11" s="22"/>
      <c r="K11" s="16">
        <f t="shared" si="6"/>
        <v>0</v>
      </c>
      <c r="L11" s="14"/>
      <c r="M11" s="7"/>
      <c r="N11" s="8"/>
      <c r="O11" s="16">
        <f t="shared" si="9"/>
        <v>0</v>
      </c>
      <c r="P11" s="22"/>
      <c r="Q11" s="22"/>
      <c r="R11" s="16">
        <f t="shared" si="4"/>
        <v>0</v>
      </c>
      <c r="S11" s="16" t="str">
        <f t="shared" si="11"/>
        <v/>
      </c>
      <c r="T11" s="17" t="str">
        <f t="shared" si="10"/>
        <v/>
      </c>
      <c r="U11" s="6"/>
    </row>
    <row r="12" spans="2:21" x14ac:dyDescent="0.2">
      <c r="B12" s="9"/>
      <c r="C12" s="9"/>
      <c r="D12" s="5"/>
      <c r="E12" s="6"/>
      <c r="F12" s="7"/>
      <c r="G12" s="8"/>
      <c r="H12" s="16">
        <f t="shared" si="8"/>
        <v>0</v>
      </c>
      <c r="I12" s="22"/>
      <c r="J12" s="22"/>
      <c r="K12" s="16">
        <f t="shared" si="6"/>
        <v>0</v>
      </c>
      <c r="L12" s="14"/>
      <c r="M12" s="7"/>
      <c r="N12" s="8"/>
      <c r="O12" s="16">
        <f t="shared" si="9"/>
        <v>0</v>
      </c>
      <c r="P12" s="22"/>
      <c r="Q12" s="22"/>
      <c r="R12" s="16">
        <f t="shared" si="4"/>
        <v>0</v>
      </c>
      <c r="S12" s="16" t="str">
        <f t="shared" si="11"/>
        <v/>
      </c>
      <c r="T12" s="17" t="str">
        <f t="shared" si="10"/>
        <v/>
      </c>
      <c r="U12" s="6"/>
    </row>
    <row r="13" spans="2:21" x14ac:dyDescent="0.2">
      <c r="B13" s="9"/>
      <c r="C13" s="9"/>
      <c r="D13" s="5"/>
      <c r="E13" s="6"/>
      <c r="F13" s="7"/>
      <c r="G13" s="8"/>
      <c r="H13" s="16">
        <f t="shared" si="8"/>
        <v>0</v>
      </c>
      <c r="I13" s="22"/>
      <c r="J13" s="22"/>
      <c r="K13" s="16">
        <f t="shared" si="6"/>
        <v>0</v>
      </c>
      <c r="L13" s="14"/>
      <c r="M13" s="7"/>
      <c r="N13" s="8"/>
      <c r="O13" s="16">
        <f t="shared" si="9"/>
        <v>0</v>
      </c>
      <c r="P13" s="22"/>
      <c r="Q13" s="22"/>
      <c r="R13" s="16">
        <f t="shared" si="4"/>
        <v>0</v>
      </c>
      <c r="S13" s="16" t="str">
        <f t="shared" si="11"/>
        <v/>
      </c>
      <c r="T13" s="17" t="str">
        <f t="shared" si="10"/>
        <v/>
      </c>
      <c r="U13" s="6"/>
    </row>
    <row r="14" spans="2:21" x14ac:dyDescent="0.2">
      <c r="B14" s="9"/>
      <c r="C14" s="9"/>
      <c r="D14" s="5"/>
      <c r="E14" s="6"/>
      <c r="F14" s="7"/>
      <c r="G14" s="8"/>
      <c r="H14" s="16">
        <f t="shared" si="8"/>
        <v>0</v>
      </c>
      <c r="I14" s="22"/>
      <c r="J14" s="22"/>
      <c r="K14" s="16">
        <f t="shared" si="6"/>
        <v>0</v>
      </c>
      <c r="L14" s="14"/>
      <c r="M14" s="7"/>
      <c r="N14" s="8"/>
      <c r="O14" s="16">
        <f t="shared" si="9"/>
        <v>0</v>
      </c>
      <c r="P14" s="22"/>
      <c r="Q14" s="22"/>
      <c r="R14" s="16">
        <f t="shared" si="4"/>
        <v>0</v>
      </c>
      <c r="S14" s="16" t="str">
        <f>IF(L14&lt;&gt;"",R14-K14,"")</f>
        <v/>
      </c>
      <c r="T14" s="17" t="str">
        <f t="shared" si="10"/>
        <v/>
      </c>
      <c r="U14" s="6"/>
    </row>
    <row r="15" spans="2:21" x14ac:dyDescent="0.2">
      <c r="B15" s="9"/>
      <c r="C15" s="9"/>
      <c r="D15" s="5"/>
      <c r="E15" s="6"/>
      <c r="F15" s="7"/>
      <c r="G15" s="8"/>
      <c r="H15" s="16">
        <f t="shared" si="8"/>
        <v>0</v>
      </c>
      <c r="I15" s="22"/>
      <c r="J15" s="22"/>
      <c r="K15" s="16">
        <f t="shared" si="6"/>
        <v>0</v>
      </c>
      <c r="L15" s="14"/>
      <c r="M15" s="7"/>
      <c r="N15" s="8"/>
      <c r="O15" s="16">
        <f t="shared" si="9"/>
        <v>0</v>
      </c>
      <c r="P15" s="22"/>
      <c r="Q15" s="22"/>
      <c r="R15" s="16">
        <f t="shared" si="4"/>
        <v>0</v>
      </c>
      <c r="S15" s="16" t="str">
        <f t="shared" si="11"/>
        <v/>
      </c>
      <c r="T15" s="17" t="str">
        <f t="shared" si="10"/>
        <v/>
      </c>
      <c r="U15" s="6"/>
    </row>
    <row r="16" spans="2:21" x14ac:dyDescent="0.2">
      <c r="B16" s="9"/>
      <c r="C16" s="9"/>
      <c r="D16" s="5"/>
      <c r="E16" s="6"/>
      <c r="F16" s="7"/>
      <c r="G16" s="8"/>
      <c r="H16" s="16">
        <f t="shared" si="8"/>
        <v>0</v>
      </c>
      <c r="I16" s="22"/>
      <c r="J16" s="22"/>
      <c r="K16" s="16">
        <f t="shared" si="6"/>
        <v>0</v>
      </c>
      <c r="L16" s="14"/>
      <c r="M16" s="7"/>
      <c r="N16" s="8"/>
      <c r="O16" s="16">
        <f t="shared" si="9"/>
        <v>0</v>
      </c>
      <c r="P16" s="22"/>
      <c r="Q16" s="22"/>
      <c r="R16" s="16">
        <f t="shared" si="4"/>
        <v>0</v>
      </c>
      <c r="S16" s="16" t="str">
        <f t="shared" si="11"/>
        <v/>
      </c>
      <c r="T16" s="17" t="str">
        <f t="shared" si="10"/>
        <v/>
      </c>
      <c r="U16" s="6"/>
    </row>
    <row r="17" spans="2:21" x14ac:dyDescent="0.2">
      <c r="B17" s="9"/>
      <c r="C17" s="9"/>
      <c r="D17" s="5"/>
      <c r="E17" s="6"/>
      <c r="F17" s="7"/>
      <c r="G17" s="8"/>
      <c r="H17" s="16">
        <f t="shared" si="8"/>
        <v>0</v>
      </c>
      <c r="I17" s="22"/>
      <c r="J17" s="22"/>
      <c r="K17" s="16">
        <f t="shared" si="6"/>
        <v>0</v>
      </c>
      <c r="L17" s="14"/>
      <c r="M17" s="7"/>
      <c r="N17" s="8"/>
      <c r="O17" s="16">
        <f t="shared" si="9"/>
        <v>0</v>
      </c>
      <c r="P17" s="22"/>
      <c r="Q17" s="22"/>
      <c r="R17" s="16">
        <f t="shared" si="4"/>
        <v>0</v>
      </c>
      <c r="S17" s="16" t="str">
        <f t="shared" si="11"/>
        <v/>
      </c>
      <c r="T17" s="17" t="str">
        <f t="shared" si="10"/>
        <v/>
      </c>
      <c r="U17" s="6"/>
    </row>
    <row r="18" spans="2:21" x14ac:dyDescent="0.2">
      <c r="B18" s="9"/>
      <c r="C18" s="9"/>
      <c r="D18" s="5"/>
      <c r="E18" s="6"/>
      <c r="F18" s="7"/>
      <c r="G18" s="8"/>
      <c r="H18" s="16">
        <f t="shared" si="8"/>
        <v>0</v>
      </c>
      <c r="I18" s="22"/>
      <c r="J18" s="22"/>
      <c r="K18" s="16">
        <f t="shared" si="6"/>
        <v>0</v>
      </c>
      <c r="L18" s="14"/>
      <c r="M18" s="7"/>
      <c r="N18" s="8"/>
      <c r="O18" s="16">
        <f t="shared" si="9"/>
        <v>0</v>
      </c>
      <c r="P18" s="22"/>
      <c r="Q18" s="22"/>
      <c r="R18" s="16">
        <f t="shared" si="4"/>
        <v>0</v>
      </c>
      <c r="S18" s="16" t="str">
        <f t="shared" si="11"/>
        <v/>
      </c>
      <c r="T18" s="17" t="str">
        <f t="shared" si="10"/>
        <v/>
      </c>
      <c r="U18" s="6"/>
    </row>
    <row r="19" spans="2:21" x14ac:dyDescent="0.2">
      <c r="B19" s="9"/>
      <c r="C19" s="9"/>
      <c r="D19" s="5"/>
      <c r="E19" s="6"/>
      <c r="F19" s="7"/>
      <c r="G19" s="8"/>
      <c r="H19" s="16">
        <f>F19*G19</f>
        <v>0</v>
      </c>
      <c r="I19" s="22"/>
      <c r="J19" s="22"/>
      <c r="K19" s="16">
        <f t="shared" si="6"/>
        <v>0</v>
      </c>
      <c r="L19" s="9"/>
      <c r="M19" s="7"/>
      <c r="N19" s="8"/>
      <c r="O19" s="16">
        <f>M19*N19</f>
        <v>0</v>
      </c>
      <c r="P19" s="22"/>
      <c r="Q19" s="22"/>
      <c r="R19" s="16">
        <f t="shared" si="4"/>
        <v>0</v>
      </c>
      <c r="S19" s="16" t="str">
        <f>IF(L19&lt;&gt;"",R19-K19,"")</f>
        <v/>
      </c>
      <c r="T19" s="17" t="str">
        <f>IF(S19&lt;&gt;"",S19/K19,"")</f>
        <v/>
      </c>
      <c r="U19" s="6"/>
    </row>
    <row r="20" spans="2:21" x14ac:dyDescent="0.2">
      <c r="B20" s="9"/>
      <c r="C20" s="9"/>
      <c r="D20" s="5"/>
      <c r="E20" s="6"/>
      <c r="F20" s="7"/>
      <c r="G20" s="8"/>
      <c r="H20" s="16">
        <f t="shared" si="8"/>
        <v>0</v>
      </c>
      <c r="I20" s="22"/>
      <c r="J20" s="22"/>
      <c r="K20" s="16">
        <f t="shared" si="6"/>
        <v>0</v>
      </c>
      <c r="L20" s="14"/>
      <c r="M20" s="7"/>
      <c r="N20" s="8"/>
      <c r="O20" s="16">
        <f t="shared" si="9"/>
        <v>0</v>
      </c>
      <c r="P20" s="22"/>
      <c r="Q20" s="22"/>
      <c r="R20" s="16">
        <f t="shared" si="4"/>
        <v>0</v>
      </c>
      <c r="S20" s="16" t="str">
        <f t="shared" si="11"/>
        <v/>
      </c>
      <c r="T20" s="17" t="str">
        <f t="shared" si="10"/>
        <v/>
      </c>
      <c r="U20" s="6"/>
    </row>
    <row r="21" spans="2:21" x14ac:dyDescent="0.2">
      <c r="B21" s="9"/>
      <c r="C21" s="9"/>
      <c r="D21" s="5"/>
      <c r="E21" s="6"/>
      <c r="F21" s="7"/>
      <c r="G21" s="8"/>
      <c r="H21" s="16">
        <f t="shared" si="8"/>
        <v>0</v>
      </c>
      <c r="I21" s="22"/>
      <c r="J21" s="22"/>
      <c r="K21" s="16">
        <f t="shared" si="6"/>
        <v>0</v>
      </c>
      <c r="L21" s="14"/>
      <c r="M21" s="7"/>
      <c r="N21" s="8"/>
      <c r="O21" s="16">
        <f t="shared" si="9"/>
        <v>0</v>
      </c>
      <c r="P21" s="22"/>
      <c r="Q21" s="22"/>
      <c r="R21" s="16">
        <f t="shared" si="4"/>
        <v>0</v>
      </c>
      <c r="S21" s="16" t="str">
        <f t="shared" si="11"/>
        <v/>
      </c>
      <c r="T21" s="17" t="str">
        <f t="shared" si="10"/>
        <v/>
      </c>
      <c r="U21" s="6"/>
    </row>
    <row r="22" spans="2:21" x14ac:dyDescent="0.2">
      <c r="B22" s="9"/>
      <c r="C22" s="9"/>
      <c r="D22" s="5"/>
      <c r="E22" s="6"/>
      <c r="F22" s="7"/>
      <c r="G22" s="8"/>
      <c r="H22" s="16">
        <f t="shared" si="8"/>
        <v>0</v>
      </c>
      <c r="I22" s="22"/>
      <c r="J22" s="22"/>
      <c r="K22" s="16">
        <f t="shared" si="6"/>
        <v>0</v>
      </c>
      <c r="L22" s="14"/>
      <c r="M22" s="7"/>
      <c r="N22" s="8"/>
      <c r="O22" s="16">
        <f t="shared" si="9"/>
        <v>0</v>
      </c>
      <c r="P22" s="22"/>
      <c r="Q22" s="22"/>
      <c r="R22" s="16">
        <f t="shared" si="4"/>
        <v>0</v>
      </c>
      <c r="S22" s="16" t="str">
        <f t="shared" si="11"/>
        <v/>
      </c>
      <c r="T22" s="17" t="str">
        <f t="shared" si="10"/>
        <v/>
      </c>
      <c r="U22" s="6"/>
    </row>
    <row r="23" spans="2:21" x14ac:dyDescent="0.2">
      <c r="B23" s="9"/>
      <c r="C23" s="9"/>
      <c r="D23" s="5"/>
      <c r="E23" s="6"/>
      <c r="F23" s="7"/>
      <c r="G23" s="8"/>
      <c r="H23" s="16">
        <f t="shared" si="8"/>
        <v>0</v>
      </c>
      <c r="I23" s="22"/>
      <c r="J23" s="22"/>
      <c r="K23" s="16">
        <f t="shared" si="6"/>
        <v>0</v>
      </c>
      <c r="L23" s="14"/>
      <c r="M23" s="7"/>
      <c r="N23" s="8"/>
      <c r="O23" s="16">
        <f t="shared" si="9"/>
        <v>0</v>
      </c>
      <c r="P23" s="22"/>
      <c r="Q23" s="22"/>
      <c r="R23" s="16">
        <f t="shared" si="4"/>
        <v>0</v>
      </c>
      <c r="S23" s="16" t="str">
        <f t="shared" si="11"/>
        <v/>
      </c>
      <c r="T23" s="17" t="str">
        <f t="shared" si="10"/>
        <v/>
      </c>
      <c r="U23" s="6"/>
    </row>
    <row r="24" spans="2:21" x14ac:dyDescent="0.2">
      <c r="B24" s="9"/>
      <c r="C24" s="9"/>
      <c r="D24" s="5"/>
      <c r="E24" s="6"/>
      <c r="F24" s="7"/>
      <c r="G24" s="8"/>
      <c r="H24" s="16">
        <f t="shared" si="8"/>
        <v>0</v>
      </c>
      <c r="I24" s="22"/>
      <c r="J24" s="22"/>
      <c r="K24" s="16">
        <f t="shared" si="6"/>
        <v>0</v>
      </c>
      <c r="L24" s="14"/>
      <c r="M24" s="7"/>
      <c r="N24" s="8"/>
      <c r="O24" s="16">
        <f t="shared" si="9"/>
        <v>0</v>
      </c>
      <c r="P24" s="22"/>
      <c r="Q24" s="22"/>
      <c r="R24" s="16">
        <f t="shared" si="4"/>
        <v>0</v>
      </c>
      <c r="S24" s="16" t="str">
        <f t="shared" si="11"/>
        <v/>
      </c>
      <c r="T24" s="17" t="str">
        <f t="shared" si="10"/>
        <v/>
      </c>
      <c r="U24" s="6"/>
    </row>
    <row r="25" spans="2:21" x14ac:dyDescent="0.2">
      <c r="B25" s="9"/>
      <c r="C25" s="9"/>
      <c r="D25" s="5"/>
      <c r="E25" s="6"/>
      <c r="F25" s="7"/>
      <c r="G25" s="8"/>
      <c r="H25" s="16">
        <f t="shared" si="8"/>
        <v>0</v>
      </c>
      <c r="I25" s="22"/>
      <c r="J25" s="22"/>
      <c r="K25" s="16">
        <f t="shared" si="6"/>
        <v>0</v>
      </c>
      <c r="L25" s="14"/>
      <c r="M25" s="7"/>
      <c r="N25" s="8"/>
      <c r="O25" s="16">
        <f t="shared" si="9"/>
        <v>0</v>
      </c>
      <c r="P25" s="22"/>
      <c r="Q25" s="22"/>
      <c r="R25" s="16">
        <f t="shared" si="4"/>
        <v>0</v>
      </c>
      <c r="S25" s="16" t="str">
        <f t="shared" si="11"/>
        <v/>
      </c>
      <c r="T25" s="17" t="str">
        <f t="shared" si="10"/>
        <v/>
      </c>
      <c r="U25" s="6"/>
    </row>
    <row r="26" spans="2:21" x14ac:dyDescent="0.2">
      <c r="B26" s="9"/>
      <c r="C26" s="9"/>
      <c r="D26" s="5"/>
      <c r="E26" s="6"/>
      <c r="F26" s="7"/>
      <c r="G26" s="8"/>
      <c r="H26" s="16">
        <f t="shared" si="8"/>
        <v>0</v>
      </c>
      <c r="I26" s="22"/>
      <c r="J26" s="22"/>
      <c r="K26" s="16">
        <f t="shared" si="6"/>
        <v>0</v>
      </c>
      <c r="L26" s="14"/>
      <c r="M26" s="7"/>
      <c r="N26" s="8"/>
      <c r="O26" s="16">
        <f t="shared" si="9"/>
        <v>0</v>
      </c>
      <c r="P26" s="22"/>
      <c r="Q26" s="22"/>
      <c r="R26" s="16">
        <f t="shared" si="4"/>
        <v>0</v>
      </c>
      <c r="S26" s="16" t="str">
        <f t="shared" si="11"/>
        <v/>
      </c>
      <c r="T26" s="17" t="str">
        <f t="shared" si="10"/>
        <v/>
      </c>
      <c r="U26" s="6"/>
    </row>
    <row r="27" spans="2:21" x14ac:dyDescent="0.2">
      <c r="B27" s="9"/>
      <c r="C27" s="9"/>
      <c r="D27" s="5"/>
      <c r="E27" s="6"/>
      <c r="F27" s="7"/>
      <c r="G27" s="8"/>
      <c r="H27" s="16">
        <f t="shared" si="8"/>
        <v>0</v>
      </c>
      <c r="I27" s="22"/>
      <c r="J27" s="22"/>
      <c r="K27" s="16">
        <f t="shared" si="6"/>
        <v>0</v>
      </c>
      <c r="L27" s="14"/>
      <c r="M27" s="7"/>
      <c r="N27" s="8"/>
      <c r="O27" s="16">
        <f t="shared" si="9"/>
        <v>0</v>
      </c>
      <c r="P27" s="22"/>
      <c r="Q27" s="22"/>
      <c r="R27" s="16">
        <f t="shared" si="4"/>
        <v>0</v>
      </c>
      <c r="S27" s="16" t="str">
        <f t="shared" si="11"/>
        <v/>
      </c>
      <c r="T27" s="17" t="str">
        <f t="shared" si="10"/>
        <v/>
      </c>
      <c r="U27" s="6"/>
    </row>
    <row r="28" spans="2:21" x14ac:dyDescent="0.2">
      <c r="B28" s="9"/>
      <c r="C28" s="9"/>
      <c r="D28" s="5"/>
      <c r="E28" s="6"/>
      <c r="F28" s="7"/>
      <c r="G28" s="8"/>
      <c r="H28" s="16">
        <f t="shared" si="8"/>
        <v>0</v>
      </c>
      <c r="I28" s="22"/>
      <c r="J28" s="22"/>
      <c r="K28" s="16">
        <f t="shared" si="6"/>
        <v>0</v>
      </c>
      <c r="L28" s="14"/>
      <c r="M28" s="7"/>
      <c r="N28" s="8"/>
      <c r="O28" s="16">
        <f t="shared" si="9"/>
        <v>0</v>
      </c>
      <c r="P28" s="22"/>
      <c r="Q28" s="22"/>
      <c r="R28" s="16">
        <f t="shared" si="4"/>
        <v>0</v>
      </c>
      <c r="S28" s="16" t="str">
        <f t="shared" si="11"/>
        <v/>
      </c>
      <c r="T28" s="17" t="str">
        <f t="shared" si="10"/>
        <v/>
      </c>
      <c r="U28" s="6"/>
    </row>
    <row r="29" spans="2:21" x14ac:dyDescent="0.2">
      <c r="B29" s="9"/>
      <c r="C29" s="9"/>
      <c r="D29" s="5"/>
      <c r="E29" s="6"/>
      <c r="F29" s="7"/>
      <c r="G29" s="8"/>
      <c r="H29" s="16">
        <f t="shared" si="8"/>
        <v>0</v>
      </c>
      <c r="I29" s="22"/>
      <c r="J29" s="22"/>
      <c r="K29" s="16">
        <f t="shared" si="6"/>
        <v>0</v>
      </c>
      <c r="L29" s="14"/>
      <c r="M29" s="7"/>
      <c r="N29" s="8"/>
      <c r="O29" s="16">
        <f t="shared" si="9"/>
        <v>0</v>
      </c>
      <c r="P29" s="22"/>
      <c r="Q29" s="22"/>
      <c r="R29" s="16">
        <f t="shared" si="4"/>
        <v>0</v>
      </c>
      <c r="S29" s="16" t="str">
        <f t="shared" si="11"/>
        <v/>
      </c>
      <c r="T29" s="17" t="str">
        <f t="shared" si="10"/>
        <v/>
      </c>
      <c r="U29" s="6"/>
    </row>
    <row r="30" spans="2:21" x14ac:dyDescent="0.2">
      <c r="B30" s="9"/>
      <c r="C30" s="9"/>
      <c r="D30" s="5"/>
      <c r="E30" s="6"/>
      <c r="F30" s="7"/>
      <c r="G30" s="8"/>
      <c r="H30" s="16">
        <f t="shared" si="8"/>
        <v>0</v>
      </c>
      <c r="I30" s="22"/>
      <c r="J30" s="22"/>
      <c r="K30" s="16">
        <f t="shared" si="6"/>
        <v>0</v>
      </c>
      <c r="L30" s="14"/>
      <c r="M30" s="7"/>
      <c r="N30" s="8"/>
      <c r="O30" s="16">
        <f t="shared" si="9"/>
        <v>0</v>
      </c>
      <c r="P30" s="22"/>
      <c r="Q30" s="22"/>
      <c r="R30" s="16">
        <f t="shared" si="4"/>
        <v>0</v>
      </c>
      <c r="S30" s="16" t="str">
        <f t="shared" si="11"/>
        <v/>
      </c>
      <c r="T30" s="17" t="str">
        <f t="shared" si="10"/>
        <v/>
      </c>
      <c r="U30" s="6"/>
    </row>
    <row r="31" spans="2:21" x14ac:dyDescent="0.2">
      <c r="B31" s="9"/>
      <c r="C31" s="9"/>
      <c r="D31" s="5"/>
      <c r="E31" s="6"/>
      <c r="F31" s="7"/>
      <c r="G31" s="8"/>
      <c r="H31" s="16">
        <f t="shared" si="8"/>
        <v>0</v>
      </c>
      <c r="I31" s="22"/>
      <c r="J31" s="22"/>
      <c r="K31" s="16">
        <f t="shared" si="6"/>
        <v>0</v>
      </c>
      <c r="L31" s="14"/>
      <c r="M31" s="7"/>
      <c r="N31" s="8"/>
      <c r="O31" s="16">
        <f t="shared" si="9"/>
        <v>0</v>
      </c>
      <c r="P31" s="22"/>
      <c r="Q31" s="22"/>
      <c r="R31" s="16">
        <f t="shared" si="4"/>
        <v>0</v>
      </c>
      <c r="S31" s="16" t="str">
        <f t="shared" si="11"/>
        <v/>
      </c>
      <c r="T31" s="17" t="str">
        <f t="shared" si="10"/>
        <v/>
      </c>
      <c r="U31" s="6"/>
    </row>
    <row r="32" spans="2:21" x14ac:dyDescent="0.2">
      <c r="B32" s="9"/>
      <c r="C32" s="9"/>
      <c r="D32" s="5"/>
      <c r="E32" s="6"/>
      <c r="F32" s="7"/>
      <c r="G32" s="8"/>
      <c r="H32" s="16">
        <f t="shared" si="8"/>
        <v>0</v>
      </c>
      <c r="I32" s="22"/>
      <c r="J32" s="22"/>
      <c r="K32" s="16">
        <f t="shared" si="6"/>
        <v>0</v>
      </c>
      <c r="L32" s="9"/>
      <c r="M32" s="7"/>
      <c r="N32" s="8"/>
      <c r="O32" s="16">
        <f t="shared" si="9"/>
        <v>0</v>
      </c>
      <c r="P32" s="22"/>
      <c r="Q32" s="22"/>
      <c r="R32" s="16">
        <f t="shared" si="4"/>
        <v>0</v>
      </c>
      <c r="S32" s="16" t="str">
        <f t="shared" si="11"/>
        <v/>
      </c>
      <c r="T32" s="17" t="str">
        <f t="shared" si="10"/>
        <v/>
      </c>
      <c r="U32" s="6"/>
    </row>
    <row r="33" spans="2:21" x14ac:dyDescent="0.2">
      <c r="B33" s="9"/>
      <c r="C33" s="9"/>
      <c r="D33" s="5"/>
      <c r="E33" s="6"/>
      <c r="F33" s="7"/>
      <c r="G33" s="8"/>
      <c r="H33" s="16">
        <f t="shared" si="8"/>
        <v>0</v>
      </c>
      <c r="I33" s="22"/>
      <c r="J33" s="22"/>
      <c r="K33" s="16">
        <f t="shared" si="6"/>
        <v>0</v>
      </c>
      <c r="L33" s="14"/>
      <c r="M33" s="7"/>
      <c r="N33" s="8"/>
      <c r="O33" s="16">
        <f t="shared" si="9"/>
        <v>0</v>
      </c>
      <c r="P33" s="22"/>
      <c r="Q33" s="22"/>
      <c r="R33" s="16">
        <f t="shared" si="4"/>
        <v>0</v>
      </c>
      <c r="S33" s="16" t="str">
        <f t="shared" si="11"/>
        <v/>
      </c>
      <c r="T33" s="17" t="str">
        <f t="shared" si="10"/>
        <v/>
      </c>
      <c r="U33" s="6"/>
    </row>
    <row r="34" spans="2:21" x14ac:dyDescent="0.2">
      <c r="B34" s="9"/>
      <c r="C34" s="9"/>
      <c r="D34" s="5"/>
      <c r="E34" s="6"/>
      <c r="F34" s="7"/>
      <c r="G34" s="8"/>
      <c r="H34" s="16">
        <f t="shared" si="8"/>
        <v>0</v>
      </c>
      <c r="I34" s="22"/>
      <c r="J34" s="22"/>
      <c r="K34" s="16">
        <f t="shared" si="6"/>
        <v>0</v>
      </c>
      <c r="L34" s="14"/>
      <c r="M34" s="7"/>
      <c r="N34" s="8"/>
      <c r="O34" s="16">
        <f t="shared" si="9"/>
        <v>0</v>
      </c>
      <c r="P34" s="22"/>
      <c r="Q34" s="22"/>
      <c r="R34" s="16">
        <f t="shared" si="4"/>
        <v>0</v>
      </c>
      <c r="S34" s="16" t="str">
        <f t="shared" si="11"/>
        <v/>
      </c>
      <c r="T34" s="17" t="str">
        <f t="shared" si="10"/>
        <v/>
      </c>
      <c r="U34" s="6"/>
    </row>
    <row r="35" spans="2:21" x14ac:dyDescent="0.2">
      <c r="B35" s="9"/>
      <c r="C35" s="9"/>
      <c r="D35" s="5"/>
      <c r="E35" s="6"/>
      <c r="F35" s="7"/>
      <c r="G35" s="8"/>
      <c r="H35" s="16">
        <f t="shared" si="8"/>
        <v>0</v>
      </c>
      <c r="I35" s="22"/>
      <c r="J35" s="22"/>
      <c r="K35" s="16">
        <f t="shared" si="6"/>
        <v>0</v>
      </c>
      <c r="L35" s="14"/>
      <c r="M35" s="7"/>
      <c r="N35" s="8"/>
      <c r="O35" s="16">
        <f t="shared" si="9"/>
        <v>0</v>
      </c>
      <c r="P35" s="22"/>
      <c r="Q35" s="22"/>
      <c r="R35" s="16">
        <f t="shared" si="4"/>
        <v>0</v>
      </c>
      <c r="S35" s="16" t="str">
        <f t="shared" si="11"/>
        <v/>
      </c>
      <c r="T35" s="17" t="str">
        <f t="shared" si="10"/>
        <v/>
      </c>
      <c r="U35" s="6"/>
    </row>
    <row r="36" spans="2:21" x14ac:dyDescent="0.2">
      <c r="B36" s="9"/>
      <c r="C36" s="9"/>
      <c r="D36" s="5"/>
      <c r="E36" s="6"/>
      <c r="F36" s="7"/>
      <c r="G36" s="8"/>
      <c r="H36" s="16">
        <f t="shared" si="8"/>
        <v>0</v>
      </c>
      <c r="I36" s="22"/>
      <c r="J36" s="22"/>
      <c r="K36" s="16">
        <f t="shared" si="6"/>
        <v>0</v>
      </c>
      <c r="L36" s="14"/>
      <c r="M36" s="7"/>
      <c r="N36" s="8"/>
      <c r="O36" s="16">
        <f t="shared" si="9"/>
        <v>0</v>
      </c>
      <c r="P36" s="22"/>
      <c r="Q36" s="22"/>
      <c r="R36" s="16">
        <f t="shared" si="4"/>
        <v>0</v>
      </c>
      <c r="S36" s="16" t="str">
        <f t="shared" si="11"/>
        <v/>
      </c>
      <c r="T36" s="17" t="str">
        <f t="shared" si="10"/>
        <v/>
      </c>
      <c r="U36" s="6"/>
    </row>
    <row r="37" spans="2:21" x14ac:dyDescent="0.2">
      <c r="B37" s="9"/>
      <c r="C37" s="9"/>
      <c r="D37" s="5"/>
      <c r="E37" s="6"/>
      <c r="F37" s="7"/>
      <c r="G37" s="8"/>
      <c r="H37" s="16">
        <f t="shared" si="8"/>
        <v>0</v>
      </c>
      <c r="I37" s="22"/>
      <c r="J37" s="22"/>
      <c r="K37" s="16">
        <f t="shared" si="6"/>
        <v>0</v>
      </c>
      <c r="L37" s="14"/>
      <c r="M37" s="7"/>
      <c r="N37" s="8"/>
      <c r="O37" s="16">
        <f t="shared" si="9"/>
        <v>0</v>
      </c>
      <c r="P37" s="22"/>
      <c r="Q37" s="22"/>
      <c r="R37" s="16">
        <f t="shared" si="4"/>
        <v>0</v>
      </c>
      <c r="S37" s="16" t="str">
        <f t="shared" si="11"/>
        <v/>
      </c>
      <c r="T37" s="17" t="str">
        <f t="shared" si="10"/>
        <v/>
      </c>
      <c r="U37" s="6"/>
    </row>
    <row r="38" spans="2:21" x14ac:dyDescent="0.2">
      <c r="B38" s="9"/>
      <c r="C38" s="9"/>
      <c r="D38" s="5"/>
      <c r="E38" s="6"/>
      <c r="F38" s="7"/>
      <c r="G38" s="8"/>
      <c r="H38" s="16">
        <f t="shared" si="8"/>
        <v>0</v>
      </c>
      <c r="I38" s="22"/>
      <c r="J38" s="22"/>
      <c r="K38" s="16">
        <f t="shared" si="6"/>
        <v>0</v>
      </c>
      <c r="L38" s="14"/>
      <c r="M38" s="7"/>
      <c r="N38" s="8"/>
      <c r="O38" s="16">
        <f t="shared" si="9"/>
        <v>0</v>
      </c>
      <c r="P38" s="22"/>
      <c r="Q38" s="22"/>
      <c r="R38" s="16">
        <f t="shared" si="4"/>
        <v>0</v>
      </c>
      <c r="S38" s="16" t="str">
        <f t="shared" si="11"/>
        <v/>
      </c>
      <c r="T38" s="17" t="str">
        <f t="shared" si="10"/>
        <v/>
      </c>
      <c r="U38" s="6"/>
    </row>
    <row r="39" spans="2:21" x14ac:dyDescent="0.2">
      <c r="B39" s="9"/>
      <c r="C39" s="9"/>
      <c r="D39" s="5"/>
      <c r="E39" s="6"/>
      <c r="F39" s="7"/>
      <c r="G39" s="8"/>
      <c r="H39" s="16">
        <f t="shared" si="8"/>
        <v>0</v>
      </c>
      <c r="I39" s="22"/>
      <c r="J39" s="22"/>
      <c r="K39" s="16">
        <f t="shared" si="6"/>
        <v>0</v>
      </c>
      <c r="L39" s="14"/>
      <c r="M39" s="7"/>
      <c r="N39" s="8"/>
      <c r="O39" s="16">
        <f t="shared" si="9"/>
        <v>0</v>
      </c>
      <c r="P39" s="22"/>
      <c r="Q39" s="22"/>
      <c r="R39" s="16">
        <f t="shared" si="4"/>
        <v>0</v>
      </c>
      <c r="S39" s="16" t="str">
        <f t="shared" si="11"/>
        <v/>
      </c>
      <c r="T39" s="17" t="str">
        <f t="shared" si="10"/>
        <v/>
      </c>
      <c r="U39" s="6"/>
    </row>
    <row r="40" spans="2:21" x14ac:dyDescent="0.2">
      <c r="B40" s="15"/>
      <c r="C40" s="15"/>
      <c r="S40" s="11">
        <f>SUM(S4:S39)</f>
        <v>100517</v>
      </c>
      <c r="T40" s="11"/>
    </row>
    <row r="41" spans="2:21" x14ac:dyDescent="0.2">
      <c r="B41" s="15"/>
      <c r="C41" s="15"/>
    </row>
  </sheetData>
  <autoFilter ref="B3:U40" xr:uid="{00000000-0009-0000-0000-000002000000}"/>
  <mergeCells count="3">
    <mergeCell ref="B2:K2"/>
    <mergeCell ref="L2:R2"/>
    <mergeCell ref="S2:U2"/>
  </mergeCells>
  <phoneticPr fontId="1"/>
  <conditionalFormatting sqref="S4:T39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B2:Q41"/>
  <sheetViews>
    <sheetView zoomScaleNormal="100" zoomScalePageLayoutView="70" workbookViewId="0">
      <pane ySplit="3" topLeftCell="A4" activePane="bottomLeft" state="frozen"/>
      <selection activeCell="K1" sqref="K1"/>
      <selection pane="bottomLeft" activeCell="J4" sqref="J4:L8"/>
    </sheetView>
  </sheetViews>
  <sheetFormatPr defaultColWidth="8.77734375" defaultRowHeight="13.2" x14ac:dyDescent="0.2"/>
  <cols>
    <col min="1" max="1" width="2.44140625" customWidth="1"/>
    <col min="2" max="4" width="11.33203125" customWidth="1"/>
    <col min="5" max="5" width="15.5546875" bestFit="1" customWidth="1"/>
    <col min="6" max="16" width="11.33203125" customWidth="1"/>
    <col min="17" max="17" width="67.109375" bestFit="1" customWidth="1"/>
  </cols>
  <sheetData>
    <row r="2" spans="2:17" x14ac:dyDescent="0.2">
      <c r="B2" s="54" t="s">
        <v>4</v>
      </c>
      <c r="C2" s="55"/>
      <c r="D2" s="56"/>
      <c r="E2" s="56"/>
      <c r="F2" s="56"/>
      <c r="G2" s="56"/>
      <c r="H2" s="56"/>
      <c r="I2" s="57"/>
      <c r="J2" s="61" t="s">
        <v>7</v>
      </c>
      <c r="K2" s="56"/>
      <c r="L2" s="56"/>
      <c r="M2" s="56"/>
      <c r="N2" s="57"/>
      <c r="O2" s="62" t="s">
        <v>24</v>
      </c>
      <c r="P2" s="56"/>
      <c r="Q2" s="57"/>
    </row>
    <row r="3" spans="2:17" x14ac:dyDescent="0.2">
      <c r="B3" s="2" t="s">
        <v>135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9</v>
      </c>
      <c r="J3" s="3" t="s">
        <v>5</v>
      </c>
      <c r="K3" s="3" t="s">
        <v>2</v>
      </c>
      <c r="L3" s="3" t="s">
        <v>3</v>
      </c>
      <c r="M3" s="3" t="s">
        <v>8</v>
      </c>
      <c r="N3" s="3" t="s">
        <v>9</v>
      </c>
      <c r="O3" s="1" t="s">
        <v>9</v>
      </c>
      <c r="P3" s="1" t="s">
        <v>26</v>
      </c>
      <c r="Q3" s="12" t="s">
        <v>25</v>
      </c>
    </row>
    <row r="4" spans="2:17" x14ac:dyDescent="0.2">
      <c r="B4" s="9">
        <v>42942</v>
      </c>
      <c r="C4" s="9">
        <v>42942</v>
      </c>
      <c r="D4" s="5" t="s">
        <v>142</v>
      </c>
      <c r="E4" s="6" t="s">
        <v>143</v>
      </c>
      <c r="F4" s="7">
        <v>100</v>
      </c>
      <c r="G4" s="8">
        <v>839</v>
      </c>
      <c r="H4" s="16">
        <f t="shared" ref="H4" si="0">F4*G4</f>
        <v>83900</v>
      </c>
      <c r="I4" s="16">
        <f t="shared" ref="I4" si="1">SUM(H4)</f>
        <v>83900</v>
      </c>
      <c r="J4" s="14">
        <v>44245</v>
      </c>
      <c r="K4" s="7">
        <v>100</v>
      </c>
      <c r="L4" s="8">
        <v>318</v>
      </c>
      <c r="M4" s="16">
        <f t="shared" ref="M4" si="2">K4*L4</f>
        <v>31800</v>
      </c>
      <c r="N4" s="16">
        <f t="shared" ref="N4" si="3">SUM(M4)</f>
        <v>31800</v>
      </c>
      <c r="O4" s="16">
        <f t="shared" ref="O4" si="4">IF(J4&lt;&gt;"",N4-I4,"")</f>
        <v>-52100</v>
      </c>
      <c r="P4" s="17">
        <f t="shared" ref="P4" si="5">IF(O4&lt;&gt;"",O4/I4,"")</f>
        <v>-0.62097735399284859</v>
      </c>
      <c r="Q4" s="6"/>
    </row>
    <row r="5" spans="2:17" x14ac:dyDescent="0.2">
      <c r="B5" s="9">
        <v>44332</v>
      </c>
      <c r="C5" s="9">
        <v>44333</v>
      </c>
      <c r="D5" s="5" t="s">
        <v>136</v>
      </c>
      <c r="E5" s="6" t="s">
        <v>137</v>
      </c>
      <c r="F5" s="7">
        <v>100</v>
      </c>
      <c r="G5" s="8">
        <v>7845</v>
      </c>
      <c r="H5" s="16">
        <f t="shared" ref="H5:H8" si="6">F5*G5</f>
        <v>784500</v>
      </c>
      <c r="I5" s="16">
        <f t="shared" ref="I5:I8" si="7">SUM(H5)</f>
        <v>784500</v>
      </c>
      <c r="J5" s="14">
        <v>44446</v>
      </c>
      <c r="K5" s="7">
        <v>100</v>
      </c>
      <c r="L5" s="8">
        <v>8444</v>
      </c>
      <c r="M5" s="16">
        <f t="shared" ref="M5" si="8">K5*L5</f>
        <v>844400</v>
      </c>
      <c r="N5" s="16">
        <f t="shared" ref="N5:N8" si="9">SUM(M5)</f>
        <v>844400</v>
      </c>
      <c r="O5" s="16">
        <f t="shared" ref="O5:O7" si="10">IF(J5&lt;&gt;"",N5-I5,"")</f>
        <v>59900</v>
      </c>
      <c r="P5" s="17">
        <f t="shared" ref="P5:P8" si="11">IF(O5&lt;&gt;"",O5/I5,"")</f>
        <v>7.6354365838113447E-2</v>
      </c>
      <c r="Q5" s="6"/>
    </row>
    <row r="6" spans="2:17" x14ac:dyDescent="0.2">
      <c r="B6" s="9">
        <v>44383</v>
      </c>
      <c r="C6" s="9">
        <v>44384</v>
      </c>
      <c r="D6" s="5" t="s">
        <v>138</v>
      </c>
      <c r="E6" s="6" t="s">
        <v>141</v>
      </c>
      <c r="F6" s="7">
        <v>100</v>
      </c>
      <c r="G6" s="8">
        <v>7580</v>
      </c>
      <c r="H6" s="16">
        <f t="shared" si="6"/>
        <v>758000</v>
      </c>
      <c r="I6" s="16">
        <f t="shared" si="7"/>
        <v>758000</v>
      </c>
      <c r="J6" s="14">
        <v>44446</v>
      </c>
      <c r="K6" s="7">
        <v>100</v>
      </c>
      <c r="L6" s="8">
        <v>8444</v>
      </c>
      <c r="M6" s="16">
        <f>K6*L6</f>
        <v>844400</v>
      </c>
      <c r="N6" s="16">
        <f t="shared" si="9"/>
        <v>844400</v>
      </c>
      <c r="O6" s="16">
        <f t="shared" si="10"/>
        <v>86400</v>
      </c>
      <c r="P6" s="17">
        <f t="shared" si="11"/>
        <v>0.11398416886543536</v>
      </c>
      <c r="Q6" s="6"/>
    </row>
    <row r="7" spans="2:17" x14ac:dyDescent="0.2">
      <c r="B7" s="9">
        <v>44413</v>
      </c>
      <c r="C7" s="9">
        <v>44414</v>
      </c>
      <c r="D7" s="5" t="s">
        <v>139</v>
      </c>
      <c r="E7" s="6" t="s">
        <v>140</v>
      </c>
      <c r="F7" s="7">
        <v>100</v>
      </c>
      <c r="G7" s="8">
        <v>2656</v>
      </c>
      <c r="H7" s="16">
        <f t="shared" si="6"/>
        <v>265600</v>
      </c>
      <c r="I7" s="16">
        <f t="shared" si="7"/>
        <v>265600</v>
      </c>
      <c r="J7" s="14">
        <v>44439</v>
      </c>
      <c r="K7" s="7">
        <v>100</v>
      </c>
      <c r="L7" s="8">
        <v>2921</v>
      </c>
      <c r="M7" s="16">
        <f t="shared" ref="M7:M8" si="12">K7*L7</f>
        <v>292100</v>
      </c>
      <c r="N7" s="16">
        <f t="shared" si="9"/>
        <v>292100</v>
      </c>
      <c r="O7" s="16">
        <f t="shared" si="10"/>
        <v>26500</v>
      </c>
      <c r="P7" s="17">
        <f t="shared" si="11"/>
        <v>9.9774096385542174E-2</v>
      </c>
      <c r="Q7" s="6"/>
    </row>
    <row r="8" spans="2:17" x14ac:dyDescent="0.2">
      <c r="B8" s="9">
        <v>44475</v>
      </c>
      <c r="C8" s="9">
        <v>44475</v>
      </c>
      <c r="D8" s="5" t="s">
        <v>138</v>
      </c>
      <c r="E8" s="6" t="s">
        <v>141</v>
      </c>
      <c r="F8" s="7">
        <v>200</v>
      </c>
      <c r="G8" s="8">
        <v>7930</v>
      </c>
      <c r="H8" s="16">
        <f t="shared" si="6"/>
        <v>1586000</v>
      </c>
      <c r="I8" s="16">
        <f t="shared" si="7"/>
        <v>1586000</v>
      </c>
      <c r="J8" s="14">
        <v>44483</v>
      </c>
      <c r="K8" s="7">
        <v>200</v>
      </c>
      <c r="L8" s="8">
        <v>8420</v>
      </c>
      <c r="M8" s="16">
        <f t="shared" si="12"/>
        <v>1684000</v>
      </c>
      <c r="N8" s="16">
        <f t="shared" si="9"/>
        <v>1684000</v>
      </c>
      <c r="O8" s="16">
        <f>IF(J8&lt;&gt;"",N8-I8,"")</f>
        <v>98000</v>
      </c>
      <c r="P8" s="17">
        <f t="shared" si="11"/>
        <v>6.1790668348045398E-2</v>
      </c>
      <c r="Q8" s="6"/>
    </row>
    <row r="9" spans="2:17" x14ac:dyDescent="0.2">
      <c r="B9" s="9"/>
      <c r="C9" s="9"/>
      <c r="D9" s="5"/>
      <c r="E9" s="6"/>
      <c r="F9" s="7"/>
      <c r="G9" s="8"/>
      <c r="H9" s="16">
        <f>F9*G9</f>
        <v>0</v>
      </c>
      <c r="I9" s="16">
        <f t="shared" ref="I9:I39" si="13">SUM(H9)</f>
        <v>0</v>
      </c>
      <c r="J9" s="14"/>
      <c r="K9" s="7"/>
      <c r="L9" s="8"/>
      <c r="M9" s="16">
        <f t="shared" ref="M9:M39" si="14">K9*L9</f>
        <v>0</v>
      </c>
      <c r="N9" s="16">
        <f t="shared" ref="N9:N39" si="15">SUM(M9)</f>
        <v>0</v>
      </c>
      <c r="O9" s="16" t="str">
        <f t="shared" ref="O9:O39" si="16">IF(J9&lt;&gt;"",N9-I9,"")</f>
        <v/>
      </c>
      <c r="P9" s="17" t="str">
        <f t="shared" ref="P9:P39" si="17">IF(O9&lt;&gt;"",O9/I9,"")</f>
        <v/>
      </c>
      <c r="Q9" s="6"/>
    </row>
    <row r="10" spans="2:17" x14ac:dyDescent="0.2">
      <c r="B10" s="9"/>
      <c r="C10" s="9"/>
      <c r="D10" s="5"/>
      <c r="E10" s="6"/>
      <c r="F10" s="7"/>
      <c r="G10" s="8"/>
      <c r="H10" s="16">
        <f t="shared" ref="H10:H39" si="18">F10*G10</f>
        <v>0</v>
      </c>
      <c r="I10" s="16">
        <f t="shared" si="13"/>
        <v>0</v>
      </c>
      <c r="J10" s="14"/>
      <c r="K10" s="7"/>
      <c r="L10" s="8"/>
      <c r="M10" s="16">
        <f t="shared" si="14"/>
        <v>0</v>
      </c>
      <c r="N10" s="16">
        <f t="shared" si="15"/>
        <v>0</v>
      </c>
      <c r="O10" s="16" t="str">
        <f t="shared" si="16"/>
        <v/>
      </c>
      <c r="P10" s="17" t="str">
        <f t="shared" si="17"/>
        <v/>
      </c>
      <c r="Q10" s="6"/>
    </row>
    <row r="11" spans="2:17" x14ac:dyDescent="0.2">
      <c r="B11" s="9"/>
      <c r="C11" s="9"/>
      <c r="D11" s="5"/>
      <c r="E11" s="6"/>
      <c r="F11" s="7"/>
      <c r="G11" s="8"/>
      <c r="H11" s="16">
        <f t="shared" si="18"/>
        <v>0</v>
      </c>
      <c r="I11" s="16">
        <f t="shared" si="13"/>
        <v>0</v>
      </c>
      <c r="J11" s="14"/>
      <c r="K11" s="7"/>
      <c r="L11" s="8"/>
      <c r="M11" s="16">
        <f t="shared" si="14"/>
        <v>0</v>
      </c>
      <c r="N11" s="16">
        <f t="shared" si="15"/>
        <v>0</v>
      </c>
      <c r="O11" s="16" t="str">
        <f t="shared" si="16"/>
        <v/>
      </c>
      <c r="P11" s="17" t="str">
        <f t="shared" si="17"/>
        <v/>
      </c>
      <c r="Q11" s="6"/>
    </row>
    <row r="12" spans="2:17" x14ac:dyDescent="0.2">
      <c r="B12" s="9"/>
      <c r="C12" s="9"/>
      <c r="D12" s="5"/>
      <c r="E12" s="6"/>
      <c r="F12" s="7"/>
      <c r="G12" s="8"/>
      <c r="H12" s="16">
        <f t="shared" si="18"/>
        <v>0</v>
      </c>
      <c r="I12" s="16">
        <f t="shared" si="13"/>
        <v>0</v>
      </c>
      <c r="J12" s="14"/>
      <c r="K12" s="7"/>
      <c r="L12" s="8"/>
      <c r="M12" s="16">
        <f t="shared" si="14"/>
        <v>0</v>
      </c>
      <c r="N12" s="16">
        <f t="shared" si="15"/>
        <v>0</v>
      </c>
      <c r="O12" s="16" t="str">
        <f t="shared" si="16"/>
        <v/>
      </c>
      <c r="P12" s="17" t="str">
        <f t="shared" si="17"/>
        <v/>
      </c>
      <c r="Q12" s="6"/>
    </row>
    <row r="13" spans="2:17" x14ac:dyDescent="0.2">
      <c r="B13" s="9"/>
      <c r="C13" s="9"/>
      <c r="D13" s="5"/>
      <c r="E13" s="6"/>
      <c r="F13" s="7"/>
      <c r="G13" s="8"/>
      <c r="H13" s="16">
        <f t="shared" si="18"/>
        <v>0</v>
      </c>
      <c r="I13" s="16">
        <f t="shared" si="13"/>
        <v>0</v>
      </c>
      <c r="J13" s="14"/>
      <c r="K13" s="7"/>
      <c r="L13" s="8"/>
      <c r="M13" s="16">
        <f t="shared" si="14"/>
        <v>0</v>
      </c>
      <c r="N13" s="16">
        <f t="shared" si="15"/>
        <v>0</v>
      </c>
      <c r="O13" s="16" t="str">
        <f t="shared" si="16"/>
        <v/>
      </c>
      <c r="P13" s="17" t="str">
        <f t="shared" si="17"/>
        <v/>
      </c>
      <c r="Q13" s="6"/>
    </row>
    <row r="14" spans="2:17" x14ac:dyDescent="0.2">
      <c r="B14" s="9"/>
      <c r="C14" s="9"/>
      <c r="D14" s="5"/>
      <c r="E14" s="6"/>
      <c r="F14" s="7"/>
      <c r="G14" s="8"/>
      <c r="H14" s="16">
        <f t="shared" si="18"/>
        <v>0</v>
      </c>
      <c r="I14" s="16">
        <f t="shared" si="13"/>
        <v>0</v>
      </c>
      <c r="J14" s="14"/>
      <c r="K14" s="7"/>
      <c r="L14" s="8"/>
      <c r="M14" s="16">
        <f t="shared" si="14"/>
        <v>0</v>
      </c>
      <c r="N14" s="16">
        <f t="shared" si="15"/>
        <v>0</v>
      </c>
      <c r="O14" s="16" t="str">
        <f>IF(J14&lt;&gt;"",N14-I14,"")</f>
        <v/>
      </c>
      <c r="P14" s="17" t="str">
        <f t="shared" si="17"/>
        <v/>
      </c>
      <c r="Q14" s="6"/>
    </row>
    <row r="15" spans="2:17" x14ac:dyDescent="0.2">
      <c r="B15" s="9"/>
      <c r="C15" s="9"/>
      <c r="D15" s="5"/>
      <c r="E15" s="6"/>
      <c r="F15" s="7"/>
      <c r="G15" s="8"/>
      <c r="H15" s="16">
        <f t="shared" si="18"/>
        <v>0</v>
      </c>
      <c r="I15" s="16">
        <f t="shared" si="13"/>
        <v>0</v>
      </c>
      <c r="J15" s="14"/>
      <c r="K15" s="7"/>
      <c r="L15" s="8"/>
      <c r="M15" s="16">
        <f t="shared" si="14"/>
        <v>0</v>
      </c>
      <c r="N15" s="16">
        <f t="shared" si="15"/>
        <v>0</v>
      </c>
      <c r="O15" s="16" t="str">
        <f t="shared" si="16"/>
        <v/>
      </c>
      <c r="P15" s="17" t="str">
        <f t="shared" si="17"/>
        <v/>
      </c>
      <c r="Q15" s="6"/>
    </row>
    <row r="16" spans="2:17" x14ac:dyDescent="0.2">
      <c r="B16" s="9"/>
      <c r="C16" s="9"/>
      <c r="D16" s="5"/>
      <c r="E16" s="6"/>
      <c r="F16" s="7"/>
      <c r="G16" s="8"/>
      <c r="H16" s="16">
        <f t="shared" si="18"/>
        <v>0</v>
      </c>
      <c r="I16" s="16">
        <f t="shared" si="13"/>
        <v>0</v>
      </c>
      <c r="J16" s="14"/>
      <c r="K16" s="7"/>
      <c r="L16" s="8"/>
      <c r="M16" s="16">
        <f t="shared" si="14"/>
        <v>0</v>
      </c>
      <c r="N16" s="16">
        <f t="shared" si="15"/>
        <v>0</v>
      </c>
      <c r="O16" s="16" t="str">
        <f t="shared" si="16"/>
        <v/>
      </c>
      <c r="P16" s="17" t="str">
        <f t="shared" si="17"/>
        <v/>
      </c>
      <c r="Q16" s="6"/>
    </row>
    <row r="17" spans="2:17" x14ac:dyDescent="0.2">
      <c r="B17" s="9"/>
      <c r="C17" s="9"/>
      <c r="D17" s="5"/>
      <c r="E17" s="6"/>
      <c r="F17" s="7"/>
      <c r="G17" s="8"/>
      <c r="H17" s="16">
        <f t="shared" si="18"/>
        <v>0</v>
      </c>
      <c r="I17" s="16">
        <f t="shared" si="13"/>
        <v>0</v>
      </c>
      <c r="J17" s="14"/>
      <c r="K17" s="7"/>
      <c r="L17" s="8"/>
      <c r="M17" s="16">
        <f t="shared" si="14"/>
        <v>0</v>
      </c>
      <c r="N17" s="16">
        <f t="shared" si="15"/>
        <v>0</v>
      </c>
      <c r="O17" s="16" t="str">
        <f t="shared" si="16"/>
        <v/>
      </c>
      <c r="P17" s="17" t="str">
        <f t="shared" si="17"/>
        <v/>
      </c>
      <c r="Q17" s="6"/>
    </row>
    <row r="18" spans="2:17" x14ac:dyDescent="0.2">
      <c r="B18" s="9"/>
      <c r="C18" s="9"/>
      <c r="D18" s="5"/>
      <c r="E18" s="6"/>
      <c r="F18" s="7"/>
      <c r="G18" s="8"/>
      <c r="H18" s="16">
        <f t="shared" si="18"/>
        <v>0</v>
      </c>
      <c r="I18" s="16">
        <f t="shared" si="13"/>
        <v>0</v>
      </c>
      <c r="J18" s="14"/>
      <c r="K18" s="7"/>
      <c r="L18" s="8"/>
      <c r="M18" s="16">
        <f t="shared" si="14"/>
        <v>0</v>
      </c>
      <c r="N18" s="16">
        <f t="shared" si="15"/>
        <v>0</v>
      </c>
      <c r="O18" s="16" t="str">
        <f t="shared" si="16"/>
        <v/>
      </c>
      <c r="P18" s="17" t="str">
        <f t="shared" si="17"/>
        <v/>
      </c>
      <c r="Q18" s="6"/>
    </row>
    <row r="19" spans="2:17" x14ac:dyDescent="0.2">
      <c r="B19" s="9"/>
      <c r="C19" s="9"/>
      <c r="D19" s="5"/>
      <c r="E19" s="6"/>
      <c r="F19" s="7"/>
      <c r="G19" s="8"/>
      <c r="H19" s="16">
        <f>F19*G19</f>
        <v>0</v>
      </c>
      <c r="I19" s="16">
        <f>SUM(H19)</f>
        <v>0</v>
      </c>
      <c r="J19" s="9"/>
      <c r="K19" s="7"/>
      <c r="L19" s="8"/>
      <c r="M19" s="16">
        <f>K19*L19</f>
        <v>0</v>
      </c>
      <c r="N19" s="16">
        <f>SUM(M19)</f>
        <v>0</v>
      </c>
      <c r="O19" s="16" t="str">
        <f>IF(J19&lt;&gt;"",N19-I19,"")</f>
        <v/>
      </c>
      <c r="P19" s="17" t="str">
        <f>IF(O19&lt;&gt;"",O19/I19,"")</f>
        <v/>
      </c>
      <c r="Q19" s="6"/>
    </row>
    <row r="20" spans="2:17" x14ac:dyDescent="0.2">
      <c r="B20" s="9"/>
      <c r="C20" s="9"/>
      <c r="D20" s="5"/>
      <c r="E20" s="6"/>
      <c r="F20" s="7"/>
      <c r="G20" s="8"/>
      <c r="H20" s="16">
        <f t="shared" si="18"/>
        <v>0</v>
      </c>
      <c r="I20" s="16">
        <f t="shared" si="13"/>
        <v>0</v>
      </c>
      <c r="J20" s="14"/>
      <c r="K20" s="7"/>
      <c r="L20" s="8"/>
      <c r="M20" s="16">
        <f t="shared" si="14"/>
        <v>0</v>
      </c>
      <c r="N20" s="16">
        <f t="shared" si="15"/>
        <v>0</v>
      </c>
      <c r="O20" s="16" t="str">
        <f t="shared" si="16"/>
        <v/>
      </c>
      <c r="P20" s="17" t="str">
        <f t="shared" si="17"/>
        <v/>
      </c>
      <c r="Q20" s="6"/>
    </row>
    <row r="21" spans="2:17" x14ac:dyDescent="0.2">
      <c r="B21" s="9"/>
      <c r="C21" s="9"/>
      <c r="D21" s="5"/>
      <c r="E21" s="6"/>
      <c r="F21" s="7"/>
      <c r="G21" s="8"/>
      <c r="H21" s="16">
        <f t="shared" si="18"/>
        <v>0</v>
      </c>
      <c r="I21" s="16">
        <f t="shared" si="13"/>
        <v>0</v>
      </c>
      <c r="J21" s="14"/>
      <c r="K21" s="7"/>
      <c r="L21" s="8"/>
      <c r="M21" s="16">
        <f t="shared" si="14"/>
        <v>0</v>
      </c>
      <c r="N21" s="16">
        <f t="shared" si="15"/>
        <v>0</v>
      </c>
      <c r="O21" s="16" t="str">
        <f t="shared" si="16"/>
        <v/>
      </c>
      <c r="P21" s="17" t="str">
        <f t="shared" si="17"/>
        <v/>
      </c>
      <c r="Q21" s="6"/>
    </row>
    <row r="22" spans="2:17" x14ac:dyDescent="0.2">
      <c r="B22" s="9"/>
      <c r="C22" s="9"/>
      <c r="D22" s="5"/>
      <c r="E22" s="6"/>
      <c r="F22" s="7"/>
      <c r="G22" s="8"/>
      <c r="H22" s="16">
        <f t="shared" si="18"/>
        <v>0</v>
      </c>
      <c r="I22" s="16">
        <f t="shared" si="13"/>
        <v>0</v>
      </c>
      <c r="J22" s="14"/>
      <c r="K22" s="7"/>
      <c r="L22" s="8"/>
      <c r="M22" s="16">
        <f t="shared" si="14"/>
        <v>0</v>
      </c>
      <c r="N22" s="16">
        <f t="shared" si="15"/>
        <v>0</v>
      </c>
      <c r="O22" s="16" t="str">
        <f t="shared" si="16"/>
        <v/>
      </c>
      <c r="P22" s="17" t="str">
        <f t="shared" si="17"/>
        <v/>
      </c>
      <c r="Q22" s="6"/>
    </row>
    <row r="23" spans="2:17" x14ac:dyDescent="0.2">
      <c r="B23" s="9"/>
      <c r="C23" s="9"/>
      <c r="D23" s="5"/>
      <c r="E23" s="6"/>
      <c r="F23" s="7"/>
      <c r="G23" s="8"/>
      <c r="H23" s="16">
        <f t="shared" si="18"/>
        <v>0</v>
      </c>
      <c r="I23" s="16">
        <f t="shared" si="13"/>
        <v>0</v>
      </c>
      <c r="J23" s="14"/>
      <c r="K23" s="7"/>
      <c r="L23" s="8"/>
      <c r="M23" s="16">
        <f t="shared" si="14"/>
        <v>0</v>
      </c>
      <c r="N23" s="16">
        <f t="shared" si="15"/>
        <v>0</v>
      </c>
      <c r="O23" s="16" t="str">
        <f t="shared" si="16"/>
        <v/>
      </c>
      <c r="P23" s="17" t="str">
        <f t="shared" si="17"/>
        <v/>
      </c>
      <c r="Q23" s="6"/>
    </row>
    <row r="24" spans="2:17" x14ac:dyDescent="0.2">
      <c r="B24" s="9"/>
      <c r="C24" s="9"/>
      <c r="D24" s="5"/>
      <c r="E24" s="6"/>
      <c r="F24" s="7"/>
      <c r="G24" s="8"/>
      <c r="H24" s="16">
        <f t="shared" si="18"/>
        <v>0</v>
      </c>
      <c r="I24" s="16">
        <f t="shared" si="13"/>
        <v>0</v>
      </c>
      <c r="J24" s="14"/>
      <c r="K24" s="7"/>
      <c r="L24" s="8"/>
      <c r="M24" s="16">
        <f t="shared" si="14"/>
        <v>0</v>
      </c>
      <c r="N24" s="16">
        <f t="shared" si="15"/>
        <v>0</v>
      </c>
      <c r="O24" s="16" t="str">
        <f t="shared" si="16"/>
        <v/>
      </c>
      <c r="P24" s="17" t="str">
        <f t="shared" si="17"/>
        <v/>
      </c>
      <c r="Q24" s="6"/>
    </row>
    <row r="25" spans="2:17" x14ac:dyDescent="0.2">
      <c r="B25" s="9"/>
      <c r="C25" s="9"/>
      <c r="D25" s="5"/>
      <c r="E25" s="6"/>
      <c r="F25" s="7"/>
      <c r="G25" s="8"/>
      <c r="H25" s="16">
        <f t="shared" si="18"/>
        <v>0</v>
      </c>
      <c r="I25" s="16">
        <f t="shared" si="13"/>
        <v>0</v>
      </c>
      <c r="J25" s="14"/>
      <c r="K25" s="7"/>
      <c r="L25" s="8"/>
      <c r="M25" s="16">
        <f t="shared" si="14"/>
        <v>0</v>
      </c>
      <c r="N25" s="16">
        <f t="shared" si="15"/>
        <v>0</v>
      </c>
      <c r="O25" s="16" t="str">
        <f t="shared" si="16"/>
        <v/>
      </c>
      <c r="P25" s="17" t="str">
        <f t="shared" si="17"/>
        <v/>
      </c>
      <c r="Q25" s="6"/>
    </row>
    <row r="26" spans="2:17" x14ac:dyDescent="0.2">
      <c r="B26" s="9"/>
      <c r="C26" s="9"/>
      <c r="D26" s="5"/>
      <c r="E26" s="6"/>
      <c r="F26" s="7"/>
      <c r="G26" s="8"/>
      <c r="H26" s="16">
        <f t="shared" si="18"/>
        <v>0</v>
      </c>
      <c r="I26" s="16">
        <f t="shared" si="13"/>
        <v>0</v>
      </c>
      <c r="J26" s="14"/>
      <c r="K26" s="7"/>
      <c r="L26" s="8"/>
      <c r="M26" s="16">
        <f t="shared" si="14"/>
        <v>0</v>
      </c>
      <c r="N26" s="16">
        <f t="shared" si="15"/>
        <v>0</v>
      </c>
      <c r="O26" s="16" t="str">
        <f t="shared" si="16"/>
        <v/>
      </c>
      <c r="P26" s="17" t="str">
        <f t="shared" si="17"/>
        <v/>
      </c>
      <c r="Q26" s="6"/>
    </row>
    <row r="27" spans="2:17" x14ac:dyDescent="0.2">
      <c r="B27" s="9"/>
      <c r="C27" s="9"/>
      <c r="D27" s="5"/>
      <c r="E27" s="6"/>
      <c r="F27" s="7"/>
      <c r="G27" s="8"/>
      <c r="H27" s="16">
        <f t="shared" si="18"/>
        <v>0</v>
      </c>
      <c r="I27" s="16">
        <f t="shared" si="13"/>
        <v>0</v>
      </c>
      <c r="J27" s="14"/>
      <c r="K27" s="7"/>
      <c r="L27" s="8"/>
      <c r="M27" s="16">
        <f t="shared" si="14"/>
        <v>0</v>
      </c>
      <c r="N27" s="16">
        <f t="shared" si="15"/>
        <v>0</v>
      </c>
      <c r="O27" s="16" t="str">
        <f t="shared" si="16"/>
        <v/>
      </c>
      <c r="P27" s="17" t="str">
        <f t="shared" si="17"/>
        <v/>
      </c>
      <c r="Q27" s="6"/>
    </row>
    <row r="28" spans="2:17" x14ac:dyDescent="0.2">
      <c r="B28" s="9"/>
      <c r="C28" s="9"/>
      <c r="D28" s="5"/>
      <c r="E28" s="6"/>
      <c r="F28" s="7"/>
      <c r="G28" s="8"/>
      <c r="H28" s="16">
        <f t="shared" si="18"/>
        <v>0</v>
      </c>
      <c r="I28" s="16">
        <f t="shared" si="13"/>
        <v>0</v>
      </c>
      <c r="J28" s="14"/>
      <c r="K28" s="7"/>
      <c r="L28" s="8"/>
      <c r="M28" s="16">
        <f t="shared" si="14"/>
        <v>0</v>
      </c>
      <c r="N28" s="16">
        <f t="shared" si="15"/>
        <v>0</v>
      </c>
      <c r="O28" s="16" t="str">
        <f t="shared" si="16"/>
        <v/>
      </c>
      <c r="P28" s="17" t="str">
        <f t="shared" si="17"/>
        <v/>
      </c>
      <c r="Q28" s="6"/>
    </row>
    <row r="29" spans="2:17" x14ac:dyDescent="0.2">
      <c r="B29" s="9"/>
      <c r="C29" s="9"/>
      <c r="D29" s="5"/>
      <c r="E29" s="6"/>
      <c r="F29" s="7"/>
      <c r="G29" s="8"/>
      <c r="H29" s="16">
        <f t="shared" si="18"/>
        <v>0</v>
      </c>
      <c r="I29" s="16">
        <f t="shared" si="13"/>
        <v>0</v>
      </c>
      <c r="J29" s="14"/>
      <c r="K29" s="7"/>
      <c r="L29" s="8"/>
      <c r="M29" s="16">
        <f t="shared" si="14"/>
        <v>0</v>
      </c>
      <c r="N29" s="16">
        <f t="shared" si="15"/>
        <v>0</v>
      </c>
      <c r="O29" s="16" t="str">
        <f t="shared" si="16"/>
        <v/>
      </c>
      <c r="P29" s="17" t="str">
        <f t="shared" si="17"/>
        <v/>
      </c>
      <c r="Q29" s="6"/>
    </row>
    <row r="30" spans="2:17" x14ac:dyDescent="0.2">
      <c r="B30" s="9"/>
      <c r="C30" s="9"/>
      <c r="D30" s="5"/>
      <c r="E30" s="6"/>
      <c r="F30" s="7"/>
      <c r="G30" s="8"/>
      <c r="H30" s="16">
        <f t="shared" si="18"/>
        <v>0</v>
      </c>
      <c r="I30" s="16">
        <f t="shared" si="13"/>
        <v>0</v>
      </c>
      <c r="J30" s="14"/>
      <c r="K30" s="7"/>
      <c r="L30" s="8"/>
      <c r="M30" s="16">
        <f t="shared" si="14"/>
        <v>0</v>
      </c>
      <c r="N30" s="16">
        <f t="shared" si="15"/>
        <v>0</v>
      </c>
      <c r="O30" s="16" t="str">
        <f t="shared" si="16"/>
        <v/>
      </c>
      <c r="P30" s="17" t="str">
        <f t="shared" si="17"/>
        <v/>
      </c>
      <c r="Q30" s="6"/>
    </row>
    <row r="31" spans="2:17" x14ac:dyDescent="0.2">
      <c r="B31" s="9"/>
      <c r="C31" s="9"/>
      <c r="D31" s="5"/>
      <c r="E31" s="6"/>
      <c r="F31" s="7"/>
      <c r="G31" s="8"/>
      <c r="H31" s="16">
        <f t="shared" si="18"/>
        <v>0</v>
      </c>
      <c r="I31" s="16">
        <f t="shared" si="13"/>
        <v>0</v>
      </c>
      <c r="J31" s="14"/>
      <c r="K31" s="7"/>
      <c r="L31" s="8"/>
      <c r="M31" s="16">
        <f t="shared" si="14"/>
        <v>0</v>
      </c>
      <c r="N31" s="16">
        <f t="shared" si="15"/>
        <v>0</v>
      </c>
      <c r="O31" s="16" t="str">
        <f t="shared" si="16"/>
        <v/>
      </c>
      <c r="P31" s="17" t="str">
        <f t="shared" si="17"/>
        <v/>
      </c>
      <c r="Q31" s="6"/>
    </row>
    <row r="32" spans="2:17" x14ac:dyDescent="0.2">
      <c r="B32" s="9"/>
      <c r="C32" s="9"/>
      <c r="D32" s="5"/>
      <c r="E32" s="6"/>
      <c r="F32" s="7"/>
      <c r="G32" s="8"/>
      <c r="H32" s="16">
        <f t="shared" si="18"/>
        <v>0</v>
      </c>
      <c r="I32" s="16">
        <f t="shared" si="13"/>
        <v>0</v>
      </c>
      <c r="J32" s="9"/>
      <c r="K32" s="7"/>
      <c r="L32" s="8"/>
      <c r="M32" s="16">
        <f t="shared" si="14"/>
        <v>0</v>
      </c>
      <c r="N32" s="16">
        <f t="shared" si="15"/>
        <v>0</v>
      </c>
      <c r="O32" s="16" t="str">
        <f t="shared" si="16"/>
        <v/>
      </c>
      <c r="P32" s="17" t="str">
        <f t="shared" si="17"/>
        <v/>
      </c>
      <c r="Q32" s="6"/>
    </row>
    <row r="33" spans="2:17" x14ac:dyDescent="0.2">
      <c r="B33" s="9"/>
      <c r="C33" s="9"/>
      <c r="D33" s="5"/>
      <c r="E33" s="6"/>
      <c r="F33" s="7"/>
      <c r="G33" s="8"/>
      <c r="H33" s="16">
        <f t="shared" si="18"/>
        <v>0</v>
      </c>
      <c r="I33" s="16">
        <f t="shared" si="13"/>
        <v>0</v>
      </c>
      <c r="J33" s="14"/>
      <c r="K33" s="7"/>
      <c r="L33" s="8"/>
      <c r="M33" s="16">
        <f t="shared" si="14"/>
        <v>0</v>
      </c>
      <c r="N33" s="16">
        <f t="shared" si="15"/>
        <v>0</v>
      </c>
      <c r="O33" s="16" t="str">
        <f t="shared" si="16"/>
        <v/>
      </c>
      <c r="P33" s="17" t="str">
        <f t="shared" si="17"/>
        <v/>
      </c>
      <c r="Q33" s="6"/>
    </row>
    <row r="34" spans="2:17" x14ac:dyDescent="0.2">
      <c r="B34" s="9"/>
      <c r="C34" s="9"/>
      <c r="D34" s="5"/>
      <c r="E34" s="6"/>
      <c r="F34" s="7"/>
      <c r="G34" s="8"/>
      <c r="H34" s="16">
        <f t="shared" si="18"/>
        <v>0</v>
      </c>
      <c r="I34" s="16">
        <f t="shared" si="13"/>
        <v>0</v>
      </c>
      <c r="J34" s="14"/>
      <c r="K34" s="7"/>
      <c r="L34" s="8"/>
      <c r="M34" s="16">
        <f t="shared" si="14"/>
        <v>0</v>
      </c>
      <c r="N34" s="16">
        <f t="shared" si="15"/>
        <v>0</v>
      </c>
      <c r="O34" s="16" t="str">
        <f t="shared" si="16"/>
        <v/>
      </c>
      <c r="P34" s="17" t="str">
        <f t="shared" si="17"/>
        <v/>
      </c>
      <c r="Q34" s="6"/>
    </row>
    <row r="35" spans="2:17" x14ac:dyDescent="0.2">
      <c r="B35" s="9"/>
      <c r="C35" s="9"/>
      <c r="D35" s="5"/>
      <c r="E35" s="6"/>
      <c r="F35" s="7"/>
      <c r="G35" s="8"/>
      <c r="H35" s="16">
        <f t="shared" si="18"/>
        <v>0</v>
      </c>
      <c r="I35" s="16">
        <f t="shared" si="13"/>
        <v>0</v>
      </c>
      <c r="J35" s="14"/>
      <c r="K35" s="7"/>
      <c r="L35" s="8"/>
      <c r="M35" s="16">
        <f t="shared" si="14"/>
        <v>0</v>
      </c>
      <c r="N35" s="16">
        <f t="shared" si="15"/>
        <v>0</v>
      </c>
      <c r="O35" s="16" t="str">
        <f t="shared" si="16"/>
        <v/>
      </c>
      <c r="P35" s="17" t="str">
        <f t="shared" si="17"/>
        <v/>
      </c>
      <c r="Q35" s="6"/>
    </row>
    <row r="36" spans="2:17" x14ac:dyDescent="0.2">
      <c r="B36" s="9"/>
      <c r="C36" s="9"/>
      <c r="D36" s="5"/>
      <c r="E36" s="6"/>
      <c r="F36" s="7"/>
      <c r="G36" s="8"/>
      <c r="H36" s="16">
        <f t="shared" si="18"/>
        <v>0</v>
      </c>
      <c r="I36" s="16">
        <f t="shared" si="13"/>
        <v>0</v>
      </c>
      <c r="J36" s="14"/>
      <c r="K36" s="7"/>
      <c r="L36" s="8"/>
      <c r="M36" s="16">
        <f t="shared" si="14"/>
        <v>0</v>
      </c>
      <c r="N36" s="16">
        <f t="shared" si="15"/>
        <v>0</v>
      </c>
      <c r="O36" s="16" t="str">
        <f t="shared" si="16"/>
        <v/>
      </c>
      <c r="P36" s="17" t="str">
        <f t="shared" si="17"/>
        <v/>
      </c>
      <c r="Q36" s="6"/>
    </row>
    <row r="37" spans="2:17" x14ac:dyDescent="0.2">
      <c r="B37" s="9"/>
      <c r="C37" s="9"/>
      <c r="D37" s="5"/>
      <c r="E37" s="6"/>
      <c r="F37" s="7"/>
      <c r="G37" s="8"/>
      <c r="H37" s="16">
        <f t="shared" si="18"/>
        <v>0</v>
      </c>
      <c r="I37" s="16">
        <f t="shared" si="13"/>
        <v>0</v>
      </c>
      <c r="J37" s="14"/>
      <c r="K37" s="7"/>
      <c r="L37" s="8"/>
      <c r="M37" s="16">
        <f t="shared" si="14"/>
        <v>0</v>
      </c>
      <c r="N37" s="16">
        <f t="shared" si="15"/>
        <v>0</v>
      </c>
      <c r="O37" s="16" t="str">
        <f t="shared" si="16"/>
        <v/>
      </c>
      <c r="P37" s="17" t="str">
        <f t="shared" si="17"/>
        <v/>
      </c>
      <c r="Q37" s="6"/>
    </row>
    <row r="38" spans="2:17" x14ac:dyDescent="0.2">
      <c r="B38" s="9"/>
      <c r="C38" s="9"/>
      <c r="D38" s="5"/>
      <c r="E38" s="6"/>
      <c r="F38" s="7"/>
      <c r="G38" s="8"/>
      <c r="H38" s="16">
        <f t="shared" si="18"/>
        <v>0</v>
      </c>
      <c r="I38" s="16">
        <f t="shared" si="13"/>
        <v>0</v>
      </c>
      <c r="J38" s="14"/>
      <c r="K38" s="7"/>
      <c r="L38" s="8"/>
      <c r="M38" s="16">
        <f t="shared" si="14"/>
        <v>0</v>
      </c>
      <c r="N38" s="16">
        <f t="shared" si="15"/>
        <v>0</v>
      </c>
      <c r="O38" s="16" t="str">
        <f t="shared" si="16"/>
        <v/>
      </c>
      <c r="P38" s="17" t="str">
        <f t="shared" si="17"/>
        <v/>
      </c>
      <c r="Q38" s="6"/>
    </row>
    <row r="39" spans="2:17" x14ac:dyDescent="0.2">
      <c r="B39" s="9"/>
      <c r="C39" s="9"/>
      <c r="D39" s="5"/>
      <c r="E39" s="6"/>
      <c r="F39" s="7"/>
      <c r="G39" s="8"/>
      <c r="H39" s="16">
        <f t="shared" si="18"/>
        <v>0</v>
      </c>
      <c r="I39" s="16">
        <f t="shared" si="13"/>
        <v>0</v>
      </c>
      <c r="J39" s="14"/>
      <c r="K39" s="7"/>
      <c r="L39" s="8"/>
      <c r="M39" s="16">
        <f t="shared" si="14"/>
        <v>0</v>
      </c>
      <c r="N39" s="16">
        <f t="shared" si="15"/>
        <v>0</v>
      </c>
      <c r="O39" s="16" t="str">
        <f t="shared" si="16"/>
        <v/>
      </c>
      <c r="P39" s="17" t="str">
        <f t="shared" si="17"/>
        <v/>
      </c>
      <c r="Q39" s="6"/>
    </row>
    <row r="40" spans="2:17" x14ac:dyDescent="0.2">
      <c r="B40" s="15"/>
      <c r="C40" s="15"/>
      <c r="O40" s="11">
        <f>SUM(O4:O39)</f>
        <v>218700</v>
      </c>
      <c r="P40" s="11"/>
    </row>
    <row r="41" spans="2:17" x14ac:dyDescent="0.2">
      <c r="B41" s="15"/>
      <c r="C41" s="15"/>
    </row>
  </sheetData>
  <autoFilter ref="B3:Q40" xr:uid="{00000000-0009-0000-0000-000003000000}"/>
  <mergeCells count="3">
    <mergeCell ref="B2:I2"/>
    <mergeCell ref="J2:N2"/>
    <mergeCell ref="O2:Q2"/>
  </mergeCells>
  <phoneticPr fontId="1"/>
  <conditionalFormatting sqref="O4:P39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B2:Q41"/>
  <sheetViews>
    <sheetView zoomScale="85" zoomScaleNormal="85" zoomScalePageLayoutView="70" workbookViewId="0"/>
  </sheetViews>
  <sheetFormatPr defaultColWidth="8.77734375" defaultRowHeight="13.2" x14ac:dyDescent="0.2"/>
  <cols>
    <col min="1" max="1" width="2.44140625" customWidth="1"/>
    <col min="2" max="4" width="11.33203125" customWidth="1"/>
    <col min="5" max="5" width="15.5546875" bestFit="1" customWidth="1"/>
    <col min="6" max="16" width="11.33203125" customWidth="1"/>
    <col min="17" max="17" width="67.109375" bestFit="1" customWidth="1"/>
  </cols>
  <sheetData>
    <row r="2" spans="2:17" x14ac:dyDescent="0.2">
      <c r="B2" s="54" t="s">
        <v>4</v>
      </c>
      <c r="C2" s="55"/>
      <c r="D2" s="56"/>
      <c r="E2" s="56"/>
      <c r="F2" s="56"/>
      <c r="G2" s="56"/>
      <c r="H2" s="56"/>
      <c r="I2" s="57"/>
      <c r="J2" s="61" t="s">
        <v>7</v>
      </c>
      <c r="K2" s="56"/>
      <c r="L2" s="56"/>
      <c r="M2" s="56"/>
      <c r="N2" s="57"/>
      <c r="O2" s="62" t="s">
        <v>24</v>
      </c>
      <c r="P2" s="56"/>
      <c r="Q2" s="57"/>
    </row>
    <row r="3" spans="2:17" x14ac:dyDescent="0.2">
      <c r="B3" s="2" t="s">
        <v>135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9</v>
      </c>
      <c r="J3" s="3" t="s">
        <v>5</v>
      </c>
      <c r="K3" s="3" t="s">
        <v>2</v>
      </c>
      <c r="L3" s="3" t="s">
        <v>3</v>
      </c>
      <c r="M3" s="3" t="s">
        <v>8</v>
      </c>
      <c r="N3" s="3" t="s">
        <v>9</v>
      </c>
      <c r="O3" s="1" t="s">
        <v>9</v>
      </c>
      <c r="P3" s="1" t="s">
        <v>26</v>
      </c>
      <c r="Q3" s="12" t="s">
        <v>25</v>
      </c>
    </row>
    <row r="4" spans="2:17" x14ac:dyDescent="0.2">
      <c r="B4" s="9"/>
      <c r="C4" s="9"/>
      <c r="D4" s="5"/>
      <c r="E4" s="6"/>
      <c r="F4" s="7"/>
      <c r="G4" s="8"/>
      <c r="H4" s="16">
        <f t="shared" ref="H4:H39" si="0">F4*G4</f>
        <v>0</v>
      </c>
      <c r="I4" s="16">
        <f t="shared" ref="I4:I39" si="1">SUM(H4)</f>
        <v>0</v>
      </c>
      <c r="J4" s="14"/>
      <c r="K4" s="7"/>
      <c r="L4" s="8"/>
      <c r="M4" s="16">
        <f t="shared" ref="M4:M39" si="2">K4*L4</f>
        <v>0</v>
      </c>
      <c r="N4" s="16">
        <f t="shared" ref="N4:N39" si="3">SUM(M4)</f>
        <v>0</v>
      </c>
      <c r="O4" s="16" t="str">
        <f t="shared" ref="O4:O39" si="4">IF(J4&lt;&gt;"",N4-I4,"")</f>
        <v/>
      </c>
      <c r="P4" s="17" t="str">
        <f t="shared" ref="P4:P39" si="5">IF(O4&lt;&gt;"",O4/I4,"")</f>
        <v/>
      </c>
      <c r="Q4" s="6"/>
    </row>
    <row r="5" spans="2:17" x14ac:dyDescent="0.2">
      <c r="B5" s="9"/>
      <c r="C5" s="9"/>
      <c r="D5" s="5"/>
      <c r="E5" s="6"/>
      <c r="F5" s="7"/>
      <c r="G5" s="8"/>
      <c r="H5" s="16">
        <f t="shared" si="0"/>
        <v>0</v>
      </c>
      <c r="I5" s="16">
        <f t="shared" si="1"/>
        <v>0</v>
      </c>
      <c r="J5" s="14"/>
      <c r="K5" s="7"/>
      <c r="L5" s="8"/>
      <c r="M5" s="16">
        <f>K5*L5</f>
        <v>0</v>
      </c>
      <c r="N5" s="16">
        <f t="shared" si="3"/>
        <v>0</v>
      </c>
      <c r="O5" s="16" t="str">
        <f t="shared" si="4"/>
        <v/>
      </c>
      <c r="P5" s="17" t="str">
        <f t="shared" si="5"/>
        <v/>
      </c>
      <c r="Q5" s="6"/>
    </row>
    <row r="6" spans="2:17" x14ac:dyDescent="0.2">
      <c r="B6" s="9"/>
      <c r="C6" s="9"/>
      <c r="D6" s="5"/>
      <c r="E6" s="6"/>
      <c r="F6" s="7"/>
      <c r="G6" s="8"/>
      <c r="H6" s="16">
        <f t="shared" si="0"/>
        <v>0</v>
      </c>
      <c r="I6" s="16">
        <f t="shared" si="1"/>
        <v>0</v>
      </c>
      <c r="J6" s="14"/>
      <c r="K6" s="7"/>
      <c r="L6" s="8"/>
      <c r="M6" s="16">
        <f t="shared" si="2"/>
        <v>0</v>
      </c>
      <c r="N6" s="16">
        <f t="shared" si="3"/>
        <v>0</v>
      </c>
      <c r="O6" s="16" t="str">
        <f t="shared" si="4"/>
        <v/>
      </c>
      <c r="P6" s="17" t="str">
        <f t="shared" si="5"/>
        <v/>
      </c>
      <c r="Q6" s="6"/>
    </row>
    <row r="7" spans="2:17" x14ac:dyDescent="0.2">
      <c r="B7" s="9"/>
      <c r="C7" s="9"/>
      <c r="D7" s="5"/>
      <c r="E7" s="6"/>
      <c r="F7" s="7"/>
      <c r="G7" s="8"/>
      <c r="H7" s="16">
        <f t="shared" si="0"/>
        <v>0</v>
      </c>
      <c r="I7" s="16">
        <f t="shared" si="1"/>
        <v>0</v>
      </c>
      <c r="J7" s="14"/>
      <c r="K7" s="7"/>
      <c r="L7" s="8"/>
      <c r="M7" s="16">
        <f t="shared" si="2"/>
        <v>0</v>
      </c>
      <c r="N7" s="16">
        <f t="shared" si="3"/>
        <v>0</v>
      </c>
      <c r="O7" s="16" t="str">
        <f>IF(J7&lt;&gt;"",N7-I7,"")</f>
        <v/>
      </c>
      <c r="P7" s="17" t="str">
        <f t="shared" si="5"/>
        <v/>
      </c>
      <c r="Q7" s="6"/>
    </row>
    <row r="8" spans="2:17" x14ac:dyDescent="0.2">
      <c r="B8" s="9"/>
      <c r="C8" s="9"/>
      <c r="D8" s="5"/>
      <c r="E8" s="6"/>
      <c r="F8" s="7"/>
      <c r="G8" s="8"/>
      <c r="H8" s="16">
        <f t="shared" si="0"/>
        <v>0</v>
      </c>
      <c r="I8" s="16">
        <f t="shared" si="1"/>
        <v>0</v>
      </c>
      <c r="J8" s="14"/>
      <c r="K8" s="7"/>
      <c r="L8" s="8"/>
      <c r="M8" s="16">
        <f t="shared" si="2"/>
        <v>0</v>
      </c>
      <c r="N8" s="16">
        <f t="shared" si="3"/>
        <v>0</v>
      </c>
      <c r="O8" s="16" t="str">
        <f t="shared" si="4"/>
        <v/>
      </c>
      <c r="P8" s="17" t="str">
        <f t="shared" si="5"/>
        <v/>
      </c>
      <c r="Q8" s="6"/>
    </row>
    <row r="9" spans="2:17" x14ac:dyDescent="0.2">
      <c r="B9" s="9"/>
      <c r="C9" s="9"/>
      <c r="D9" s="5"/>
      <c r="E9" s="6"/>
      <c r="F9" s="7"/>
      <c r="G9" s="8"/>
      <c r="H9" s="16">
        <f>F9*G9</f>
        <v>0</v>
      </c>
      <c r="I9" s="16">
        <f t="shared" si="1"/>
        <v>0</v>
      </c>
      <c r="J9" s="14"/>
      <c r="K9" s="7"/>
      <c r="L9" s="8"/>
      <c r="M9" s="16">
        <f t="shared" si="2"/>
        <v>0</v>
      </c>
      <c r="N9" s="16">
        <f t="shared" si="3"/>
        <v>0</v>
      </c>
      <c r="O9" s="16" t="str">
        <f t="shared" si="4"/>
        <v/>
      </c>
      <c r="P9" s="17" t="str">
        <f t="shared" si="5"/>
        <v/>
      </c>
      <c r="Q9" s="6"/>
    </row>
    <row r="10" spans="2:17" x14ac:dyDescent="0.2">
      <c r="B10" s="9"/>
      <c r="C10" s="9"/>
      <c r="D10" s="5"/>
      <c r="E10" s="6"/>
      <c r="F10" s="7"/>
      <c r="G10" s="8"/>
      <c r="H10" s="16">
        <f t="shared" si="0"/>
        <v>0</v>
      </c>
      <c r="I10" s="16">
        <f t="shared" si="1"/>
        <v>0</v>
      </c>
      <c r="J10" s="14"/>
      <c r="K10" s="7"/>
      <c r="L10" s="8"/>
      <c r="M10" s="16">
        <f t="shared" si="2"/>
        <v>0</v>
      </c>
      <c r="N10" s="16">
        <f t="shared" si="3"/>
        <v>0</v>
      </c>
      <c r="O10" s="16" t="str">
        <f t="shared" si="4"/>
        <v/>
      </c>
      <c r="P10" s="17" t="str">
        <f t="shared" si="5"/>
        <v/>
      </c>
      <c r="Q10" s="6"/>
    </row>
    <row r="11" spans="2:17" x14ac:dyDescent="0.2">
      <c r="B11" s="9"/>
      <c r="C11" s="9"/>
      <c r="D11" s="5"/>
      <c r="E11" s="6"/>
      <c r="F11" s="7"/>
      <c r="G11" s="8"/>
      <c r="H11" s="16">
        <f t="shared" si="0"/>
        <v>0</v>
      </c>
      <c r="I11" s="16">
        <f t="shared" si="1"/>
        <v>0</v>
      </c>
      <c r="J11" s="14"/>
      <c r="K11" s="7"/>
      <c r="L11" s="8"/>
      <c r="M11" s="16">
        <f t="shared" si="2"/>
        <v>0</v>
      </c>
      <c r="N11" s="16">
        <f t="shared" si="3"/>
        <v>0</v>
      </c>
      <c r="O11" s="16" t="str">
        <f t="shared" si="4"/>
        <v/>
      </c>
      <c r="P11" s="17" t="str">
        <f t="shared" si="5"/>
        <v/>
      </c>
      <c r="Q11" s="6"/>
    </row>
    <row r="12" spans="2:17" x14ac:dyDescent="0.2">
      <c r="B12" s="9"/>
      <c r="C12" s="9"/>
      <c r="D12" s="5"/>
      <c r="E12" s="6"/>
      <c r="F12" s="7"/>
      <c r="G12" s="8"/>
      <c r="H12" s="16">
        <f t="shared" si="0"/>
        <v>0</v>
      </c>
      <c r="I12" s="16">
        <f t="shared" si="1"/>
        <v>0</v>
      </c>
      <c r="J12" s="14"/>
      <c r="K12" s="7"/>
      <c r="L12" s="8"/>
      <c r="M12" s="16">
        <f t="shared" si="2"/>
        <v>0</v>
      </c>
      <c r="N12" s="16">
        <f t="shared" si="3"/>
        <v>0</v>
      </c>
      <c r="O12" s="16" t="str">
        <f t="shared" si="4"/>
        <v/>
      </c>
      <c r="P12" s="17" t="str">
        <f t="shared" si="5"/>
        <v/>
      </c>
      <c r="Q12" s="6"/>
    </row>
    <row r="13" spans="2:17" x14ac:dyDescent="0.2">
      <c r="B13" s="9"/>
      <c r="C13" s="9"/>
      <c r="D13" s="5"/>
      <c r="E13" s="6"/>
      <c r="F13" s="7"/>
      <c r="G13" s="8"/>
      <c r="H13" s="16">
        <f t="shared" si="0"/>
        <v>0</v>
      </c>
      <c r="I13" s="16">
        <f t="shared" si="1"/>
        <v>0</v>
      </c>
      <c r="J13" s="14"/>
      <c r="K13" s="7"/>
      <c r="L13" s="8"/>
      <c r="M13" s="16">
        <f t="shared" si="2"/>
        <v>0</v>
      </c>
      <c r="N13" s="16">
        <f t="shared" si="3"/>
        <v>0</v>
      </c>
      <c r="O13" s="16" t="str">
        <f t="shared" si="4"/>
        <v/>
      </c>
      <c r="P13" s="17" t="str">
        <f t="shared" si="5"/>
        <v/>
      </c>
      <c r="Q13" s="6"/>
    </row>
    <row r="14" spans="2:17" x14ac:dyDescent="0.2">
      <c r="B14" s="9"/>
      <c r="C14" s="9"/>
      <c r="D14" s="5"/>
      <c r="E14" s="6"/>
      <c r="F14" s="7"/>
      <c r="G14" s="8"/>
      <c r="H14" s="16">
        <f t="shared" si="0"/>
        <v>0</v>
      </c>
      <c r="I14" s="16">
        <f t="shared" si="1"/>
        <v>0</v>
      </c>
      <c r="J14" s="14"/>
      <c r="K14" s="7"/>
      <c r="L14" s="8"/>
      <c r="M14" s="16">
        <f t="shared" si="2"/>
        <v>0</v>
      </c>
      <c r="N14" s="16">
        <f t="shared" si="3"/>
        <v>0</v>
      </c>
      <c r="O14" s="16" t="str">
        <f>IF(J14&lt;&gt;"",N14-I14,"")</f>
        <v/>
      </c>
      <c r="P14" s="17" t="str">
        <f t="shared" si="5"/>
        <v/>
      </c>
      <c r="Q14" s="6"/>
    </row>
    <row r="15" spans="2:17" x14ac:dyDescent="0.2">
      <c r="B15" s="9"/>
      <c r="C15" s="9"/>
      <c r="D15" s="5"/>
      <c r="E15" s="6"/>
      <c r="F15" s="7"/>
      <c r="G15" s="8"/>
      <c r="H15" s="16">
        <f t="shared" si="0"/>
        <v>0</v>
      </c>
      <c r="I15" s="16">
        <f t="shared" si="1"/>
        <v>0</v>
      </c>
      <c r="J15" s="14"/>
      <c r="K15" s="7"/>
      <c r="L15" s="8"/>
      <c r="M15" s="16">
        <f t="shared" si="2"/>
        <v>0</v>
      </c>
      <c r="N15" s="16">
        <f t="shared" si="3"/>
        <v>0</v>
      </c>
      <c r="O15" s="16" t="str">
        <f t="shared" si="4"/>
        <v/>
      </c>
      <c r="P15" s="17" t="str">
        <f t="shared" si="5"/>
        <v/>
      </c>
      <c r="Q15" s="6"/>
    </row>
    <row r="16" spans="2:17" x14ac:dyDescent="0.2">
      <c r="B16" s="9"/>
      <c r="C16" s="9"/>
      <c r="D16" s="5"/>
      <c r="E16" s="6"/>
      <c r="F16" s="7"/>
      <c r="G16" s="8"/>
      <c r="H16" s="16">
        <f t="shared" si="0"/>
        <v>0</v>
      </c>
      <c r="I16" s="16">
        <f t="shared" si="1"/>
        <v>0</v>
      </c>
      <c r="J16" s="14"/>
      <c r="K16" s="7"/>
      <c r="L16" s="8"/>
      <c r="M16" s="16">
        <f t="shared" si="2"/>
        <v>0</v>
      </c>
      <c r="N16" s="16">
        <f t="shared" si="3"/>
        <v>0</v>
      </c>
      <c r="O16" s="16" t="str">
        <f t="shared" si="4"/>
        <v/>
      </c>
      <c r="P16" s="17" t="str">
        <f t="shared" si="5"/>
        <v/>
      </c>
      <c r="Q16" s="6"/>
    </row>
    <row r="17" spans="2:17" x14ac:dyDescent="0.2">
      <c r="B17" s="9"/>
      <c r="C17" s="9"/>
      <c r="D17" s="5"/>
      <c r="E17" s="6"/>
      <c r="F17" s="7"/>
      <c r="G17" s="8"/>
      <c r="H17" s="16">
        <f t="shared" si="0"/>
        <v>0</v>
      </c>
      <c r="I17" s="16">
        <f t="shared" si="1"/>
        <v>0</v>
      </c>
      <c r="J17" s="14"/>
      <c r="K17" s="7"/>
      <c r="L17" s="8"/>
      <c r="M17" s="16">
        <f t="shared" si="2"/>
        <v>0</v>
      </c>
      <c r="N17" s="16">
        <f t="shared" si="3"/>
        <v>0</v>
      </c>
      <c r="O17" s="16" t="str">
        <f t="shared" si="4"/>
        <v/>
      </c>
      <c r="P17" s="17" t="str">
        <f t="shared" si="5"/>
        <v/>
      </c>
      <c r="Q17" s="6"/>
    </row>
    <row r="18" spans="2:17" x14ac:dyDescent="0.2">
      <c r="B18" s="9"/>
      <c r="C18" s="9"/>
      <c r="D18" s="5"/>
      <c r="E18" s="6"/>
      <c r="F18" s="7"/>
      <c r="G18" s="8"/>
      <c r="H18" s="16">
        <f t="shared" si="0"/>
        <v>0</v>
      </c>
      <c r="I18" s="16">
        <f t="shared" si="1"/>
        <v>0</v>
      </c>
      <c r="J18" s="14"/>
      <c r="K18" s="7"/>
      <c r="L18" s="8"/>
      <c r="M18" s="16">
        <f t="shared" si="2"/>
        <v>0</v>
      </c>
      <c r="N18" s="16">
        <f t="shared" si="3"/>
        <v>0</v>
      </c>
      <c r="O18" s="16" t="str">
        <f t="shared" si="4"/>
        <v/>
      </c>
      <c r="P18" s="17" t="str">
        <f t="shared" si="5"/>
        <v/>
      </c>
      <c r="Q18" s="6"/>
    </row>
    <row r="19" spans="2:17" x14ac:dyDescent="0.2">
      <c r="B19" s="9"/>
      <c r="C19" s="9"/>
      <c r="D19" s="5"/>
      <c r="E19" s="6"/>
      <c r="F19" s="7"/>
      <c r="G19" s="8"/>
      <c r="H19" s="16">
        <f>F19*G19</f>
        <v>0</v>
      </c>
      <c r="I19" s="16">
        <f>SUM(H19)</f>
        <v>0</v>
      </c>
      <c r="J19" s="9"/>
      <c r="K19" s="7"/>
      <c r="L19" s="8"/>
      <c r="M19" s="16">
        <f>K19*L19</f>
        <v>0</v>
      </c>
      <c r="N19" s="16">
        <f>SUM(M19)</f>
        <v>0</v>
      </c>
      <c r="O19" s="16" t="str">
        <f>IF(J19&lt;&gt;"",N19-I19,"")</f>
        <v/>
      </c>
      <c r="P19" s="17" t="str">
        <f>IF(O19&lt;&gt;"",O19/I19,"")</f>
        <v/>
      </c>
      <c r="Q19" s="6"/>
    </row>
    <row r="20" spans="2:17" x14ac:dyDescent="0.2">
      <c r="B20" s="9"/>
      <c r="C20" s="9"/>
      <c r="D20" s="5"/>
      <c r="E20" s="6"/>
      <c r="F20" s="7"/>
      <c r="G20" s="8"/>
      <c r="H20" s="16">
        <f t="shared" si="0"/>
        <v>0</v>
      </c>
      <c r="I20" s="16">
        <f t="shared" si="1"/>
        <v>0</v>
      </c>
      <c r="J20" s="14"/>
      <c r="K20" s="7"/>
      <c r="L20" s="8"/>
      <c r="M20" s="16">
        <f t="shared" si="2"/>
        <v>0</v>
      </c>
      <c r="N20" s="16">
        <f t="shared" si="3"/>
        <v>0</v>
      </c>
      <c r="O20" s="16" t="str">
        <f t="shared" si="4"/>
        <v/>
      </c>
      <c r="P20" s="17" t="str">
        <f t="shared" si="5"/>
        <v/>
      </c>
      <c r="Q20" s="6"/>
    </row>
    <row r="21" spans="2:17" x14ac:dyDescent="0.2">
      <c r="B21" s="9"/>
      <c r="C21" s="9"/>
      <c r="D21" s="5"/>
      <c r="E21" s="6"/>
      <c r="F21" s="7"/>
      <c r="G21" s="8"/>
      <c r="H21" s="16">
        <f t="shared" si="0"/>
        <v>0</v>
      </c>
      <c r="I21" s="16">
        <f t="shared" si="1"/>
        <v>0</v>
      </c>
      <c r="J21" s="14"/>
      <c r="K21" s="7"/>
      <c r="L21" s="8"/>
      <c r="M21" s="16">
        <f t="shared" si="2"/>
        <v>0</v>
      </c>
      <c r="N21" s="16">
        <f t="shared" si="3"/>
        <v>0</v>
      </c>
      <c r="O21" s="16" t="str">
        <f t="shared" si="4"/>
        <v/>
      </c>
      <c r="P21" s="17" t="str">
        <f t="shared" si="5"/>
        <v/>
      </c>
      <c r="Q21" s="6"/>
    </row>
    <row r="22" spans="2:17" x14ac:dyDescent="0.2">
      <c r="B22" s="9"/>
      <c r="C22" s="9"/>
      <c r="D22" s="5"/>
      <c r="E22" s="6"/>
      <c r="F22" s="7"/>
      <c r="G22" s="8"/>
      <c r="H22" s="16">
        <f t="shared" si="0"/>
        <v>0</v>
      </c>
      <c r="I22" s="16">
        <f t="shared" si="1"/>
        <v>0</v>
      </c>
      <c r="J22" s="14"/>
      <c r="K22" s="7"/>
      <c r="L22" s="8"/>
      <c r="M22" s="16">
        <f t="shared" si="2"/>
        <v>0</v>
      </c>
      <c r="N22" s="16">
        <f t="shared" si="3"/>
        <v>0</v>
      </c>
      <c r="O22" s="16" t="str">
        <f t="shared" si="4"/>
        <v/>
      </c>
      <c r="P22" s="17" t="str">
        <f t="shared" si="5"/>
        <v/>
      </c>
      <c r="Q22" s="6"/>
    </row>
    <row r="23" spans="2:17" x14ac:dyDescent="0.2">
      <c r="B23" s="9"/>
      <c r="C23" s="9"/>
      <c r="D23" s="5"/>
      <c r="E23" s="6"/>
      <c r="F23" s="7"/>
      <c r="G23" s="8"/>
      <c r="H23" s="16">
        <f t="shared" si="0"/>
        <v>0</v>
      </c>
      <c r="I23" s="16">
        <f t="shared" si="1"/>
        <v>0</v>
      </c>
      <c r="J23" s="14"/>
      <c r="K23" s="7"/>
      <c r="L23" s="8"/>
      <c r="M23" s="16">
        <f t="shared" si="2"/>
        <v>0</v>
      </c>
      <c r="N23" s="16">
        <f t="shared" si="3"/>
        <v>0</v>
      </c>
      <c r="O23" s="16" t="str">
        <f t="shared" si="4"/>
        <v/>
      </c>
      <c r="P23" s="17" t="str">
        <f t="shared" si="5"/>
        <v/>
      </c>
      <c r="Q23" s="6"/>
    </row>
    <row r="24" spans="2:17" x14ac:dyDescent="0.2">
      <c r="B24" s="9"/>
      <c r="C24" s="9"/>
      <c r="D24" s="5"/>
      <c r="E24" s="6"/>
      <c r="F24" s="7"/>
      <c r="G24" s="8"/>
      <c r="H24" s="16">
        <f t="shared" si="0"/>
        <v>0</v>
      </c>
      <c r="I24" s="16">
        <f t="shared" si="1"/>
        <v>0</v>
      </c>
      <c r="J24" s="14"/>
      <c r="K24" s="7"/>
      <c r="L24" s="8"/>
      <c r="M24" s="16">
        <f t="shared" si="2"/>
        <v>0</v>
      </c>
      <c r="N24" s="16">
        <f t="shared" si="3"/>
        <v>0</v>
      </c>
      <c r="O24" s="16" t="str">
        <f t="shared" si="4"/>
        <v/>
      </c>
      <c r="P24" s="17" t="str">
        <f t="shared" si="5"/>
        <v/>
      </c>
      <c r="Q24" s="6"/>
    </row>
    <row r="25" spans="2:17" x14ac:dyDescent="0.2">
      <c r="B25" s="9"/>
      <c r="C25" s="9"/>
      <c r="D25" s="5"/>
      <c r="E25" s="6"/>
      <c r="F25" s="7"/>
      <c r="G25" s="8"/>
      <c r="H25" s="16">
        <f t="shared" si="0"/>
        <v>0</v>
      </c>
      <c r="I25" s="16">
        <f t="shared" si="1"/>
        <v>0</v>
      </c>
      <c r="J25" s="14"/>
      <c r="K25" s="7"/>
      <c r="L25" s="8"/>
      <c r="M25" s="16">
        <f t="shared" si="2"/>
        <v>0</v>
      </c>
      <c r="N25" s="16">
        <f t="shared" si="3"/>
        <v>0</v>
      </c>
      <c r="O25" s="16" t="str">
        <f t="shared" si="4"/>
        <v/>
      </c>
      <c r="P25" s="17" t="str">
        <f t="shared" si="5"/>
        <v/>
      </c>
      <c r="Q25" s="6"/>
    </row>
    <row r="26" spans="2:17" x14ac:dyDescent="0.2">
      <c r="B26" s="9"/>
      <c r="C26" s="9"/>
      <c r="D26" s="5"/>
      <c r="E26" s="6"/>
      <c r="F26" s="7"/>
      <c r="G26" s="8"/>
      <c r="H26" s="16">
        <f t="shared" si="0"/>
        <v>0</v>
      </c>
      <c r="I26" s="16">
        <f t="shared" si="1"/>
        <v>0</v>
      </c>
      <c r="J26" s="14"/>
      <c r="K26" s="7"/>
      <c r="L26" s="8"/>
      <c r="M26" s="16">
        <f t="shared" si="2"/>
        <v>0</v>
      </c>
      <c r="N26" s="16">
        <f t="shared" si="3"/>
        <v>0</v>
      </c>
      <c r="O26" s="16" t="str">
        <f t="shared" si="4"/>
        <v/>
      </c>
      <c r="P26" s="17" t="str">
        <f t="shared" si="5"/>
        <v/>
      </c>
      <c r="Q26" s="6"/>
    </row>
    <row r="27" spans="2:17" x14ac:dyDescent="0.2">
      <c r="B27" s="9"/>
      <c r="C27" s="9"/>
      <c r="D27" s="5"/>
      <c r="E27" s="6"/>
      <c r="F27" s="7"/>
      <c r="G27" s="8"/>
      <c r="H27" s="16">
        <f t="shared" si="0"/>
        <v>0</v>
      </c>
      <c r="I27" s="16">
        <f t="shared" si="1"/>
        <v>0</v>
      </c>
      <c r="J27" s="14"/>
      <c r="K27" s="7"/>
      <c r="L27" s="8"/>
      <c r="M27" s="16">
        <f t="shared" si="2"/>
        <v>0</v>
      </c>
      <c r="N27" s="16">
        <f t="shared" si="3"/>
        <v>0</v>
      </c>
      <c r="O27" s="16" t="str">
        <f t="shared" si="4"/>
        <v/>
      </c>
      <c r="P27" s="17" t="str">
        <f t="shared" si="5"/>
        <v/>
      </c>
      <c r="Q27" s="6"/>
    </row>
    <row r="28" spans="2:17" x14ac:dyDescent="0.2">
      <c r="B28" s="9"/>
      <c r="C28" s="9"/>
      <c r="D28" s="5"/>
      <c r="E28" s="6"/>
      <c r="F28" s="7"/>
      <c r="G28" s="8"/>
      <c r="H28" s="16">
        <f t="shared" si="0"/>
        <v>0</v>
      </c>
      <c r="I28" s="16">
        <f t="shared" si="1"/>
        <v>0</v>
      </c>
      <c r="J28" s="14"/>
      <c r="K28" s="7"/>
      <c r="L28" s="8"/>
      <c r="M28" s="16">
        <f t="shared" si="2"/>
        <v>0</v>
      </c>
      <c r="N28" s="16">
        <f t="shared" si="3"/>
        <v>0</v>
      </c>
      <c r="O28" s="16" t="str">
        <f t="shared" si="4"/>
        <v/>
      </c>
      <c r="P28" s="17" t="str">
        <f t="shared" si="5"/>
        <v/>
      </c>
      <c r="Q28" s="6"/>
    </row>
    <row r="29" spans="2:17" x14ac:dyDescent="0.2">
      <c r="B29" s="9"/>
      <c r="C29" s="9"/>
      <c r="D29" s="5"/>
      <c r="E29" s="6"/>
      <c r="F29" s="7"/>
      <c r="G29" s="8"/>
      <c r="H29" s="16">
        <f t="shared" si="0"/>
        <v>0</v>
      </c>
      <c r="I29" s="16">
        <f t="shared" si="1"/>
        <v>0</v>
      </c>
      <c r="J29" s="14"/>
      <c r="K29" s="7"/>
      <c r="L29" s="8"/>
      <c r="M29" s="16">
        <f t="shared" si="2"/>
        <v>0</v>
      </c>
      <c r="N29" s="16">
        <f t="shared" si="3"/>
        <v>0</v>
      </c>
      <c r="O29" s="16" t="str">
        <f t="shared" si="4"/>
        <v/>
      </c>
      <c r="P29" s="17" t="str">
        <f t="shared" si="5"/>
        <v/>
      </c>
      <c r="Q29" s="6"/>
    </row>
    <row r="30" spans="2:17" x14ac:dyDescent="0.2">
      <c r="B30" s="9"/>
      <c r="C30" s="9"/>
      <c r="D30" s="5"/>
      <c r="E30" s="6"/>
      <c r="F30" s="7"/>
      <c r="G30" s="8"/>
      <c r="H30" s="16">
        <f t="shared" si="0"/>
        <v>0</v>
      </c>
      <c r="I30" s="16">
        <f t="shared" si="1"/>
        <v>0</v>
      </c>
      <c r="J30" s="14"/>
      <c r="K30" s="7"/>
      <c r="L30" s="8"/>
      <c r="M30" s="16">
        <f t="shared" si="2"/>
        <v>0</v>
      </c>
      <c r="N30" s="16">
        <f t="shared" si="3"/>
        <v>0</v>
      </c>
      <c r="O30" s="16" t="str">
        <f t="shared" si="4"/>
        <v/>
      </c>
      <c r="P30" s="17" t="str">
        <f t="shared" si="5"/>
        <v/>
      </c>
      <c r="Q30" s="6"/>
    </row>
    <row r="31" spans="2:17" x14ac:dyDescent="0.2">
      <c r="B31" s="9"/>
      <c r="C31" s="9"/>
      <c r="D31" s="5"/>
      <c r="E31" s="6"/>
      <c r="F31" s="7"/>
      <c r="G31" s="8"/>
      <c r="H31" s="16">
        <f t="shared" si="0"/>
        <v>0</v>
      </c>
      <c r="I31" s="16">
        <f t="shared" si="1"/>
        <v>0</v>
      </c>
      <c r="J31" s="14"/>
      <c r="K31" s="7"/>
      <c r="L31" s="8"/>
      <c r="M31" s="16">
        <f t="shared" si="2"/>
        <v>0</v>
      </c>
      <c r="N31" s="16">
        <f t="shared" si="3"/>
        <v>0</v>
      </c>
      <c r="O31" s="16" t="str">
        <f t="shared" si="4"/>
        <v/>
      </c>
      <c r="P31" s="17" t="str">
        <f t="shared" si="5"/>
        <v/>
      </c>
      <c r="Q31" s="6"/>
    </row>
    <row r="32" spans="2:17" x14ac:dyDescent="0.2">
      <c r="B32" s="9"/>
      <c r="C32" s="9"/>
      <c r="D32" s="5"/>
      <c r="E32" s="6"/>
      <c r="F32" s="7"/>
      <c r="G32" s="8"/>
      <c r="H32" s="16">
        <f t="shared" si="0"/>
        <v>0</v>
      </c>
      <c r="I32" s="16">
        <f t="shared" si="1"/>
        <v>0</v>
      </c>
      <c r="J32" s="9"/>
      <c r="K32" s="7"/>
      <c r="L32" s="8"/>
      <c r="M32" s="16">
        <f t="shared" si="2"/>
        <v>0</v>
      </c>
      <c r="N32" s="16">
        <f t="shared" si="3"/>
        <v>0</v>
      </c>
      <c r="O32" s="16" t="str">
        <f t="shared" si="4"/>
        <v/>
      </c>
      <c r="P32" s="17" t="str">
        <f t="shared" si="5"/>
        <v/>
      </c>
      <c r="Q32" s="6"/>
    </row>
    <row r="33" spans="2:17" x14ac:dyDescent="0.2">
      <c r="B33" s="9"/>
      <c r="C33" s="9"/>
      <c r="D33" s="5"/>
      <c r="E33" s="6"/>
      <c r="F33" s="7"/>
      <c r="G33" s="8"/>
      <c r="H33" s="16">
        <f t="shared" si="0"/>
        <v>0</v>
      </c>
      <c r="I33" s="16">
        <f t="shared" si="1"/>
        <v>0</v>
      </c>
      <c r="J33" s="14"/>
      <c r="K33" s="7"/>
      <c r="L33" s="8"/>
      <c r="M33" s="16">
        <f t="shared" si="2"/>
        <v>0</v>
      </c>
      <c r="N33" s="16">
        <f t="shared" si="3"/>
        <v>0</v>
      </c>
      <c r="O33" s="16" t="str">
        <f t="shared" si="4"/>
        <v/>
      </c>
      <c r="P33" s="17" t="str">
        <f t="shared" si="5"/>
        <v/>
      </c>
      <c r="Q33" s="6"/>
    </row>
    <row r="34" spans="2:17" x14ac:dyDescent="0.2">
      <c r="B34" s="9"/>
      <c r="C34" s="9"/>
      <c r="D34" s="5"/>
      <c r="E34" s="6"/>
      <c r="F34" s="7"/>
      <c r="G34" s="8"/>
      <c r="H34" s="16">
        <f t="shared" si="0"/>
        <v>0</v>
      </c>
      <c r="I34" s="16">
        <f t="shared" si="1"/>
        <v>0</v>
      </c>
      <c r="J34" s="14"/>
      <c r="K34" s="7"/>
      <c r="L34" s="8"/>
      <c r="M34" s="16">
        <f t="shared" si="2"/>
        <v>0</v>
      </c>
      <c r="N34" s="16">
        <f t="shared" si="3"/>
        <v>0</v>
      </c>
      <c r="O34" s="16" t="str">
        <f t="shared" si="4"/>
        <v/>
      </c>
      <c r="P34" s="17" t="str">
        <f t="shared" si="5"/>
        <v/>
      </c>
      <c r="Q34" s="6"/>
    </row>
    <row r="35" spans="2:17" x14ac:dyDescent="0.2">
      <c r="B35" s="9"/>
      <c r="C35" s="9"/>
      <c r="D35" s="5"/>
      <c r="E35" s="6"/>
      <c r="F35" s="7"/>
      <c r="G35" s="8"/>
      <c r="H35" s="16">
        <f t="shared" si="0"/>
        <v>0</v>
      </c>
      <c r="I35" s="16">
        <f t="shared" si="1"/>
        <v>0</v>
      </c>
      <c r="J35" s="14"/>
      <c r="K35" s="7"/>
      <c r="L35" s="8"/>
      <c r="M35" s="16">
        <f t="shared" si="2"/>
        <v>0</v>
      </c>
      <c r="N35" s="16">
        <f t="shared" si="3"/>
        <v>0</v>
      </c>
      <c r="O35" s="16" t="str">
        <f t="shared" si="4"/>
        <v/>
      </c>
      <c r="P35" s="17" t="str">
        <f t="shared" si="5"/>
        <v/>
      </c>
      <c r="Q35" s="6"/>
    </row>
    <row r="36" spans="2:17" x14ac:dyDescent="0.2">
      <c r="B36" s="9"/>
      <c r="C36" s="9"/>
      <c r="D36" s="5"/>
      <c r="E36" s="6"/>
      <c r="F36" s="7"/>
      <c r="G36" s="8"/>
      <c r="H36" s="16">
        <f t="shared" si="0"/>
        <v>0</v>
      </c>
      <c r="I36" s="16">
        <f t="shared" si="1"/>
        <v>0</v>
      </c>
      <c r="J36" s="14"/>
      <c r="K36" s="7"/>
      <c r="L36" s="8"/>
      <c r="M36" s="16">
        <f t="shared" si="2"/>
        <v>0</v>
      </c>
      <c r="N36" s="16">
        <f t="shared" si="3"/>
        <v>0</v>
      </c>
      <c r="O36" s="16" t="str">
        <f t="shared" si="4"/>
        <v/>
      </c>
      <c r="P36" s="17" t="str">
        <f t="shared" si="5"/>
        <v/>
      </c>
      <c r="Q36" s="6"/>
    </row>
    <row r="37" spans="2:17" x14ac:dyDescent="0.2">
      <c r="B37" s="9"/>
      <c r="C37" s="9"/>
      <c r="D37" s="5"/>
      <c r="E37" s="6"/>
      <c r="F37" s="7"/>
      <c r="G37" s="8"/>
      <c r="H37" s="16">
        <f t="shared" si="0"/>
        <v>0</v>
      </c>
      <c r="I37" s="16">
        <f t="shared" si="1"/>
        <v>0</v>
      </c>
      <c r="J37" s="14"/>
      <c r="K37" s="7"/>
      <c r="L37" s="8"/>
      <c r="M37" s="16">
        <f t="shared" si="2"/>
        <v>0</v>
      </c>
      <c r="N37" s="16">
        <f t="shared" si="3"/>
        <v>0</v>
      </c>
      <c r="O37" s="16" t="str">
        <f t="shared" si="4"/>
        <v/>
      </c>
      <c r="P37" s="17" t="str">
        <f t="shared" si="5"/>
        <v/>
      </c>
      <c r="Q37" s="6"/>
    </row>
    <row r="38" spans="2:17" x14ac:dyDescent="0.2">
      <c r="B38" s="9"/>
      <c r="C38" s="9"/>
      <c r="D38" s="5"/>
      <c r="E38" s="6"/>
      <c r="F38" s="7"/>
      <c r="G38" s="8"/>
      <c r="H38" s="16">
        <f t="shared" si="0"/>
        <v>0</v>
      </c>
      <c r="I38" s="16">
        <f t="shared" si="1"/>
        <v>0</v>
      </c>
      <c r="J38" s="14"/>
      <c r="K38" s="7"/>
      <c r="L38" s="8"/>
      <c r="M38" s="16">
        <f t="shared" si="2"/>
        <v>0</v>
      </c>
      <c r="N38" s="16">
        <f t="shared" si="3"/>
        <v>0</v>
      </c>
      <c r="O38" s="16" t="str">
        <f t="shared" si="4"/>
        <v/>
      </c>
      <c r="P38" s="17" t="str">
        <f t="shared" si="5"/>
        <v/>
      </c>
      <c r="Q38" s="6"/>
    </row>
    <row r="39" spans="2:17" x14ac:dyDescent="0.2">
      <c r="B39" s="9"/>
      <c r="C39" s="9"/>
      <c r="D39" s="5"/>
      <c r="E39" s="6"/>
      <c r="F39" s="7"/>
      <c r="G39" s="8"/>
      <c r="H39" s="16">
        <f t="shared" si="0"/>
        <v>0</v>
      </c>
      <c r="I39" s="16">
        <f t="shared" si="1"/>
        <v>0</v>
      </c>
      <c r="J39" s="14"/>
      <c r="K39" s="7"/>
      <c r="L39" s="8"/>
      <c r="M39" s="16">
        <f t="shared" si="2"/>
        <v>0</v>
      </c>
      <c r="N39" s="16">
        <f t="shared" si="3"/>
        <v>0</v>
      </c>
      <c r="O39" s="16" t="str">
        <f t="shared" si="4"/>
        <v/>
      </c>
      <c r="P39" s="17" t="str">
        <f t="shared" si="5"/>
        <v/>
      </c>
      <c r="Q39" s="6"/>
    </row>
    <row r="40" spans="2:17" x14ac:dyDescent="0.2">
      <c r="B40" s="15"/>
      <c r="C40" s="15"/>
      <c r="O40" s="11">
        <f>SUM(O4:O39)</f>
        <v>0</v>
      </c>
      <c r="P40" s="11"/>
    </row>
    <row r="41" spans="2:17" x14ac:dyDescent="0.2">
      <c r="B41" s="15"/>
      <c r="C41" s="15"/>
    </row>
  </sheetData>
  <autoFilter ref="B3:Q40" xr:uid="{00000000-0009-0000-0000-000004000000}"/>
  <mergeCells count="3">
    <mergeCell ref="B2:I2"/>
    <mergeCell ref="J2:N2"/>
    <mergeCell ref="O2:Q2"/>
  </mergeCells>
  <phoneticPr fontId="1"/>
  <conditionalFormatting sqref="O4:P39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B2:P41"/>
  <sheetViews>
    <sheetView zoomScale="70" zoomScaleNormal="70" zoomScalePageLayoutView="70" workbookViewId="0">
      <selection activeCell="I4" sqref="I4:K32"/>
    </sheetView>
  </sheetViews>
  <sheetFormatPr defaultColWidth="8.77734375" defaultRowHeight="13.2" x14ac:dyDescent="0.2"/>
  <cols>
    <col min="1" max="1" width="2.44140625" customWidth="1"/>
    <col min="2" max="2" width="12.21875" bestFit="1" customWidth="1"/>
    <col min="3" max="3" width="11.33203125" customWidth="1"/>
    <col min="4" max="4" width="15.5546875" bestFit="1" customWidth="1"/>
    <col min="5" max="8" width="11.33203125" customWidth="1"/>
    <col min="9" max="9" width="12.21875" bestFit="1" customWidth="1"/>
    <col min="10" max="15" width="11.33203125" customWidth="1"/>
    <col min="16" max="16" width="67.109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9">
        <v>41989</v>
      </c>
      <c r="C4" s="5" t="s">
        <v>90</v>
      </c>
      <c r="D4" s="6" t="s">
        <v>91</v>
      </c>
      <c r="E4" s="7">
        <v>100</v>
      </c>
      <c r="F4" s="8">
        <v>3380</v>
      </c>
      <c r="G4" s="16">
        <f t="shared" ref="G4:G39" si="0">E4*F4</f>
        <v>338000</v>
      </c>
      <c r="H4" s="16">
        <f t="shared" ref="H4:H10" si="1">SUM(G4)</f>
        <v>338000</v>
      </c>
      <c r="I4" s="14">
        <v>42019</v>
      </c>
      <c r="J4" s="7">
        <v>100</v>
      </c>
      <c r="K4" s="8">
        <v>3760</v>
      </c>
      <c r="L4" s="16">
        <f t="shared" ref="L4:L10" si="2">J4*K4</f>
        <v>376000</v>
      </c>
      <c r="M4" s="16">
        <f t="shared" ref="M4:M10" si="3">SUM(L4)</f>
        <v>376000</v>
      </c>
      <c r="N4" s="16">
        <f t="shared" ref="N4:N10" si="4">IF(I4&lt;&gt;"",M4-H4,"")</f>
        <v>38000</v>
      </c>
      <c r="O4" s="17">
        <f t="shared" ref="O4:O10" si="5">IF(N4&lt;&gt;"",N4/H4,"")</f>
        <v>0.11242603550295859</v>
      </c>
      <c r="P4" s="6"/>
    </row>
    <row r="5" spans="2:16" x14ac:dyDescent="0.2">
      <c r="B5" s="9">
        <v>41989</v>
      </c>
      <c r="C5" s="5" t="s">
        <v>93</v>
      </c>
      <c r="D5" s="6" t="s">
        <v>92</v>
      </c>
      <c r="E5" s="7">
        <v>100</v>
      </c>
      <c r="F5" s="8">
        <v>1690</v>
      </c>
      <c r="G5" s="16">
        <f t="shared" si="0"/>
        <v>169000</v>
      </c>
      <c r="H5" s="16">
        <f t="shared" si="1"/>
        <v>169000</v>
      </c>
      <c r="I5" s="14">
        <v>42032</v>
      </c>
      <c r="J5" s="7">
        <v>100</v>
      </c>
      <c r="K5" s="8">
        <v>1666</v>
      </c>
      <c r="L5" s="16">
        <f>J5*K5</f>
        <v>166600</v>
      </c>
      <c r="M5" s="16">
        <f t="shared" si="3"/>
        <v>166600</v>
      </c>
      <c r="N5" s="16">
        <f t="shared" si="4"/>
        <v>-2400</v>
      </c>
      <c r="O5" s="17">
        <f t="shared" si="5"/>
        <v>-1.4201183431952662E-2</v>
      </c>
      <c r="P5" s="6"/>
    </row>
    <row r="6" spans="2:16" x14ac:dyDescent="0.2">
      <c r="B6" s="9">
        <v>41992</v>
      </c>
      <c r="C6" s="5" t="s">
        <v>95</v>
      </c>
      <c r="D6" s="6" t="s">
        <v>94</v>
      </c>
      <c r="E6" s="7">
        <v>100</v>
      </c>
      <c r="F6" s="8">
        <v>1523</v>
      </c>
      <c r="G6" s="16">
        <f t="shared" si="0"/>
        <v>152300</v>
      </c>
      <c r="H6" s="16">
        <f t="shared" si="1"/>
        <v>152300</v>
      </c>
      <c r="I6" s="14">
        <v>42020</v>
      </c>
      <c r="J6" s="7">
        <v>200</v>
      </c>
      <c r="K6" s="8">
        <v>750</v>
      </c>
      <c r="L6" s="16">
        <f t="shared" si="2"/>
        <v>150000</v>
      </c>
      <c r="M6" s="16">
        <f t="shared" si="3"/>
        <v>150000</v>
      </c>
      <c r="N6" s="16">
        <f t="shared" si="4"/>
        <v>-2300</v>
      </c>
      <c r="O6" s="17">
        <f t="shared" si="5"/>
        <v>-1.5101772816808929E-2</v>
      </c>
      <c r="P6" s="6"/>
    </row>
    <row r="7" spans="2:16" x14ac:dyDescent="0.2">
      <c r="B7" s="9">
        <v>41995</v>
      </c>
      <c r="C7" s="5" t="s">
        <v>97</v>
      </c>
      <c r="D7" s="6" t="s">
        <v>96</v>
      </c>
      <c r="E7" s="7">
        <v>400</v>
      </c>
      <c r="F7" s="8">
        <v>509</v>
      </c>
      <c r="G7" s="16">
        <f t="shared" si="0"/>
        <v>203600</v>
      </c>
      <c r="H7" s="16">
        <f t="shared" si="1"/>
        <v>203600</v>
      </c>
      <c r="I7" s="14">
        <v>42017</v>
      </c>
      <c r="J7" s="7">
        <v>400</v>
      </c>
      <c r="K7" s="8">
        <v>490</v>
      </c>
      <c r="L7" s="16">
        <f t="shared" si="2"/>
        <v>196000</v>
      </c>
      <c r="M7" s="16">
        <f t="shared" si="3"/>
        <v>196000</v>
      </c>
      <c r="N7" s="16">
        <f>IF(I7&lt;&gt;"",M7-H7,"")</f>
        <v>-7600</v>
      </c>
      <c r="O7" s="17">
        <f t="shared" si="5"/>
        <v>-3.732809430255403E-2</v>
      </c>
      <c r="P7" s="6"/>
    </row>
    <row r="8" spans="2:16" x14ac:dyDescent="0.2">
      <c r="B8" s="9">
        <v>42024</v>
      </c>
      <c r="C8" s="5" t="s">
        <v>80</v>
      </c>
      <c r="D8" s="6" t="s">
        <v>101</v>
      </c>
      <c r="E8" s="7">
        <v>100</v>
      </c>
      <c r="F8" s="8">
        <v>3626</v>
      </c>
      <c r="G8" s="16">
        <f t="shared" si="0"/>
        <v>362600</v>
      </c>
      <c r="H8" s="16">
        <f t="shared" si="1"/>
        <v>362600</v>
      </c>
      <c r="I8" s="14">
        <v>42037</v>
      </c>
      <c r="J8" s="7">
        <v>100</v>
      </c>
      <c r="K8" s="8">
        <v>3544</v>
      </c>
      <c r="L8" s="16">
        <f t="shared" si="2"/>
        <v>354400</v>
      </c>
      <c r="M8" s="16">
        <f t="shared" si="3"/>
        <v>354400</v>
      </c>
      <c r="N8" s="16">
        <f t="shared" si="4"/>
        <v>-8200</v>
      </c>
      <c r="O8" s="17">
        <f t="shared" si="5"/>
        <v>-2.2614451185879757E-2</v>
      </c>
      <c r="P8" s="6"/>
    </row>
    <row r="9" spans="2:16" x14ac:dyDescent="0.2">
      <c r="B9" s="9">
        <v>42033</v>
      </c>
      <c r="C9" s="5" t="s">
        <v>102</v>
      </c>
      <c r="D9" s="6" t="s">
        <v>123</v>
      </c>
      <c r="E9" s="7">
        <v>100</v>
      </c>
      <c r="F9" s="8">
        <v>3986</v>
      </c>
      <c r="G9" s="16">
        <f>E9*F9</f>
        <v>398600</v>
      </c>
      <c r="H9" s="16">
        <f t="shared" si="1"/>
        <v>398600</v>
      </c>
      <c r="I9" s="14">
        <v>42082</v>
      </c>
      <c r="J9" s="7">
        <v>100</v>
      </c>
      <c r="K9" s="8">
        <v>4241.5</v>
      </c>
      <c r="L9" s="16">
        <f t="shared" si="2"/>
        <v>424150</v>
      </c>
      <c r="M9" s="16">
        <f t="shared" si="3"/>
        <v>424150</v>
      </c>
      <c r="N9" s="16">
        <f t="shared" si="4"/>
        <v>25550</v>
      </c>
      <c r="O9" s="17">
        <f t="shared" si="5"/>
        <v>6.4099347717009536E-2</v>
      </c>
      <c r="P9" s="6"/>
    </row>
    <row r="10" spans="2:16" x14ac:dyDescent="0.2">
      <c r="B10" s="9">
        <v>42037</v>
      </c>
      <c r="C10" s="5" t="s">
        <v>103</v>
      </c>
      <c r="D10" s="6" t="s">
        <v>104</v>
      </c>
      <c r="E10" s="7">
        <v>1000</v>
      </c>
      <c r="F10" s="8">
        <v>186</v>
      </c>
      <c r="G10" s="16">
        <f t="shared" si="0"/>
        <v>186000</v>
      </c>
      <c r="H10" s="16">
        <f t="shared" si="1"/>
        <v>186000</v>
      </c>
      <c r="I10" s="14">
        <v>42052</v>
      </c>
      <c r="J10" s="7">
        <v>1000</v>
      </c>
      <c r="K10" s="8">
        <v>206</v>
      </c>
      <c r="L10" s="16">
        <f t="shared" si="2"/>
        <v>206000</v>
      </c>
      <c r="M10" s="16">
        <f t="shared" si="3"/>
        <v>206000</v>
      </c>
      <c r="N10" s="16">
        <f t="shared" si="4"/>
        <v>20000</v>
      </c>
      <c r="O10" s="17">
        <f t="shared" si="5"/>
        <v>0.10752688172043011</v>
      </c>
      <c r="P10" s="6"/>
    </row>
    <row r="11" spans="2:16" x14ac:dyDescent="0.2">
      <c r="B11" s="9">
        <v>42037</v>
      </c>
      <c r="C11" s="5" t="s">
        <v>105</v>
      </c>
      <c r="D11" s="6" t="s">
        <v>106</v>
      </c>
      <c r="E11" s="7">
        <v>1000</v>
      </c>
      <c r="F11" s="8">
        <v>530</v>
      </c>
      <c r="G11" s="16">
        <f t="shared" si="0"/>
        <v>530000</v>
      </c>
      <c r="H11" s="16">
        <f t="shared" ref="H11:H39" si="6">SUM(G11)</f>
        <v>530000</v>
      </c>
      <c r="I11" s="14">
        <v>42055</v>
      </c>
      <c r="J11" s="7">
        <v>1000</v>
      </c>
      <c r="K11" s="8">
        <v>529</v>
      </c>
      <c r="L11" s="16">
        <f t="shared" ref="L11:L39" si="7">J11*K11</f>
        <v>529000</v>
      </c>
      <c r="M11" s="16">
        <f t="shared" ref="M11:M39" si="8">SUM(L11)</f>
        <v>529000</v>
      </c>
      <c r="N11" s="16">
        <f t="shared" ref="N11:N39" si="9">IF(I11&lt;&gt;"",M11-H11,"")</f>
        <v>-1000</v>
      </c>
      <c r="O11" s="17">
        <f t="shared" ref="O11:O39" si="10">IF(N11&lt;&gt;"",N11/H11,"")</f>
        <v>-1.8867924528301887E-3</v>
      </c>
      <c r="P11" s="6"/>
    </row>
    <row r="12" spans="2:16" x14ac:dyDescent="0.2">
      <c r="B12" s="9">
        <v>42058</v>
      </c>
      <c r="C12" s="5" t="s">
        <v>90</v>
      </c>
      <c r="D12" s="6" t="s">
        <v>91</v>
      </c>
      <c r="E12" s="7">
        <v>100</v>
      </c>
      <c r="F12" s="8">
        <v>3955</v>
      </c>
      <c r="G12" s="16">
        <f t="shared" si="0"/>
        <v>395500</v>
      </c>
      <c r="H12" s="16">
        <f t="shared" si="6"/>
        <v>395500</v>
      </c>
      <c r="I12" s="14">
        <v>42100</v>
      </c>
      <c r="J12" s="7">
        <v>100</v>
      </c>
      <c r="K12" s="8">
        <v>4350</v>
      </c>
      <c r="L12" s="16">
        <f t="shared" si="7"/>
        <v>435000</v>
      </c>
      <c r="M12" s="16">
        <f t="shared" si="8"/>
        <v>435000</v>
      </c>
      <c r="N12" s="16">
        <f t="shared" si="9"/>
        <v>39500</v>
      </c>
      <c r="O12" s="17">
        <f t="shared" si="10"/>
        <v>9.9873577749683945E-2</v>
      </c>
      <c r="P12" s="6"/>
    </row>
    <row r="13" spans="2:16" x14ac:dyDescent="0.2">
      <c r="B13" s="9">
        <v>42058</v>
      </c>
      <c r="C13" s="5" t="s">
        <v>107</v>
      </c>
      <c r="D13" s="6" t="s">
        <v>108</v>
      </c>
      <c r="E13" s="7">
        <v>1000</v>
      </c>
      <c r="F13" s="8">
        <v>658</v>
      </c>
      <c r="G13" s="16">
        <f t="shared" si="0"/>
        <v>658000</v>
      </c>
      <c r="H13" s="16">
        <f t="shared" si="6"/>
        <v>658000</v>
      </c>
      <c r="I13" s="14">
        <v>42082</v>
      </c>
      <c r="J13" s="7">
        <v>1000</v>
      </c>
      <c r="K13" s="8">
        <v>692</v>
      </c>
      <c r="L13" s="16">
        <f t="shared" si="7"/>
        <v>692000</v>
      </c>
      <c r="M13" s="16">
        <f t="shared" si="8"/>
        <v>692000</v>
      </c>
      <c r="N13" s="16">
        <f t="shared" si="9"/>
        <v>34000</v>
      </c>
      <c r="O13" s="17">
        <f t="shared" si="10"/>
        <v>5.1671732522796353E-2</v>
      </c>
      <c r="P13" s="6"/>
    </row>
    <row r="14" spans="2:16" x14ac:dyDescent="0.2">
      <c r="B14" s="9">
        <v>42087</v>
      </c>
      <c r="C14" s="5" t="s">
        <v>109</v>
      </c>
      <c r="D14" s="6" t="s">
        <v>110</v>
      </c>
      <c r="E14" s="7">
        <v>500</v>
      </c>
      <c r="F14" s="8">
        <v>499</v>
      </c>
      <c r="G14" s="16">
        <f t="shared" si="0"/>
        <v>249500</v>
      </c>
      <c r="H14" s="16">
        <f t="shared" si="6"/>
        <v>249500</v>
      </c>
      <c r="I14" s="14">
        <v>42100</v>
      </c>
      <c r="J14" s="7">
        <v>500</v>
      </c>
      <c r="K14" s="8">
        <v>479</v>
      </c>
      <c r="L14" s="16">
        <f t="shared" si="7"/>
        <v>239500</v>
      </c>
      <c r="M14" s="16">
        <f t="shared" si="8"/>
        <v>239500</v>
      </c>
      <c r="N14" s="16">
        <f>IF(I14&lt;&gt;"",M14-H14,"")</f>
        <v>-10000</v>
      </c>
      <c r="O14" s="17">
        <f t="shared" si="10"/>
        <v>-4.0080160320641281E-2</v>
      </c>
      <c r="P14" s="6"/>
    </row>
    <row r="15" spans="2:16" x14ac:dyDescent="0.2">
      <c r="B15" s="9">
        <v>42087</v>
      </c>
      <c r="C15" s="5" t="s">
        <v>47</v>
      </c>
      <c r="D15" s="6" t="s">
        <v>48</v>
      </c>
      <c r="E15" s="7">
        <v>500</v>
      </c>
      <c r="F15" s="8">
        <v>414</v>
      </c>
      <c r="G15" s="16">
        <f t="shared" si="0"/>
        <v>207000</v>
      </c>
      <c r="H15" s="16">
        <f t="shared" si="6"/>
        <v>207000</v>
      </c>
      <c r="I15" s="14">
        <v>42094</v>
      </c>
      <c r="J15" s="7">
        <v>500</v>
      </c>
      <c r="K15" s="8">
        <v>464</v>
      </c>
      <c r="L15" s="16">
        <f t="shared" si="7"/>
        <v>232000</v>
      </c>
      <c r="M15" s="16">
        <f t="shared" si="8"/>
        <v>232000</v>
      </c>
      <c r="N15" s="16">
        <f t="shared" si="9"/>
        <v>25000</v>
      </c>
      <c r="O15" s="17">
        <f t="shared" si="10"/>
        <v>0.12077294685990338</v>
      </c>
      <c r="P15" s="6"/>
    </row>
    <row r="16" spans="2:16" x14ac:dyDescent="0.2">
      <c r="B16" s="9">
        <v>42089</v>
      </c>
      <c r="C16" s="5" t="s">
        <v>111</v>
      </c>
      <c r="D16" s="6" t="s">
        <v>112</v>
      </c>
      <c r="E16" s="7">
        <v>1000</v>
      </c>
      <c r="F16" s="8">
        <v>674</v>
      </c>
      <c r="G16" s="16">
        <f t="shared" si="0"/>
        <v>674000</v>
      </c>
      <c r="H16" s="16">
        <f t="shared" si="6"/>
        <v>674000</v>
      </c>
      <c r="I16" s="14">
        <v>42125</v>
      </c>
      <c r="J16" s="7">
        <v>1000</v>
      </c>
      <c r="K16" s="8">
        <v>706</v>
      </c>
      <c r="L16" s="16">
        <f t="shared" si="7"/>
        <v>706000</v>
      </c>
      <c r="M16" s="16">
        <f t="shared" si="8"/>
        <v>706000</v>
      </c>
      <c r="N16" s="16">
        <f t="shared" si="9"/>
        <v>32000</v>
      </c>
      <c r="O16" s="17">
        <f t="shared" si="10"/>
        <v>4.7477744807121663E-2</v>
      </c>
      <c r="P16" s="6"/>
    </row>
    <row r="17" spans="2:16" x14ac:dyDescent="0.2">
      <c r="B17" s="9">
        <v>42093</v>
      </c>
      <c r="C17" s="5" t="s">
        <v>113</v>
      </c>
      <c r="D17" s="6" t="s">
        <v>114</v>
      </c>
      <c r="E17" s="7">
        <v>100</v>
      </c>
      <c r="F17" s="8">
        <v>1526</v>
      </c>
      <c r="G17" s="16">
        <f t="shared" si="0"/>
        <v>152600</v>
      </c>
      <c r="H17" s="16">
        <f t="shared" si="6"/>
        <v>152600</v>
      </c>
      <c r="I17" s="14">
        <v>42100</v>
      </c>
      <c r="J17" s="7">
        <v>100</v>
      </c>
      <c r="K17" s="8">
        <v>1536</v>
      </c>
      <c r="L17" s="16">
        <f t="shared" si="7"/>
        <v>153600</v>
      </c>
      <c r="M17" s="16">
        <f t="shared" si="8"/>
        <v>153600</v>
      </c>
      <c r="N17" s="16">
        <f t="shared" si="9"/>
        <v>1000</v>
      </c>
      <c r="O17" s="17">
        <f t="shared" si="10"/>
        <v>6.55307994757536E-3</v>
      </c>
      <c r="P17" s="6"/>
    </row>
    <row r="18" spans="2:16" x14ac:dyDescent="0.2">
      <c r="B18" s="9">
        <v>42114</v>
      </c>
      <c r="C18" s="5" t="s">
        <v>116</v>
      </c>
      <c r="D18" s="6" t="s">
        <v>115</v>
      </c>
      <c r="E18" s="7">
        <v>100</v>
      </c>
      <c r="F18" s="8">
        <v>8320</v>
      </c>
      <c r="G18" s="16">
        <f t="shared" si="0"/>
        <v>832000</v>
      </c>
      <c r="H18" s="16">
        <f t="shared" si="6"/>
        <v>832000</v>
      </c>
      <c r="I18" s="14">
        <v>42122</v>
      </c>
      <c r="J18" s="7">
        <v>100</v>
      </c>
      <c r="K18" s="8">
        <v>8720</v>
      </c>
      <c r="L18" s="16">
        <f t="shared" si="7"/>
        <v>872000</v>
      </c>
      <c r="M18" s="16">
        <f t="shared" si="8"/>
        <v>872000</v>
      </c>
      <c r="N18" s="16">
        <f t="shared" si="9"/>
        <v>40000</v>
      </c>
      <c r="O18" s="17">
        <f t="shared" si="10"/>
        <v>4.807692307692308E-2</v>
      </c>
      <c r="P18" s="6"/>
    </row>
    <row r="19" spans="2:16" x14ac:dyDescent="0.2">
      <c r="B19" s="9">
        <v>42114</v>
      </c>
      <c r="C19" s="5" t="s">
        <v>121</v>
      </c>
      <c r="D19" s="6" t="s">
        <v>122</v>
      </c>
      <c r="E19" s="7">
        <v>100</v>
      </c>
      <c r="F19" s="8">
        <v>2995</v>
      </c>
      <c r="G19" s="16">
        <f>E19*F19</f>
        <v>299500</v>
      </c>
      <c r="H19" s="16">
        <f>SUM(G19)</f>
        <v>299500</v>
      </c>
      <c r="I19" s="9">
        <v>42125</v>
      </c>
      <c r="J19" s="7">
        <v>100</v>
      </c>
      <c r="K19" s="8">
        <v>2762.1</v>
      </c>
      <c r="L19" s="16">
        <f>J19*K19</f>
        <v>276210</v>
      </c>
      <c r="M19" s="16">
        <f>SUM(L19)</f>
        <v>276210</v>
      </c>
      <c r="N19" s="16">
        <f>IF(I19&lt;&gt;"",M19-H19,"")</f>
        <v>-23290</v>
      </c>
      <c r="O19" s="17">
        <f>IF(N19&lt;&gt;"",N19/H19,"")</f>
        <v>-7.7762938230383979E-2</v>
      </c>
      <c r="P19" s="6"/>
    </row>
    <row r="20" spans="2:16" x14ac:dyDescent="0.2">
      <c r="B20" s="9">
        <v>42114</v>
      </c>
      <c r="C20" s="5" t="s">
        <v>117</v>
      </c>
      <c r="D20" s="6" t="s">
        <v>118</v>
      </c>
      <c r="E20" s="7">
        <v>100</v>
      </c>
      <c r="F20" s="8">
        <v>825</v>
      </c>
      <c r="G20" s="16">
        <f t="shared" si="0"/>
        <v>82500</v>
      </c>
      <c r="H20" s="16">
        <f t="shared" si="6"/>
        <v>82500</v>
      </c>
      <c r="I20" s="14">
        <v>42116</v>
      </c>
      <c r="J20" s="7">
        <v>100</v>
      </c>
      <c r="K20" s="8">
        <v>818</v>
      </c>
      <c r="L20" s="16">
        <f t="shared" si="7"/>
        <v>81800</v>
      </c>
      <c r="M20" s="16">
        <f t="shared" si="8"/>
        <v>81800</v>
      </c>
      <c r="N20" s="16">
        <f t="shared" si="9"/>
        <v>-700</v>
      </c>
      <c r="O20" s="17">
        <f t="shared" si="10"/>
        <v>-8.4848484848484857E-3</v>
      </c>
      <c r="P20" s="6"/>
    </row>
    <row r="21" spans="2:16" x14ac:dyDescent="0.2">
      <c r="B21" s="9">
        <v>42125</v>
      </c>
      <c r="C21" s="5" t="s">
        <v>119</v>
      </c>
      <c r="D21" s="6" t="s">
        <v>120</v>
      </c>
      <c r="E21" s="7">
        <v>100</v>
      </c>
      <c r="F21" s="8">
        <v>2503</v>
      </c>
      <c r="G21" s="16">
        <f t="shared" si="0"/>
        <v>250300</v>
      </c>
      <c r="H21" s="16">
        <f t="shared" si="6"/>
        <v>250300</v>
      </c>
      <c r="I21" s="14">
        <v>42131</v>
      </c>
      <c r="J21" s="7">
        <v>100</v>
      </c>
      <c r="K21" s="8">
        <v>2500</v>
      </c>
      <c r="L21" s="16">
        <f t="shared" si="7"/>
        <v>250000</v>
      </c>
      <c r="M21" s="16">
        <f t="shared" si="8"/>
        <v>250000</v>
      </c>
      <c r="N21" s="16">
        <f t="shared" si="9"/>
        <v>-300</v>
      </c>
      <c r="O21" s="17">
        <f t="shared" si="10"/>
        <v>-1.1985617259288853E-3</v>
      </c>
      <c r="P21" s="6"/>
    </row>
    <row r="22" spans="2:16" x14ac:dyDescent="0.2">
      <c r="B22" s="9">
        <v>42131</v>
      </c>
      <c r="C22" s="5" t="s">
        <v>102</v>
      </c>
      <c r="D22" s="6" t="s">
        <v>123</v>
      </c>
      <c r="E22" s="7">
        <v>100</v>
      </c>
      <c r="F22" s="8">
        <v>4570</v>
      </c>
      <c r="G22" s="16">
        <f t="shared" si="0"/>
        <v>457000</v>
      </c>
      <c r="H22" s="16">
        <f t="shared" si="6"/>
        <v>457000</v>
      </c>
      <c r="I22" s="14">
        <v>42166</v>
      </c>
      <c r="J22" s="7">
        <v>100</v>
      </c>
      <c r="K22" s="8">
        <v>4600</v>
      </c>
      <c r="L22" s="16">
        <f t="shared" si="7"/>
        <v>460000</v>
      </c>
      <c r="M22" s="16">
        <f t="shared" si="8"/>
        <v>460000</v>
      </c>
      <c r="N22" s="16">
        <f t="shared" si="9"/>
        <v>3000</v>
      </c>
      <c r="O22" s="17">
        <f t="shared" si="10"/>
        <v>6.5645514223194746E-3</v>
      </c>
      <c r="P22" s="6"/>
    </row>
    <row r="23" spans="2:16" x14ac:dyDescent="0.2">
      <c r="B23" s="9">
        <v>42131</v>
      </c>
      <c r="C23" s="5" t="s">
        <v>124</v>
      </c>
      <c r="D23" s="6" t="s">
        <v>125</v>
      </c>
      <c r="E23" s="7">
        <v>100</v>
      </c>
      <c r="F23" s="8">
        <v>3935</v>
      </c>
      <c r="G23" s="16">
        <f t="shared" si="0"/>
        <v>393500</v>
      </c>
      <c r="H23" s="16">
        <f t="shared" si="6"/>
        <v>393500</v>
      </c>
      <c r="I23" s="14">
        <v>42145</v>
      </c>
      <c r="J23" s="7">
        <v>100</v>
      </c>
      <c r="K23" s="8">
        <v>3926</v>
      </c>
      <c r="L23" s="16">
        <f t="shared" si="7"/>
        <v>392600</v>
      </c>
      <c r="M23" s="16">
        <f t="shared" si="8"/>
        <v>392600</v>
      </c>
      <c r="N23" s="16">
        <f t="shared" si="9"/>
        <v>-900</v>
      </c>
      <c r="O23" s="17">
        <f t="shared" si="10"/>
        <v>-2.2871664548919949E-3</v>
      </c>
      <c r="P23" s="6"/>
    </row>
    <row r="24" spans="2:16" x14ac:dyDescent="0.2">
      <c r="B24" s="9">
        <v>42153</v>
      </c>
      <c r="C24" s="5" t="s">
        <v>80</v>
      </c>
      <c r="D24" s="6" t="s">
        <v>101</v>
      </c>
      <c r="E24" s="7">
        <v>100</v>
      </c>
      <c r="F24" s="8">
        <v>4292.5</v>
      </c>
      <c r="G24" s="16">
        <f t="shared" si="0"/>
        <v>429250</v>
      </c>
      <c r="H24" s="16">
        <f t="shared" si="6"/>
        <v>429250</v>
      </c>
      <c r="I24" s="14">
        <v>42166</v>
      </c>
      <c r="J24" s="7">
        <v>100</v>
      </c>
      <c r="K24" s="8">
        <v>4154</v>
      </c>
      <c r="L24" s="16">
        <f t="shared" si="7"/>
        <v>415400</v>
      </c>
      <c r="M24" s="16">
        <f t="shared" si="8"/>
        <v>415400</v>
      </c>
      <c r="N24" s="16">
        <f t="shared" si="9"/>
        <v>-13850</v>
      </c>
      <c r="O24" s="17">
        <f t="shared" si="10"/>
        <v>-3.2265579499126382E-2</v>
      </c>
      <c r="P24" s="6"/>
    </row>
    <row r="25" spans="2:16" x14ac:dyDescent="0.2">
      <c r="B25" s="9">
        <v>42166</v>
      </c>
      <c r="C25" s="5" t="s">
        <v>126</v>
      </c>
      <c r="D25" s="6" t="s">
        <v>127</v>
      </c>
      <c r="E25" s="7">
        <v>100</v>
      </c>
      <c r="F25" s="8">
        <v>2592.5</v>
      </c>
      <c r="G25" s="16">
        <f t="shared" si="0"/>
        <v>259250</v>
      </c>
      <c r="H25" s="16">
        <f t="shared" si="6"/>
        <v>259250</v>
      </c>
      <c r="I25" s="14">
        <v>42173</v>
      </c>
      <c r="J25" s="7">
        <v>100</v>
      </c>
      <c r="K25" s="8">
        <v>2484</v>
      </c>
      <c r="L25" s="16">
        <f t="shared" si="7"/>
        <v>248400</v>
      </c>
      <c r="M25" s="16">
        <f t="shared" si="8"/>
        <v>248400</v>
      </c>
      <c r="N25" s="16">
        <f t="shared" si="9"/>
        <v>-10850</v>
      </c>
      <c r="O25" s="17">
        <f t="shared" si="10"/>
        <v>-4.1851494696239153E-2</v>
      </c>
      <c r="P25" s="6"/>
    </row>
    <row r="26" spans="2:16" x14ac:dyDescent="0.2">
      <c r="B26" s="9">
        <v>42166</v>
      </c>
      <c r="C26" s="5" t="s">
        <v>111</v>
      </c>
      <c r="D26" s="6" t="s">
        <v>112</v>
      </c>
      <c r="E26" s="7">
        <v>1000</v>
      </c>
      <c r="F26" s="8">
        <v>773</v>
      </c>
      <c r="G26" s="16">
        <f t="shared" si="0"/>
        <v>773000</v>
      </c>
      <c r="H26" s="16">
        <f t="shared" si="6"/>
        <v>773000</v>
      </c>
      <c r="I26" s="14">
        <v>42173</v>
      </c>
      <c r="J26" s="7">
        <v>1000</v>
      </c>
      <c r="K26" s="8">
        <v>747</v>
      </c>
      <c r="L26" s="16">
        <f t="shared" si="7"/>
        <v>747000</v>
      </c>
      <c r="M26" s="16">
        <f t="shared" si="8"/>
        <v>747000</v>
      </c>
      <c r="N26" s="16">
        <f t="shared" si="9"/>
        <v>-26000</v>
      </c>
      <c r="O26" s="17">
        <f t="shared" si="10"/>
        <v>-3.3635187580853813E-2</v>
      </c>
      <c r="P26" s="6"/>
    </row>
    <row r="27" spans="2:16" x14ac:dyDescent="0.2">
      <c r="B27" s="9">
        <v>42174</v>
      </c>
      <c r="C27" s="5" t="s">
        <v>128</v>
      </c>
      <c r="D27" s="6" t="s">
        <v>129</v>
      </c>
      <c r="E27" s="7">
        <v>100</v>
      </c>
      <c r="F27" s="8">
        <v>3708.5</v>
      </c>
      <c r="G27" s="16">
        <f t="shared" si="0"/>
        <v>370850</v>
      </c>
      <c r="H27" s="16">
        <f t="shared" si="6"/>
        <v>370850</v>
      </c>
      <c r="I27" s="14">
        <v>42184</v>
      </c>
      <c r="J27" s="7">
        <v>100</v>
      </c>
      <c r="K27" s="8">
        <v>3390</v>
      </c>
      <c r="L27" s="16">
        <f t="shared" si="7"/>
        <v>339000</v>
      </c>
      <c r="M27" s="16">
        <f t="shared" si="8"/>
        <v>339000</v>
      </c>
      <c r="N27" s="16">
        <f t="shared" si="9"/>
        <v>-31850</v>
      </c>
      <c r="O27" s="17">
        <f t="shared" si="10"/>
        <v>-8.5883780504246998E-2</v>
      </c>
      <c r="P27" s="6"/>
    </row>
    <row r="28" spans="2:16" x14ac:dyDescent="0.2">
      <c r="B28" s="9">
        <v>42174</v>
      </c>
      <c r="C28" s="5" t="s">
        <v>35</v>
      </c>
      <c r="D28" s="6" t="s">
        <v>130</v>
      </c>
      <c r="E28" s="7">
        <v>100</v>
      </c>
      <c r="F28" s="8">
        <v>8275</v>
      </c>
      <c r="G28" s="16">
        <f t="shared" si="0"/>
        <v>827500</v>
      </c>
      <c r="H28" s="16">
        <f t="shared" si="6"/>
        <v>827500</v>
      </c>
      <c r="I28" s="14">
        <v>42184</v>
      </c>
      <c r="J28" s="7">
        <v>100</v>
      </c>
      <c r="K28" s="8">
        <v>8100</v>
      </c>
      <c r="L28" s="16">
        <f t="shared" si="7"/>
        <v>810000</v>
      </c>
      <c r="M28" s="16">
        <f t="shared" si="8"/>
        <v>810000</v>
      </c>
      <c r="N28" s="16">
        <f t="shared" si="9"/>
        <v>-17500</v>
      </c>
      <c r="O28" s="17">
        <f t="shared" si="10"/>
        <v>-2.1148036253776436E-2</v>
      </c>
      <c r="P28" s="6"/>
    </row>
    <row r="29" spans="2:16" x14ac:dyDescent="0.2">
      <c r="B29" s="9">
        <v>42177</v>
      </c>
      <c r="C29" s="5" t="s">
        <v>131</v>
      </c>
      <c r="D29" s="6" t="s">
        <v>132</v>
      </c>
      <c r="E29" s="7">
        <v>200</v>
      </c>
      <c r="F29" s="8">
        <v>553</v>
      </c>
      <c r="G29" s="16">
        <f t="shared" si="0"/>
        <v>110600</v>
      </c>
      <c r="H29" s="16">
        <f t="shared" si="6"/>
        <v>110600</v>
      </c>
      <c r="I29" s="14">
        <v>42184</v>
      </c>
      <c r="J29" s="7">
        <v>200</v>
      </c>
      <c r="K29" s="8">
        <v>500</v>
      </c>
      <c r="L29" s="16">
        <f t="shared" si="7"/>
        <v>100000</v>
      </c>
      <c r="M29" s="16">
        <f t="shared" si="8"/>
        <v>100000</v>
      </c>
      <c r="N29" s="16">
        <f t="shared" si="9"/>
        <v>-10600</v>
      </c>
      <c r="O29" s="17">
        <f t="shared" si="10"/>
        <v>-9.5840867992766726E-2</v>
      </c>
      <c r="P29" s="6"/>
    </row>
    <row r="30" spans="2:16" x14ac:dyDescent="0.2">
      <c r="B30" s="9">
        <v>42200</v>
      </c>
      <c r="C30" s="5" t="s">
        <v>133</v>
      </c>
      <c r="D30" s="6" t="s">
        <v>134</v>
      </c>
      <c r="E30" s="7">
        <v>100</v>
      </c>
      <c r="F30" s="8">
        <v>2123</v>
      </c>
      <c r="G30" s="16">
        <f t="shared" si="0"/>
        <v>212300</v>
      </c>
      <c r="H30" s="16">
        <f t="shared" si="6"/>
        <v>212300</v>
      </c>
      <c r="I30" s="14">
        <v>42214</v>
      </c>
      <c r="J30" s="7">
        <v>100</v>
      </c>
      <c r="K30" s="8">
        <v>2053</v>
      </c>
      <c r="L30" s="16">
        <f t="shared" si="7"/>
        <v>205300</v>
      </c>
      <c r="M30" s="16">
        <f t="shared" si="8"/>
        <v>205300</v>
      </c>
      <c r="N30" s="16">
        <f t="shared" si="9"/>
        <v>-7000</v>
      </c>
      <c r="O30" s="17">
        <f t="shared" si="10"/>
        <v>-3.297220913801225E-2</v>
      </c>
      <c r="P30" s="6"/>
    </row>
    <row r="31" spans="2:16" x14ac:dyDescent="0.2">
      <c r="B31" s="9">
        <v>42200</v>
      </c>
      <c r="C31" s="5" t="s">
        <v>10</v>
      </c>
      <c r="D31" s="6" t="s">
        <v>11</v>
      </c>
      <c r="E31" s="7">
        <v>1000</v>
      </c>
      <c r="F31" s="8">
        <v>777</v>
      </c>
      <c r="G31" s="16">
        <f t="shared" si="0"/>
        <v>777000</v>
      </c>
      <c r="H31" s="16">
        <f t="shared" si="6"/>
        <v>777000</v>
      </c>
      <c r="I31" s="14">
        <v>42219</v>
      </c>
      <c r="J31" s="7">
        <v>1000</v>
      </c>
      <c r="K31" s="8">
        <v>791</v>
      </c>
      <c r="L31" s="16">
        <f t="shared" si="7"/>
        <v>791000</v>
      </c>
      <c r="M31" s="16">
        <f t="shared" si="8"/>
        <v>791000</v>
      </c>
      <c r="N31" s="16">
        <f t="shared" si="9"/>
        <v>14000</v>
      </c>
      <c r="O31" s="17">
        <f t="shared" si="10"/>
        <v>1.8018018018018018E-2</v>
      </c>
      <c r="P31" s="6"/>
    </row>
    <row r="32" spans="2:16" x14ac:dyDescent="0.2">
      <c r="B32" s="9">
        <v>42333</v>
      </c>
      <c r="C32" s="5" t="s">
        <v>107</v>
      </c>
      <c r="D32" s="6" t="s">
        <v>108</v>
      </c>
      <c r="E32" s="7">
        <v>1000</v>
      </c>
      <c r="F32" s="8">
        <v>646.1</v>
      </c>
      <c r="G32" s="16">
        <f t="shared" si="0"/>
        <v>646100</v>
      </c>
      <c r="H32" s="16">
        <f t="shared" si="6"/>
        <v>646100</v>
      </c>
      <c r="I32" s="9">
        <v>42334</v>
      </c>
      <c r="J32" s="7">
        <v>1000</v>
      </c>
      <c r="K32" s="8">
        <v>645.29999999999995</v>
      </c>
      <c r="L32" s="16">
        <f t="shared" si="7"/>
        <v>645300</v>
      </c>
      <c r="M32" s="16">
        <f t="shared" si="8"/>
        <v>645300</v>
      </c>
      <c r="N32" s="16">
        <f t="shared" si="9"/>
        <v>-800</v>
      </c>
      <c r="O32" s="17">
        <f t="shared" si="10"/>
        <v>-1.2381984212970129E-3</v>
      </c>
      <c r="P32" s="6"/>
    </row>
    <row r="33" spans="2:16" x14ac:dyDescent="0.2">
      <c r="B33" s="9"/>
      <c r="C33" s="5"/>
      <c r="D33" s="6"/>
      <c r="E33" s="7"/>
      <c r="F33" s="8"/>
      <c r="G33" s="16">
        <f t="shared" si="0"/>
        <v>0</v>
      </c>
      <c r="H33" s="16">
        <f t="shared" si="6"/>
        <v>0</v>
      </c>
      <c r="I33" s="14"/>
      <c r="J33" s="7"/>
      <c r="K33" s="8"/>
      <c r="L33" s="16">
        <f t="shared" si="7"/>
        <v>0</v>
      </c>
      <c r="M33" s="16">
        <f t="shared" si="8"/>
        <v>0</v>
      </c>
      <c r="N33" s="16" t="str">
        <f t="shared" si="9"/>
        <v/>
      </c>
      <c r="O33" s="17" t="str">
        <f t="shared" si="10"/>
        <v/>
      </c>
      <c r="P33" s="6"/>
    </row>
    <row r="34" spans="2:16" x14ac:dyDescent="0.2">
      <c r="B34" s="9"/>
      <c r="C34" s="5"/>
      <c r="D34" s="6"/>
      <c r="E34" s="7"/>
      <c r="F34" s="8"/>
      <c r="G34" s="16">
        <f t="shared" si="0"/>
        <v>0</v>
      </c>
      <c r="H34" s="16">
        <f t="shared" si="6"/>
        <v>0</v>
      </c>
      <c r="I34" s="14"/>
      <c r="J34" s="7"/>
      <c r="K34" s="8"/>
      <c r="L34" s="16">
        <f t="shared" si="7"/>
        <v>0</v>
      </c>
      <c r="M34" s="16">
        <f t="shared" si="8"/>
        <v>0</v>
      </c>
      <c r="N34" s="16" t="str">
        <f t="shared" si="9"/>
        <v/>
      </c>
      <c r="O34" s="17" t="str">
        <f t="shared" si="10"/>
        <v/>
      </c>
      <c r="P34" s="6"/>
    </row>
    <row r="35" spans="2:16" x14ac:dyDescent="0.2">
      <c r="B35" s="9"/>
      <c r="C35" s="5"/>
      <c r="D35" s="6"/>
      <c r="E35" s="7"/>
      <c r="F35" s="8"/>
      <c r="G35" s="16">
        <f t="shared" si="0"/>
        <v>0</v>
      </c>
      <c r="H35" s="16">
        <f t="shared" si="6"/>
        <v>0</v>
      </c>
      <c r="I35" s="14"/>
      <c r="J35" s="7"/>
      <c r="K35" s="8"/>
      <c r="L35" s="16">
        <f t="shared" si="7"/>
        <v>0</v>
      </c>
      <c r="M35" s="16">
        <f t="shared" si="8"/>
        <v>0</v>
      </c>
      <c r="N35" s="16" t="str">
        <f t="shared" si="9"/>
        <v/>
      </c>
      <c r="O35" s="17" t="str">
        <f t="shared" si="10"/>
        <v/>
      </c>
      <c r="P35" s="6"/>
    </row>
    <row r="36" spans="2:16" x14ac:dyDescent="0.2">
      <c r="B36" s="9"/>
      <c r="C36" s="5"/>
      <c r="D36" s="6"/>
      <c r="E36" s="7"/>
      <c r="F36" s="8"/>
      <c r="G36" s="16">
        <f t="shared" si="0"/>
        <v>0</v>
      </c>
      <c r="H36" s="16">
        <f t="shared" si="6"/>
        <v>0</v>
      </c>
      <c r="I36" s="14"/>
      <c r="J36" s="7"/>
      <c r="K36" s="8"/>
      <c r="L36" s="16">
        <f t="shared" si="7"/>
        <v>0</v>
      </c>
      <c r="M36" s="16">
        <f t="shared" si="8"/>
        <v>0</v>
      </c>
      <c r="N36" s="16" t="str">
        <f t="shared" si="9"/>
        <v/>
      </c>
      <c r="O36" s="17" t="str">
        <f t="shared" si="10"/>
        <v/>
      </c>
      <c r="P36" s="6"/>
    </row>
    <row r="37" spans="2:16" x14ac:dyDescent="0.2">
      <c r="B37" s="9"/>
      <c r="C37" s="5"/>
      <c r="D37" s="6"/>
      <c r="E37" s="7"/>
      <c r="F37" s="8"/>
      <c r="G37" s="16">
        <f t="shared" si="0"/>
        <v>0</v>
      </c>
      <c r="H37" s="16">
        <f t="shared" si="6"/>
        <v>0</v>
      </c>
      <c r="I37" s="14"/>
      <c r="J37" s="7"/>
      <c r="K37" s="8"/>
      <c r="L37" s="16">
        <f t="shared" si="7"/>
        <v>0</v>
      </c>
      <c r="M37" s="16">
        <f t="shared" si="8"/>
        <v>0</v>
      </c>
      <c r="N37" s="16" t="str">
        <f t="shared" si="9"/>
        <v/>
      </c>
      <c r="O37" s="17" t="str">
        <f t="shared" si="10"/>
        <v/>
      </c>
      <c r="P37" s="6"/>
    </row>
    <row r="38" spans="2:16" x14ac:dyDescent="0.2">
      <c r="B38" s="9"/>
      <c r="C38" s="5"/>
      <c r="D38" s="6"/>
      <c r="E38" s="7"/>
      <c r="F38" s="8"/>
      <c r="G38" s="16">
        <f t="shared" si="0"/>
        <v>0</v>
      </c>
      <c r="H38" s="16">
        <f t="shared" si="6"/>
        <v>0</v>
      </c>
      <c r="I38" s="14"/>
      <c r="J38" s="7"/>
      <c r="K38" s="8"/>
      <c r="L38" s="16">
        <f t="shared" si="7"/>
        <v>0</v>
      </c>
      <c r="M38" s="16">
        <f t="shared" si="8"/>
        <v>0</v>
      </c>
      <c r="N38" s="16" t="str">
        <f t="shared" si="9"/>
        <v/>
      </c>
      <c r="O38" s="17" t="str">
        <f t="shared" si="10"/>
        <v/>
      </c>
      <c r="P38" s="6"/>
    </row>
    <row r="39" spans="2:16" x14ac:dyDescent="0.2">
      <c r="B39" s="9"/>
      <c r="C39" s="5"/>
      <c r="D39" s="6"/>
      <c r="E39" s="7"/>
      <c r="F39" s="8"/>
      <c r="G39" s="16">
        <f t="shared" si="0"/>
        <v>0</v>
      </c>
      <c r="H39" s="16">
        <f t="shared" si="6"/>
        <v>0</v>
      </c>
      <c r="I39" s="14"/>
      <c r="J39" s="7"/>
      <c r="K39" s="8"/>
      <c r="L39" s="16">
        <f t="shared" si="7"/>
        <v>0</v>
      </c>
      <c r="M39" s="16">
        <f t="shared" si="8"/>
        <v>0</v>
      </c>
      <c r="N39" s="16" t="str">
        <f t="shared" si="9"/>
        <v/>
      </c>
      <c r="O39" s="17" t="str">
        <f t="shared" si="10"/>
        <v/>
      </c>
      <c r="P39" s="6"/>
    </row>
    <row r="40" spans="2:16" x14ac:dyDescent="0.2">
      <c r="B40" s="15"/>
      <c r="N40" s="11">
        <f>SUM(N4:N39)</f>
        <v>96910</v>
      </c>
      <c r="O40" s="11"/>
    </row>
    <row r="41" spans="2:16" x14ac:dyDescent="0.2">
      <c r="B41" s="15"/>
    </row>
  </sheetData>
  <autoFilter ref="B3:P40" xr:uid="{00000000-0009-0000-0000-000005000000}"/>
  <mergeCells count="3">
    <mergeCell ref="B2:H2"/>
    <mergeCell ref="I2:M2"/>
    <mergeCell ref="N2:P2"/>
  </mergeCells>
  <phoneticPr fontId="1"/>
  <conditionalFormatting sqref="N4:O39">
    <cfRule type="cellIs" dxfId="6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B2:P34"/>
  <sheetViews>
    <sheetView topLeftCell="A4" zoomScale="85" zoomScaleNormal="85" zoomScalePageLayoutView="70" workbookViewId="0">
      <selection activeCell="I4" sqref="I4:K32"/>
    </sheetView>
  </sheetViews>
  <sheetFormatPr defaultColWidth="8.77734375" defaultRowHeight="13.2" x14ac:dyDescent="0.2"/>
  <cols>
    <col min="1" max="1" width="2.44140625" customWidth="1"/>
    <col min="2" max="3" width="11.33203125" customWidth="1"/>
    <col min="4" max="4" width="15.5546875" bestFit="1" customWidth="1"/>
    <col min="5" max="15" width="11.33203125" customWidth="1"/>
    <col min="16" max="16" width="67.109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9">
        <v>41407</v>
      </c>
      <c r="C4" s="5" t="s">
        <v>45</v>
      </c>
      <c r="D4" s="6" t="s">
        <v>46</v>
      </c>
      <c r="E4" s="7">
        <v>100</v>
      </c>
      <c r="F4" s="8">
        <v>1700</v>
      </c>
      <c r="G4" s="16">
        <f t="shared" ref="G4:G6" si="0">E4*F4</f>
        <v>170000</v>
      </c>
      <c r="H4" s="16">
        <f t="shared" ref="H4:H6" si="1">SUM(G4)</f>
        <v>170000</v>
      </c>
      <c r="I4" s="9">
        <v>41694</v>
      </c>
      <c r="J4" s="7">
        <v>100</v>
      </c>
      <c r="K4" s="8">
        <v>745</v>
      </c>
      <c r="L4" s="16">
        <f t="shared" ref="L4:L6" si="2">J4*K4</f>
        <v>74500</v>
      </c>
      <c r="M4" s="16">
        <f t="shared" ref="M4:M6" si="3">SUM(L4)</f>
        <v>74500</v>
      </c>
      <c r="N4" s="16">
        <f t="shared" ref="N4:N6" si="4">IF(I4&lt;&gt;"",M4-H4,"")</f>
        <v>-95500</v>
      </c>
      <c r="O4" s="17">
        <f t="shared" ref="O4:O6" si="5">IF(N4&lt;&gt;"",N4/H4,"")</f>
        <v>-0.56176470588235294</v>
      </c>
      <c r="P4" s="6"/>
    </row>
    <row r="5" spans="2:16" x14ac:dyDescent="0.2">
      <c r="B5" s="9">
        <v>41408</v>
      </c>
      <c r="C5" s="5" t="s">
        <v>47</v>
      </c>
      <c r="D5" s="6" t="s">
        <v>48</v>
      </c>
      <c r="E5" s="7">
        <v>1</v>
      </c>
      <c r="F5" s="8">
        <v>1346000</v>
      </c>
      <c r="G5" s="16">
        <f t="shared" si="0"/>
        <v>1346000</v>
      </c>
      <c r="H5" s="16">
        <f t="shared" si="1"/>
        <v>1346000</v>
      </c>
      <c r="I5" s="9">
        <v>41694</v>
      </c>
      <c r="J5" s="7">
        <v>1000</v>
      </c>
      <c r="K5" s="8">
        <v>628</v>
      </c>
      <c r="L5" s="16">
        <f t="shared" si="2"/>
        <v>628000</v>
      </c>
      <c r="M5" s="16">
        <f t="shared" si="3"/>
        <v>628000</v>
      </c>
      <c r="N5" s="16">
        <f t="shared" si="4"/>
        <v>-718000</v>
      </c>
      <c r="O5" s="17">
        <f t="shared" si="5"/>
        <v>-0.53343239227340267</v>
      </c>
      <c r="P5" s="6"/>
    </row>
    <row r="6" spans="2:16" x14ac:dyDescent="0.2">
      <c r="B6" s="9">
        <v>41408</v>
      </c>
      <c r="C6" s="5" t="s">
        <v>49</v>
      </c>
      <c r="D6" s="6" t="s">
        <v>50</v>
      </c>
      <c r="E6" s="7">
        <v>100</v>
      </c>
      <c r="F6" s="8">
        <v>1330</v>
      </c>
      <c r="G6" s="16">
        <f t="shared" si="0"/>
        <v>133000</v>
      </c>
      <c r="H6" s="16">
        <f t="shared" si="1"/>
        <v>133000</v>
      </c>
      <c r="I6" s="9">
        <v>41694</v>
      </c>
      <c r="J6" s="7">
        <v>100</v>
      </c>
      <c r="K6" s="8">
        <v>1243</v>
      </c>
      <c r="L6" s="16">
        <f t="shared" si="2"/>
        <v>124300</v>
      </c>
      <c r="M6" s="16">
        <f t="shared" si="3"/>
        <v>124300</v>
      </c>
      <c r="N6" s="16">
        <f t="shared" si="4"/>
        <v>-8700</v>
      </c>
      <c r="O6" s="17">
        <f t="shared" si="5"/>
        <v>-6.5413533834586465E-2</v>
      </c>
      <c r="P6" s="6"/>
    </row>
    <row r="7" spans="2:16" x14ac:dyDescent="0.2">
      <c r="B7" s="4">
        <v>41809</v>
      </c>
      <c r="C7" s="5">
        <v>3101</v>
      </c>
      <c r="D7" s="6" t="s">
        <v>6</v>
      </c>
      <c r="E7" s="7">
        <v>1000</v>
      </c>
      <c r="F7" s="8">
        <v>170</v>
      </c>
      <c r="G7" s="16">
        <f t="shared" ref="G7:G31" si="6">E7*F7</f>
        <v>170000</v>
      </c>
      <c r="H7" s="16">
        <f t="shared" ref="H7:H32" si="7">SUM(G7)</f>
        <v>170000</v>
      </c>
      <c r="I7" s="4">
        <v>41827</v>
      </c>
      <c r="J7" s="7">
        <v>1000</v>
      </c>
      <c r="K7" s="8">
        <v>177</v>
      </c>
      <c r="L7" s="16">
        <f t="shared" ref="L7:L32" si="8">J7*K7</f>
        <v>177000</v>
      </c>
      <c r="M7" s="16">
        <f t="shared" ref="M7:M32" si="9">SUM(L7)</f>
        <v>177000</v>
      </c>
      <c r="N7" s="16">
        <f t="shared" ref="N7:N32" si="10">IF(I7&lt;&gt;"",M7-H7,"")</f>
        <v>7000</v>
      </c>
      <c r="O7" s="17">
        <f t="shared" ref="O7:O32" si="11">IF(N7&lt;&gt;"",N7/H7,"")</f>
        <v>4.1176470588235294E-2</v>
      </c>
      <c r="P7" s="6"/>
    </row>
    <row r="8" spans="2:16" x14ac:dyDescent="0.2">
      <c r="B8" s="4">
        <v>41809</v>
      </c>
      <c r="C8" s="5" t="s">
        <v>10</v>
      </c>
      <c r="D8" s="6" t="s">
        <v>11</v>
      </c>
      <c r="E8" s="7">
        <v>1000</v>
      </c>
      <c r="F8" s="8">
        <v>576</v>
      </c>
      <c r="G8" s="16">
        <f t="shared" si="6"/>
        <v>576000</v>
      </c>
      <c r="H8" s="16">
        <f t="shared" si="7"/>
        <v>576000</v>
      </c>
      <c r="I8" s="9">
        <v>41827</v>
      </c>
      <c r="J8" s="7">
        <v>1000</v>
      </c>
      <c r="K8" s="8">
        <v>595</v>
      </c>
      <c r="L8" s="16">
        <f t="shared" si="8"/>
        <v>595000</v>
      </c>
      <c r="M8" s="16">
        <f t="shared" si="9"/>
        <v>595000</v>
      </c>
      <c r="N8" s="16">
        <f t="shared" si="10"/>
        <v>19000</v>
      </c>
      <c r="O8" s="17">
        <f t="shared" si="11"/>
        <v>3.2986111111111112E-2</v>
      </c>
      <c r="P8" s="6"/>
    </row>
    <row r="9" spans="2:16" x14ac:dyDescent="0.2">
      <c r="B9" s="9">
        <v>41817</v>
      </c>
      <c r="C9" s="5">
        <v>4755</v>
      </c>
      <c r="D9" s="6" t="s">
        <v>12</v>
      </c>
      <c r="E9" s="7">
        <v>100</v>
      </c>
      <c r="F9" s="8">
        <v>1325</v>
      </c>
      <c r="G9" s="16">
        <f t="shared" si="6"/>
        <v>132500</v>
      </c>
      <c r="H9" s="16">
        <f t="shared" si="7"/>
        <v>132500</v>
      </c>
      <c r="I9" s="13">
        <v>41856</v>
      </c>
      <c r="J9" s="6">
        <v>100</v>
      </c>
      <c r="K9" s="6">
        <v>1305</v>
      </c>
      <c r="L9" s="16">
        <f t="shared" si="8"/>
        <v>130500</v>
      </c>
      <c r="M9" s="16">
        <f t="shared" si="9"/>
        <v>130500</v>
      </c>
      <c r="N9" s="16">
        <f t="shared" si="10"/>
        <v>-2000</v>
      </c>
      <c r="O9" s="17">
        <f t="shared" si="11"/>
        <v>-1.509433962264151E-2</v>
      </c>
      <c r="P9" s="6"/>
    </row>
    <row r="10" spans="2:16" x14ac:dyDescent="0.2">
      <c r="B10" s="9">
        <v>41817</v>
      </c>
      <c r="C10" s="5" t="s">
        <v>13</v>
      </c>
      <c r="D10" s="6" t="s">
        <v>14</v>
      </c>
      <c r="E10" s="7">
        <v>100</v>
      </c>
      <c r="F10" s="8">
        <v>1448</v>
      </c>
      <c r="G10" s="16">
        <f t="shared" si="6"/>
        <v>144800</v>
      </c>
      <c r="H10" s="16">
        <f t="shared" si="7"/>
        <v>144800</v>
      </c>
      <c r="I10" s="14">
        <v>41891</v>
      </c>
      <c r="J10" s="6">
        <v>100</v>
      </c>
      <c r="K10" s="6">
        <v>1570</v>
      </c>
      <c r="L10" s="16">
        <f t="shared" si="8"/>
        <v>157000</v>
      </c>
      <c r="M10" s="16">
        <f t="shared" si="9"/>
        <v>157000</v>
      </c>
      <c r="N10" s="16">
        <f t="shared" si="10"/>
        <v>12200</v>
      </c>
      <c r="O10" s="17">
        <f t="shared" si="11"/>
        <v>8.4254143646408847E-2</v>
      </c>
      <c r="P10" s="6"/>
    </row>
    <row r="11" spans="2:16" x14ac:dyDescent="0.2">
      <c r="B11" s="9">
        <v>41817</v>
      </c>
      <c r="C11" s="5" t="s">
        <v>15</v>
      </c>
      <c r="D11" s="6" t="s">
        <v>16</v>
      </c>
      <c r="E11" s="7">
        <v>100</v>
      </c>
      <c r="F11" s="8">
        <v>228</v>
      </c>
      <c r="G11" s="16">
        <f t="shared" si="6"/>
        <v>22800</v>
      </c>
      <c r="H11" s="16">
        <f t="shared" si="7"/>
        <v>22800</v>
      </c>
      <c r="I11" s="10">
        <v>41834</v>
      </c>
      <c r="J11" s="7">
        <v>100</v>
      </c>
      <c r="K11" s="8">
        <v>205</v>
      </c>
      <c r="L11" s="16">
        <f t="shared" si="8"/>
        <v>20500</v>
      </c>
      <c r="M11" s="16">
        <f t="shared" si="9"/>
        <v>20500</v>
      </c>
      <c r="N11" s="16">
        <f t="shared" si="10"/>
        <v>-2300</v>
      </c>
      <c r="O11" s="17">
        <f t="shared" si="11"/>
        <v>-0.10087719298245613</v>
      </c>
      <c r="P11" s="6" t="s">
        <v>17</v>
      </c>
    </row>
    <row r="12" spans="2:16" x14ac:dyDescent="0.2">
      <c r="B12" s="9">
        <v>41834</v>
      </c>
      <c r="C12" s="5" t="s">
        <v>18</v>
      </c>
      <c r="D12" s="6" t="s">
        <v>19</v>
      </c>
      <c r="E12" s="7">
        <v>100</v>
      </c>
      <c r="F12" s="8">
        <v>2420</v>
      </c>
      <c r="G12" s="16">
        <f t="shared" si="6"/>
        <v>242000</v>
      </c>
      <c r="H12" s="16">
        <f t="shared" si="7"/>
        <v>242000</v>
      </c>
      <c r="I12" s="10">
        <v>41876</v>
      </c>
      <c r="J12" s="7">
        <v>100</v>
      </c>
      <c r="K12" s="8">
        <v>2664</v>
      </c>
      <c r="L12" s="16">
        <f t="shared" si="8"/>
        <v>266400</v>
      </c>
      <c r="M12" s="16">
        <f t="shared" si="9"/>
        <v>266400</v>
      </c>
      <c r="N12" s="16">
        <f t="shared" si="10"/>
        <v>24400</v>
      </c>
      <c r="O12" s="17">
        <f t="shared" si="11"/>
        <v>0.10082644628099173</v>
      </c>
      <c r="P12" s="6"/>
    </row>
    <row r="13" spans="2:16" x14ac:dyDescent="0.2">
      <c r="B13" s="9">
        <v>41834</v>
      </c>
      <c r="C13" s="5" t="s">
        <v>20</v>
      </c>
      <c r="D13" s="6" t="s">
        <v>21</v>
      </c>
      <c r="E13" s="7">
        <v>10000</v>
      </c>
      <c r="F13" s="8">
        <v>38</v>
      </c>
      <c r="G13" s="16">
        <f t="shared" si="6"/>
        <v>380000</v>
      </c>
      <c r="H13" s="16">
        <f t="shared" si="7"/>
        <v>380000</v>
      </c>
      <c r="I13" s="10">
        <v>41838</v>
      </c>
      <c r="J13" s="7">
        <v>10000</v>
      </c>
      <c r="K13" s="8">
        <v>37</v>
      </c>
      <c r="L13" s="16">
        <f t="shared" si="8"/>
        <v>370000</v>
      </c>
      <c r="M13" s="16">
        <f t="shared" si="9"/>
        <v>370000</v>
      </c>
      <c r="N13" s="16">
        <f t="shared" si="10"/>
        <v>-10000</v>
      </c>
      <c r="O13" s="17">
        <f t="shared" si="11"/>
        <v>-2.6315789473684209E-2</v>
      </c>
      <c r="P13" s="6" t="s">
        <v>53</v>
      </c>
    </row>
    <row r="14" spans="2:16" x14ac:dyDescent="0.2">
      <c r="B14" s="9">
        <v>41836</v>
      </c>
      <c r="C14" s="5" t="s">
        <v>22</v>
      </c>
      <c r="D14" s="6" t="s">
        <v>23</v>
      </c>
      <c r="E14" s="7">
        <v>1000</v>
      </c>
      <c r="F14" s="8">
        <v>215</v>
      </c>
      <c r="G14" s="16">
        <f t="shared" si="6"/>
        <v>215000</v>
      </c>
      <c r="H14" s="16">
        <f t="shared" si="7"/>
        <v>215000</v>
      </c>
      <c r="I14" s="10">
        <v>41856</v>
      </c>
      <c r="J14" s="7">
        <v>1000</v>
      </c>
      <c r="K14" s="8">
        <v>206</v>
      </c>
      <c r="L14" s="16">
        <f t="shared" si="8"/>
        <v>206000</v>
      </c>
      <c r="M14" s="16">
        <f t="shared" si="9"/>
        <v>206000</v>
      </c>
      <c r="N14" s="16">
        <f t="shared" si="10"/>
        <v>-9000</v>
      </c>
      <c r="O14" s="17">
        <f t="shared" si="11"/>
        <v>-4.1860465116279069E-2</v>
      </c>
      <c r="P14" s="6"/>
    </row>
    <row r="15" spans="2:16" x14ac:dyDescent="0.2">
      <c r="B15" s="9">
        <v>41843</v>
      </c>
      <c r="C15" s="5" t="s">
        <v>54</v>
      </c>
      <c r="D15" s="6" t="s">
        <v>55</v>
      </c>
      <c r="E15" s="7">
        <v>200</v>
      </c>
      <c r="F15" s="8">
        <v>600</v>
      </c>
      <c r="G15" s="16">
        <f t="shared" si="6"/>
        <v>120000</v>
      </c>
      <c r="H15" s="16">
        <f t="shared" si="7"/>
        <v>120000</v>
      </c>
      <c r="I15" s="10">
        <v>41852</v>
      </c>
      <c r="J15" s="7">
        <v>200</v>
      </c>
      <c r="K15" s="8">
        <v>609</v>
      </c>
      <c r="L15" s="16">
        <f t="shared" si="8"/>
        <v>121800</v>
      </c>
      <c r="M15" s="16">
        <f t="shared" si="9"/>
        <v>121800</v>
      </c>
      <c r="N15" s="16">
        <f t="shared" si="10"/>
        <v>1800</v>
      </c>
      <c r="O15" s="17">
        <f t="shared" si="11"/>
        <v>1.4999999999999999E-2</v>
      </c>
      <c r="P15" s="6"/>
    </row>
    <row r="16" spans="2:16" x14ac:dyDescent="0.2">
      <c r="B16" s="9">
        <v>41843</v>
      </c>
      <c r="C16" s="5" t="s">
        <v>56</v>
      </c>
      <c r="D16" s="6" t="s">
        <v>57</v>
      </c>
      <c r="E16" s="7">
        <v>2000</v>
      </c>
      <c r="F16" s="8">
        <v>49</v>
      </c>
      <c r="G16" s="16">
        <f t="shared" si="6"/>
        <v>98000</v>
      </c>
      <c r="H16" s="16">
        <f t="shared" si="7"/>
        <v>98000</v>
      </c>
      <c r="I16" s="10">
        <v>41856</v>
      </c>
      <c r="J16" s="7">
        <v>2000</v>
      </c>
      <c r="K16" s="8">
        <v>49</v>
      </c>
      <c r="L16" s="16">
        <f t="shared" si="8"/>
        <v>98000</v>
      </c>
      <c r="M16" s="16">
        <f t="shared" si="9"/>
        <v>98000</v>
      </c>
      <c r="N16" s="16">
        <f t="shared" si="10"/>
        <v>0</v>
      </c>
      <c r="O16" s="17">
        <f t="shared" si="11"/>
        <v>0</v>
      </c>
      <c r="P16" s="6"/>
    </row>
    <row r="17" spans="2:16" x14ac:dyDescent="0.2">
      <c r="B17" s="9">
        <v>41843</v>
      </c>
      <c r="C17" s="5" t="s">
        <v>58</v>
      </c>
      <c r="D17" s="6" t="s">
        <v>59</v>
      </c>
      <c r="E17" s="7">
        <v>4000</v>
      </c>
      <c r="F17" s="8">
        <v>34</v>
      </c>
      <c r="G17" s="16">
        <f t="shared" si="6"/>
        <v>136000</v>
      </c>
      <c r="H17" s="16">
        <f t="shared" si="7"/>
        <v>136000</v>
      </c>
      <c r="I17" s="10">
        <v>41849</v>
      </c>
      <c r="J17" s="7">
        <v>4000</v>
      </c>
      <c r="K17" s="8">
        <v>60</v>
      </c>
      <c r="L17" s="16">
        <f t="shared" si="8"/>
        <v>240000</v>
      </c>
      <c r="M17" s="16">
        <f t="shared" si="9"/>
        <v>240000</v>
      </c>
      <c r="N17" s="16">
        <f t="shared" si="10"/>
        <v>104000</v>
      </c>
      <c r="O17" s="17">
        <f t="shared" si="11"/>
        <v>0.76470588235294112</v>
      </c>
      <c r="P17" s="6"/>
    </row>
    <row r="18" spans="2:16" x14ac:dyDescent="0.2">
      <c r="B18" s="9">
        <v>41855</v>
      </c>
      <c r="C18" s="5" t="s">
        <v>60</v>
      </c>
      <c r="D18" s="6" t="s">
        <v>61</v>
      </c>
      <c r="E18" s="7">
        <v>100</v>
      </c>
      <c r="F18" s="8">
        <v>1257</v>
      </c>
      <c r="G18" s="16">
        <f t="shared" si="6"/>
        <v>125700</v>
      </c>
      <c r="H18" s="16">
        <f t="shared" si="7"/>
        <v>125700</v>
      </c>
      <c r="I18" s="10">
        <v>41876</v>
      </c>
      <c r="J18" s="7">
        <v>100</v>
      </c>
      <c r="K18" s="8">
        <v>1399</v>
      </c>
      <c r="L18" s="16">
        <f t="shared" si="8"/>
        <v>139900</v>
      </c>
      <c r="M18" s="16">
        <f t="shared" si="9"/>
        <v>139900</v>
      </c>
      <c r="N18" s="16">
        <f t="shared" si="10"/>
        <v>14200</v>
      </c>
      <c r="O18" s="17">
        <f t="shared" si="11"/>
        <v>0.11296738265712013</v>
      </c>
      <c r="P18" s="6"/>
    </row>
    <row r="19" spans="2:16" x14ac:dyDescent="0.2">
      <c r="B19" s="9">
        <v>41869</v>
      </c>
      <c r="C19" s="5" t="s">
        <v>62</v>
      </c>
      <c r="D19" s="6" t="s">
        <v>63</v>
      </c>
      <c r="E19" s="7">
        <v>200</v>
      </c>
      <c r="F19" s="8">
        <v>653</v>
      </c>
      <c r="G19" s="16">
        <f t="shared" si="6"/>
        <v>130600</v>
      </c>
      <c r="H19" s="16">
        <f t="shared" si="7"/>
        <v>130600</v>
      </c>
      <c r="I19" s="10">
        <v>41900</v>
      </c>
      <c r="J19" s="7">
        <v>200</v>
      </c>
      <c r="K19" s="8">
        <v>680</v>
      </c>
      <c r="L19" s="16">
        <f t="shared" si="8"/>
        <v>136000</v>
      </c>
      <c r="M19" s="16">
        <f t="shared" si="9"/>
        <v>136000</v>
      </c>
      <c r="N19" s="16">
        <f t="shared" si="10"/>
        <v>5400</v>
      </c>
      <c r="O19" s="17">
        <f t="shared" si="11"/>
        <v>4.1347626339969371E-2</v>
      </c>
      <c r="P19" s="6"/>
    </row>
    <row r="20" spans="2:16" x14ac:dyDescent="0.2">
      <c r="B20" s="9">
        <v>41883</v>
      </c>
      <c r="C20" s="5" t="s">
        <v>65</v>
      </c>
      <c r="D20" s="6" t="s">
        <v>64</v>
      </c>
      <c r="E20" s="7">
        <v>100</v>
      </c>
      <c r="F20" s="8">
        <v>904</v>
      </c>
      <c r="G20" s="16">
        <f t="shared" si="6"/>
        <v>90400</v>
      </c>
      <c r="H20" s="16">
        <f t="shared" si="7"/>
        <v>90400</v>
      </c>
      <c r="I20" s="10">
        <v>41935</v>
      </c>
      <c r="J20" s="7">
        <v>100</v>
      </c>
      <c r="K20" s="8">
        <v>999</v>
      </c>
      <c r="L20" s="16">
        <f t="shared" si="8"/>
        <v>99900</v>
      </c>
      <c r="M20" s="16">
        <f t="shared" si="9"/>
        <v>99900</v>
      </c>
      <c r="N20" s="16">
        <f t="shared" si="10"/>
        <v>9500</v>
      </c>
      <c r="O20" s="17">
        <f t="shared" si="11"/>
        <v>0.10508849557522124</v>
      </c>
      <c r="P20" s="6"/>
    </row>
    <row r="21" spans="2:16" x14ac:dyDescent="0.2">
      <c r="B21" s="9">
        <v>41883</v>
      </c>
      <c r="C21" s="5" t="s">
        <v>67</v>
      </c>
      <c r="D21" s="6" t="s">
        <v>66</v>
      </c>
      <c r="E21" s="7">
        <v>1000</v>
      </c>
      <c r="F21" s="8">
        <v>553</v>
      </c>
      <c r="G21" s="16">
        <f t="shared" si="6"/>
        <v>553000</v>
      </c>
      <c r="H21" s="16">
        <f t="shared" si="7"/>
        <v>553000</v>
      </c>
      <c r="I21" s="10">
        <v>41911</v>
      </c>
      <c r="J21" s="7">
        <v>1000</v>
      </c>
      <c r="K21" s="8">
        <v>620</v>
      </c>
      <c r="L21" s="16">
        <f t="shared" si="8"/>
        <v>620000</v>
      </c>
      <c r="M21" s="16">
        <f t="shared" si="9"/>
        <v>620000</v>
      </c>
      <c r="N21" s="16">
        <f t="shared" si="10"/>
        <v>67000</v>
      </c>
      <c r="O21" s="17">
        <f t="shared" si="11"/>
        <v>0.12115732368896925</v>
      </c>
      <c r="P21" s="6"/>
    </row>
    <row r="22" spans="2:16" x14ac:dyDescent="0.2">
      <c r="B22" s="9">
        <v>41891</v>
      </c>
      <c r="C22" s="5" t="s">
        <v>68</v>
      </c>
      <c r="D22" s="6" t="s">
        <v>69</v>
      </c>
      <c r="E22" s="7">
        <v>200</v>
      </c>
      <c r="F22" s="8">
        <v>829</v>
      </c>
      <c r="G22" s="16">
        <f t="shared" si="6"/>
        <v>165800</v>
      </c>
      <c r="H22" s="16">
        <f t="shared" si="7"/>
        <v>165800</v>
      </c>
      <c r="I22" s="10">
        <v>41919</v>
      </c>
      <c r="J22" s="7">
        <v>200</v>
      </c>
      <c r="K22" s="8">
        <v>790</v>
      </c>
      <c r="L22" s="16">
        <f t="shared" si="8"/>
        <v>158000</v>
      </c>
      <c r="M22" s="16">
        <f t="shared" si="9"/>
        <v>158000</v>
      </c>
      <c r="N22" s="16">
        <f t="shared" si="10"/>
        <v>-7800</v>
      </c>
      <c r="O22" s="17">
        <f t="shared" si="11"/>
        <v>-4.7044632086851626E-2</v>
      </c>
      <c r="P22" s="6"/>
    </row>
    <row r="23" spans="2:16" x14ac:dyDescent="0.2">
      <c r="B23" s="9">
        <v>41908</v>
      </c>
      <c r="C23" s="5" t="s">
        <v>70</v>
      </c>
      <c r="D23" s="6" t="s">
        <v>71</v>
      </c>
      <c r="E23" s="7">
        <v>100</v>
      </c>
      <c r="F23" s="8">
        <v>3839.5</v>
      </c>
      <c r="G23" s="16">
        <f t="shared" si="6"/>
        <v>383950</v>
      </c>
      <c r="H23" s="16">
        <f t="shared" si="7"/>
        <v>383950</v>
      </c>
      <c r="I23" s="10">
        <v>41943</v>
      </c>
      <c r="J23" s="7">
        <v>100</v>
      </c>
      <c r="K23" s="8">
        <v>4205</v>
      </c>
      <c r="L23" s="16">
        <f t="shared" si="8"/>
        <v>420500</v>
      </c>
      <c r="M23" s="16">
        <f t="shared" si="9"/>
        <v>420500</v>
      </c>
      <c r="N23" s="16">
        <f t="shared" si="10"/>
        <v>36550</v>
      </c>
      <c r="O23" s="17">
        <f t="shared" si="11"/>
        <v>9.519468680817815E-2</v>
      </c>
      <c r="P23" s="6"/>
    </row>
    <row r="24" spans="2:16" x14ac:dyDescent="0.2">
      <c r="B24" s="9">
        <v>41911</v>
      </c>
      <c r="C24" s="5" t="s">
        <v>72</v>
      </c>
      <c r="D24" s="6" t="s">
        <v>73</v>
      </c>
      <c r="E24" s="7">
        <v>100</v>
      </c>
      <c r="F24" s="8">
        <v>800</v>
      </c>
      <c r="G24" s="16">
        <f t="shared" si="6"/>
        <v>80000</v>
      </c>
      <c r="H24" s="16">
        <f t="shared" si="7"/>
        <v>80000</v>
      </c>
      <c r="I24" s="14">
        <v>41919</v>
      </c>
      <c r="J24" s="7">
        <v>100</v>
      </c>
      <c r="K24" s="8">
        <v>786</v>
      </c>
      <c r="L24" s="16">
        <f t="shared" si="8"/>
        <v>78600</v>
      </c>
      <c r="M24" s="16">
        <f t="shared" si="9"/>
        <v>78600</v>
      </c>
      <c r="N24" s="16">
        <f t="shared" si="10"/>
        <v>-1400</v>
      </c>
      <c r="O24" s="17">
        <f t="shared" si="11"/>
        <v>-1.7500000000000002E-2</v>
      </c>
      <c r="P24" s="6"/>
    </row>
    <row r="25" spans="2:16" x14ac:dyDescent="0.2">
      <c r="B25" s="9">
        <v>41911</v>
      </c>
      <c r="C25" s="5">
        <v>6387</v>
      </c>
      <c r="D25" s="6" t="s">
        <v>74</v>
      </c>
      <c r="E25" s="7">
        <v>100</v>
      </c>
      <c r="F25" s="8">
        <v>1043</v>
      </c>
      <c r="G25" s="16">
        <f t="shared" si="6"/>
        <v>104300</v>
      </c>
      <c r="H25" s="16">
        <f t="shared" si="7"/>
        <v>104300</v>
      </c>
      <c r="I25" s="14">
        <v>41919</v>
      </c>
      <c r="J25" s="7">
        <v>100</v>
      </c>
      <c r="K25" s="8">
        <v>1027</v>
      </c>
      <c r="L25" s="16">
        <f t="shared" si="8"/>
        <v>102700</v>
      </c>
      <c r="M25" s="16">
        <f t="shared" si="9"/>
        <v>102700</v>
      </c>
      <c r="N25" s="16">
        <f t="shared" si="10"/>
        <v>-1600</v>
      </c>
      <c r="O25" s="17">
        <f t="shared" si="11"/>
        <v>-1.5340364333652923E-2</v>
      </c>
      <c r="P25" s="6"/>
    </row>
    <row r="26" spans="2:16" x14ac:dyDescent="0.2">
      <c r="B26" s="9">
        <v>41929</v>
      </c>
      <c r="C26" s="5" t="s">
        <v>75</v>
      </c>
      <c r="D26" s="6" t="s">
        <v>76</v>
      </c>
      <c r="E26" s="7">
        <v>100</v>
      </c>
      <c r="F26" s="8">
        <v>3420</v>
      </c>
      <c r="G26" s="16">
        <f t="shared" si="6"/>
        <v>342000</v>
      </c>
      <c r="H26" s="16">
        <f t="shared" si="7"/>
        <v>342000</v>
      </c>
      <c r="I26" s="14">
        <v>41932</v>
      </c>
      <c r="J26" s="7">
        <v>100</v>
      </c>
      <c r="K26" s="8">
        <v>3775</v>
      </c>
      <c r="L26" s="16">
        <f t="shared" si="8"/>
        <v>377500</v>
      </c>
      <c r="M26" s="16">
        <f t="shared" si="9"/>
        <v>377500</v>
      </c>
      <c r="N26" s="16">
        <f t="shared" si="10"/>
        <v>35500</v>
      </c>
      <c r="O26" s="17">
        <f t="shared" si="11"/>
        <v>0.10380116959064327</v>
      </c>
      <c r="P26" s="6"/>
    </row>
    <row r="27" spans="2:16" x14ac:dyDescent="0.2">
      <c r="B27" s="9">
        <v>41953</v>
      </c>
      <c r="C27" s="5" t="s">
        <v>77</v>
      </c>
      <c r="D27" s="6" t="s">
        <v>78</v>
      </c>
      <c r="E27" s="7">
        <v>100</v>
      </c>
      <c r="F27" s="8">
        <v>1528</v>
      </c>
      <c r="G27" s="16">
        <f t="shared" si="6"/>
        <v>152800</v>
      </c>
      <c r="H27" s="16">
        <f t="shared" si="7"/>
        <v>152800</v>
      </c>
      <c r="I27" s="14">
        <v>41985</v>
      </c>
      <c r="J27" s="7">
        <v>100</v>
      </c>
      <c r="K27" s="8">
        <v>1446</v>
      </c>
      <c r="L27" s="16">
        <f t="shared" si="8"/>
        <v>144600</v>
      </c>
      <c r="M27" s="16">
        <f t="shared" si="9"/>
        <v>144600</v>
      </c>
      <c r="N27" s="16">
        <f t="shared" si="10"/>
        <v>-8200</v>
      </c>
      <c r="O27" s="17">
        <f t="shared" si="11"/>
        <v>-5.3664921465968587E-2</v>
      </c>
      <c r="P27" s="6"/>
    </row>
    <row r="28" spans="2:16" x14ac:dyDescent="0.2">
      <c r="B28" s="9">
        <v>41953</v>
      </c>
      <c r="C28" s="5" t="s">
        <v>82</v>
      </c>
      <c r="D28" s="6" t="s">
        <v>83</v>
      </c>
      <c r="E28" s="7">
        <v>200</v>
      </c>
      <c r="F28" s="8">
        <v>678</v>
      </c>
      <c r="G28" s="16">
        <f t="shared" si="6"/>
        <v>135600</v>
      </c>
      <c r="H28" s="16">
        <f t="shared" si="7"/>
        <v>135600</v>
      </c>
      <c r="I28" s="14">
        <v>41992</v>
      </c>
      <c r="J28" s="7">
        <v>200</v>
      </c>
      <c r="K28" s="8">
        <v>692</v>
      </c>
      <c r="L28" s="16">
        <f t="shared" si="8"/>
        <v>138400</v>
      </c>
      <c r="M28" s="16">
        <f t="shared" si="9"/>
        <v>138400</v>
      </c>
      <c r="N28" s="16">
        <f t="shared" si="10"/>
        <v>2800</v>
      </c>
      <c r="O28" s="17">
        <f t="shared" si="11"/>
        <v>2.0648967551622419E-2</v>
      </c>
      <c r="P28" s="6"/>
    </row>
    <row r="29" spans="2:16" x14ac:dyDescent="0.2">
      <c r="B29" s="9">
        <v>41953</v>
      </c>
      <c r="C29" s="5" t="s">
        <v>79</v>
      </c>
      <c r="D29" s="6" t="s">
        <v>84</v>
      </c>
      <c r="E29" s="7">
        <v>1000</v>
      </c>
      <c r="F29" s="8">
        <v>469</v>
      </c>
      <c r="G29" s="16">
        <f t="shared" si="6"/>
        <v>469000</v>
      </c>
      <c r="H29" s="16">
        <f t="shared" si="7"/>
        <v>469000</v>
      </c>
      <c r="I29" s="14">
        <v>41957</v>
      </c>
      <c r="J29" s="7">
        <v>1000</v>
      </c>
      <c r="K29" s="8">
        <v>426</v>
      </c>
      <c r="L29" s="16">
        <f t="shared" si="8"/>
        <v>426000</v>
      </c>
      <c r="M29" s="16">
        <f t="shared" si="9"/>
        <v>426000</v>
      </c>
      <c r="N29" s="16">
        <f t="shared" si="10"/>
        <v>-43000</v>
      </c>
      <c r="O29" s="17">
        <f t="shared" si="11"/>
        <v>-9.1684434968017064E-2</v>
      </c>
      <c r="P29" s="6"/>
    </row>
    <row r="30" spans="2:16" x14ac:dyDescent="0.2">
      <c r="B30" s="9">
        <v>41953</v>
      </c>
      <c r="C30" s="5" t="s">
        <v>85</v>
      </c>
      <c r="D30" s="6" t="s">
        <v>86</v>
      </c>
      <c r="E30" s="7">
        <v>1300</v>
      </c>
      <c r="F30" s="8">
        <v>74</v>
      </c>
      <c r="G30" s="16">
        <f t="shared" si="6"/>
        <v>96200</v>
      </c>
      <c r="H30" s="16">
        <f t="shared" si="7"/>
        <v>96200</v>
      </c>
      <c r="I30" s="14">
        <v>41969</v>
      </c>
      <c r="J30" s="7">
        <v>1300</v>
      </c>
      <c r="K30" s="8">
        <v>96</v>
      </c>
      <c r="L30" s="16">
        <f>J30*K30</f>
        <v>124800</v>
      </c>
      <c r="M30" s="16">
        <f t="shared" si="9"/>
        <v>124800</v>
      </c>
      <c r="N30" s="16">
        <f t="shared" si="10"/>
        <v>28600</v>
      </c>
      <c r="O30" s="17">
        <f t="shared" si="11"/>
        <v>0.29729729729729731</v>
      </c>
      <c r="P30" s="6"/>
    </row>
    <row r="31" spans="2:16" x14ac:dyDescent="0.2">
      <c r="B31" s="9">
        <v>41953</v>
      </c>
      <c r="C31" s="5" t="s">
        <v>87</v>
      </c>
      <c r="D31" s="6" t="s">
        <v>88</v>
      </c>
      <c r="E31" s="7">
        <v>1000</v>
      </c>
      <c r="F31" s="8">
        <v>494</v>
      </c>
      <c r="G31" s="16">
        <f t="shared" si="6"/>
        <v>494000</v>
      </c>
      <c r="H31" s="16">
        <f t="shared" si="7"/>
        <v>494000</v>
      </c>
      <c r="I31" s="14">
        <v>41992</v>
      </c>
      <c r="J31" s="7">
        <v>1000</v>
      </c>
      <c r="K31" s="8">
        <v>487</v>
      </c>
      <c r="L31" s="16">
        <f t="shared" si="8"/>
        <v>487000</v>
      </c>
      <c r="M31" s="16">
        <f t="shared" si="9"/>
        <v>487000</v>
      </c>
      <c r="N31" s="16">
        <f t="shared" si="10"/>
        <v>-7000</v>
      </c>
      <c r="O31" s="17">
        <f t="shared" si="11"/>
        <v>-1.417004048582996E-2</v>
      </c>
      <c r="P31" s="6"/>
    </row>
    <row r="32" spans="2:16" x14ac:dyDescent="0.2">
      <c r="B32" s="9">
        <v>41968</v>
      </c>
      <c r="C32" s="5" t="s">
        <v>80</v>
      </c>
      <c r="D32" s="6" t="s">
        <v>81</v>
      </c>
      <c r="E32" s="7">
        <v>100</v>
      </c>
      <c r="F32" s="8">
        <v>3745.5</v>
      </c>
      <c r="G32" s="16">
        <f>E32*F32</f>
        <v>374550</v>
      </c>
      <c r="H32" s="16">
        <f t="shared" si="7"/>
        <v>374550</v>
      </c>
      <c r="I32" s="14">
        <v>41984</v>
      </c>
      <c r="J32" s="7">
        <v>100</v>
      </c>
      <c r="K32" s="8">
        <v>3540</v>
      </c>
      <c r="L32" s="16">
        <f t="shared" si="8"/>
        <v>354000</v>
      </c>
      <c r="M32" s="16">
        <f t="shared" si="9"/>
        <v>354000</v>
      </c>
      <c r="N32" s="16">
        <f t="shared" si="10"/>
        <v>-20550</v>
      </c>
      <c r="O32" s="17">
        <f t="shared" si="11"/>
        <v>-5.4865839006808172E-2</v>
      </c>
      <c r="P32" s="6" t="s">
        <v>89</v>
      </c>
    </row>
    <row r="33" spans="2:15" x14ac:dyDescent="0.2">
      <c r="B33" s="15"/>
      <c r="N33" s="11">
        <f>SUM(N4:N32)</f>
        <v>-567100</v>
      </c>
      <c r="O33" s="11"/>
    </row>
    <row r="34" spans="2:15" x14ac:dyDescent="0.2">
      <c r="B34" s="15"/>
    </row>
  </sheetData>
  <autoFilter ref="B3:P33" xr:uid="{00000000-0009-0000-0000-000006000000}"/>
  <mergeCells count="3">
    <mergeCell ref="B2:H2"/>
    <mergeCell ref="I2:M2"/>
    <mergeCell ref="N2:P2"/>
  </mergeCells>
  <phoneticPr fontId="1"/>
  <conditionalFormatting sqref="N4:O3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B2:P6"/>
  <sheetViews>
    <sheetView zoomScaleNormal="100" zoomScalePageLayoutView="70" workbookViewId="0"/>
  </sheetViews>
  <sheetFormatPr defaultColWidth="8.77734375" defaultRowHeight="13.2" x14ac:dyDescent="0.2"/>
  <cols>
    <col min="1" max="1" width="2.44140625" customWidth="1"/>
    <col min="2" max="3" width="11.33203125" customWidth="1"/>
    <col min="4" max="4" width="16.33203125" bestFit="1" customWidth="1"/>
    <col min="5" max="15" width="11.33203125" customWidth="1"/>
    <col min="16" max="16" width="52.77734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4">
        <v>40305</v>
      </c>
      <c r="C4" s="5" t="s">
        <v>35</v>
      </c>
      <c r="D4" s="6" t="s">
        <v>36</v>
      </c>
      <c r="E4" s="7">
        <v>100</v>
      </c>
      <c r="F4" s="8">
        <v>3460</v>
      </c>
      <c r="G4" s="16">
        <f t="shared" ref="G4:G5" si="0">E4*F4</f>
        <v>346000</v>
      </c>
      <c r="H4" s="16">
        <f t="shared" ref="H4:H5" si="1">SUM(G4)</f>
        <v>346000</v>
      </c>
      <c r="I4" s="14">
        <v>41317</v>
      </c>
      <c r="J4" s="7">
        <v>100</v>
      </c>
      <c r="K4" s="8">
        <v>4995</v>
      </c>
      <c r="L4" s="16">
        <f t="shared" ref="L4:L5" si="2">J4*K4</f>
        <v>499500</v>
      </c>
      <c r="M4" s="16">
        <f t="shared" ref="M4:M5" si="3">SUM(L4)</f>
        <v>499500</v>
      </c>
      <c r="N4" s="16">
        <f t="shared" ref="N4:N5" si="4">IF(I4&lt;&gt;"",M4-H4,"")</f>
        <v>153500</v>
      </c>
      <c r="O4" s="17">
        <f t="shared" ref="O4:O5" si="5">IF(N4&lt;&gt;"",N4/H4,"")</f>
        <v>0.44364161849710981</v>
      </c>
      <c r="P4" s="6"/>
    </row>
    <row r="5" spans="2:16" x14ac:dyDescent="0.2">
      <c r="B5" s="9">
        <v>41526</v>
      </c>
      <c r="C5" s="5" t="s">
        <v>51</v>
      </c>
      <c r="D5" s="6" t="s">
        <v>52</v>
      </c>
      <c r="E5" s="7">
        <v>1000</v>
      </c>
      <c r="F5" s="8">
        <v>478</v>
      </c>
      <c r="G5" s="16">
        <f t="shared" si="0"/>
        <v>478000</v>
      </c>
      <c r="H5" s="16">
        <f t="shared" si="1"/>
        <v>478000</v>
      </c>
      <c r="I5" s="9">
        <v>41534</v>
      </c>
      <c r="J5" s="7">
        <v>1000</v>
      </c>
      <c r="K5" s="8">
        <v>515</v>
      </c>
      <c r="L5" s="16">
        <f t="shared" si="2"/>
        <v>515000</v>
      </c>
      <c r="M5" s="16">
        <f t="shared" si="3"/>
        <v>515000</v>
      </c>
      <c r="N5" s="16">
        <f t="shared" si="4"/>
        <v>37000</v>
      </c>
      <c r="O5" s="17">
        <f t="shared" si="5"/>
        <v>7.7405857740585768E-2</v>
      </c>
      <c r="P5" s="6"/>
    </row>
    <row r="6" spans="2:16" x14ac:dyDescent="0.2">
      <c r="N6" s="11">
        <f>SUM(N4:N5)</f>
        <v>190500</v>
      </c>
      <c r="O6" s="11"/>
    </row>
  </sheetData>
  <mergeCells count="3">
    <mergeCell ref="B2:H2"/>
    <mergeCell ref="I2:M2"/>
    <mergeCell ref="N2:P2"/>
  </mergeCells>
  <phoneticPr fontId="1"/>
  <conditionalFormatting sqref="N4:O5"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B2:P13"/>
  <sheetViews>
    <sheetView zoomScaleNormal="100" zoomScalePageLayoutView="70" workbookViewId="0">
      <selection activeCell="I4" sqref="I4:K4"/>
    </sheetView>
  </sheetViews>
  <sheetFormatPr defaultColWidth="8.77734375" defaultRowHeight="13.2" x14ac:dyDescent="0.2"/>
  <cols>
    <col min="1" max="1" width="2.44140625" customWidth="1"/>
    <col min="2" max="3" width="11.33203125" customWidth="1"/>
    <col min="4" max="4" width="16.33203125" bestFit="1" customWidth="1"/>
    <col min="5" max="15" width="11.33203125" customWidth="1"/>
    <col min="16" max="16" width="52.77734375" bestFit="1" customWidth="1"/>
  </cols>
  <sheetData>
    <row r="2" spans="2:16" x14ac:dyDescent="0.2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2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2">
      <c r="B4" s="9">
        <v>40193</v>
      </c>
      <c r="C4" s="5" t="s">
        <v>27</v>
      </c>
      <c r="D4" s="6" t="s">
        <v>28</v>
      </c>
      <c r="E4" s="7">
        <v>1</v>
      </c>
      <c r="F4" s="8">
        <v>165900</v>
      </c>
      <c r="G4" s="16">
        <f t="shared" ref="G4:G12" si="0">E4*F4</f>
        <v>165900</v>
      </c>
      <c r="H4" s="16">
        <f>SUM(G4:G12)</f>
        <v>1491000</v>
      </c>
      <c r="I4" s="9">
        <v>40952</v>
      </c>
      <c r="J4" s="6">
        <v>2000</v>
      </c>
      <c r="K4" s="6">
        <v>1554</v>
      </c>
      <c r="L4" s="16">
        <f t="shared" ref="L4:L12" si="1">J4*K4</f>
        <v>3108000</v>
      </c>
      <c r="M4" s="16">
        <f t="shared" ref="M4:M12" si="2">SUM(L4)</f>
        <v>3108000</v>
      </c>
      <c r="N4" s="16">
        <f t="shared" ref="N4:N12" si="3">IF(I4&lt;&gt;"",M4-H4,"")</f>
        <v>1617000</v>
      </c>
      <c r="O4" s="17">
        <f t="shared" ref="O4:O12" si="4">IF(N4&lt;&gt;"",N4/H4,"")</f>
        <v>1.0845070422535212</v>
      </c>
      <c r="P4" s="6"/>
    </row>
    <row r="5" spans="2:16" x14ac:dyDescent="0.2">
      <c r="B5" s="9">
        <v>40196</v>
      </c>
      <c r="C5" s="5"/>
      <c r="D5" s="6"/>
      <c r="E5" s="7">
        <v>1</v>
      </c>
      <c r="F5" s="8">
        <v>168000</v>
      </c>
      <c r="G5" s="16">
        <f t="shared" si="0"/>
        <v>168000</v>
      </c>
      <c r="H5" s="16"/>
      <c r="I5" s="14"/>
      <c r="J5" s="7"/>
      <c r="K5" s="8"/>
      <c r="L5" s="16">
        <f t="shared" si="1"/>
        <v>0</v>
      </c>
      <c r="M5" s="16">
        <f t="shared" si="2"/>
        <v>0</v>
      </c>
      <c r="N5" s="16" t="str">
        <f t="shared" si="3"/>
        <v/>
      </c>
      <c r="O5" s="17" t="str">
        <f t="shared" si="4"/>
        <v/>
      </c>
      <c r="P5" s="6"/>
    </row>
    <row r="6" spans="2:16" x14ac:dyDescent="0.2">
      <c r="B6" s="9">
        <v>40211</v>
      </c>
      <c r="C6" s="5"/>
      <c r="D6" s="6"/>
      <c r="E6" s="7">
        <v>1</v>
      </c>
      <c r="F6" s="8">
        <v>155400</v>
      </c>
      <c r="G6" s="16">
        <f t="shared" si="0"/>
        <v>155400</v>
      </c>
      <c r="H6" s="16"/>
      <c r="I6" s="14"/>
      <c r="J6" s="7"/>
      <c r="K6" s="8"/>
      <c r="L6" s="16">
        <f t="shared" si="1"/>
        <v>0</v>
      </c>
      <c r="M6" s="16">
        <f t="shared" si="2"/>
        <v>0</v>
      </c>
      <c r="N6" s="16" t="str">
        <f t="shared" si="3"/>
        <v/>
      </c>
      <c r="O6" s="17" t="str">
        <f t="shared" si="4"/>
        <v/>
      </c>
      <c r="P6" s="6"/>
    </row>
    <row r="7" spans="2:16" x14ac:dyDescent="0.2">
      <c r="B7" s="9">
        <v>40213</v>
      </c>
      <c r="C7" s="5"/>
      <c r="D7" s="6"/>
      <c r="E7" s="7">
        <v>1</v>
      </c>
      <c r="F7" s="8">
        <v>153100</v>
      </c>
      <c r="G7" s="16">
        <f t="shared" si="0"/>
        <v>153100</v>
      </c>
      <c r="H7" s="16"/>
      <c r="I7" s="14"/>
      <c r="J7" s="7"/>
      <c r="K7" s="8"/>
      <c r="L7" s="16">
        <f t="shared" si="1"/>
        <v>0</v>
      </c>
      <c r="M7" s="16">
        <f t="shared" si="2"/>
        <v>0</v>
      </c>
      <c r="N7" s="16" t="str">
        <f t="shared" si="3"/>
        <v/>
      </c>
      <c r="O7" s="17" t="str">
        <f t="shared" si="4"/>
        <v/>
      </c>
      <c r="P7" s="6"/>
    </row>
    <row r="8" spans="2:16" x14ac:dyDescent="0.2">
      <c r="B8" s="9">
        <v>40219</v>
      </c>
      <c r="C8" s="5"/>
      <c r="D8" s="6"/>
      <c r="E8" s="7">
        <v>1</v>
      </c>
      <c r="F8" s="8">
        <v>148600</v>
      </c>
      <c r="G8" s="16">
        <f t="shared" si="0"/>
        <v>148600</v>
      </c>
      <c r="H8" s="16"/>
      <c r="I8" s="14"/>
      <c r="J8" s="7"/>
      <c r="K8" s="8"/>
      <c r="L8" s="16">
        <f t="shared" si="1"/>
        <v>0</v>
      </c>
      <c r="M8" s="16">
        <f t="shared" si="2"/>
        <v>0</v>
      </c>
      <c r="N8" s="16" t="str">
        <f t="shared" si="3"/>
        <v/>
      </c>
      <c r="O8" s="17" t="str">
        <f t="shared" si="4"/>
        <v/>
      </c>
      <c r="P8" s="6"/>
    </row>
    <row r="9" spans="2:16" x14ac:dyDescent="0.2">
      <c r="B9" s="4">
        <v>40619</v>
      </c>
      <c r="C9" s="5"/>
      <c r="D9" s="6"/>
      <c r="E9" s="7">
        <v>200</v>
      </c>
      <c r="F9" s="8">
        <v>1145</v>
      </c>
      <c r="G9" s="16">
        <f t="shared" si="0"/>
        <v>229000</v>
      </c>
      <c r="H9" s="16"/>
      <c r="I9" s="14"/>
      <c r="J9" s="7"/>
      <c r="K9" s="8"/>
      <c r="L9" s="16">
        <f t="shared" si="1"/>
        <v>0</v>
      </c>
      <c r="M9" s="16">
        <f t="shared" si="2"/>
        <v>0</v>
      </c>
      <c r="N9" s="16" t="str">
        <f t="shared" si="3"/>
        <v/>
      </c>
      <c r="O9" s="17" t="str">
        <f t="shared" si="4"/>
        <v/>
      </c>
      <c r="P9" s="6"/>
    </row>
    <row r="10" spans="2:16" x14ac:dyDescent="0.2">
      <c r="B10" s="4">
        <v>40801</v>
      </c>
      <c r="C10" s="5"/>
      <c r="D10" s="6"/>
      <c r="E10" s="7">
        <v>100</v>
      </c>
      <c r="F10" s="8">
        <v>1712</v>
      </c>
      <c r="G10" s="16">
        <f t="shared" si="0"/>
        <v>171200</v>
      </c>
      <c r="H10" s="16"/>
      <c r="I10" s="14"/>
      <c r="J10" s="7"/>
      <c r="K10" s="8"/>
      <c r="L10" s="16">
        <f t="shared" si="1"/>
        <v>0</v>
      </c>
      <c r="M10" s="16">
        <f t="shared" si="2"/>
        <v>0</v>
      </c>
      <c r="N10" s="16" t="str">
        <f t="shared" si="3"/>
        <v/>
      </c>
      <c r="O10" s="17" t="str">
        <f t="shared" si="4"/>
        <v/>
      </c>
      <c r="P10" s="6"/>
    </row>
    <row r="11" spans="2:16" x14ac:dyDescent="0.2">
      <c r="B11" s="4">
        <v>40807</v>
      </c>
      <c r="C11" s="5"/>
      <c r="D11" s="6"/>
      <c r="E11" s="7">
        <v>100</v>
      </c>
      <c r="F11" s="8">
        <v>1586</v>
      </c>
      <c r="G11" s="16">
        <f t="shared" si="0"/>
        <v>158600</v>
      </c>
      <c r="H11" s="16"/>
      <c r="I11" s="14"/>
      <c r="J11" s="7"/>
      <c r="K11" s="8"/>
      <c r="L11" s="16">
        <f t="shared" si="1"/>
        <v>0</v>
      </c>
      <c r="M11" s="16">
        <f t="shared" si="2"/>
        <v>0</v>
      </c>
      <c r="N11" s="16" t="str">
        <f t="shared" si="3"/>
        <v/>
      </c>
      <c r="O11" s="17" t="str">
        <f t="shared" si="4"/>
        <v/>
      </c>
      <c r="P11" s="6"/>
    </row>
    <row r="12" spans="2:16" x14ac:dyDescent="0.2">
      <c r="B12" s="4">
        <v>40861</v>
      </c>
      <c r="C12" s="5"/>
      <c r="D12" s="6"/>
      <c r="E12" s="7">
        <v>100</v>
      </c>
      <c r="F12" s="8">
        <v>1412</v>
      </c>
      <c r="G12" s="16">
        <f t="shared" si="0"/>
        <v>141200</v>
      </c>
      <c r="H12" s="16"/>
      <c r="I12" s="4"/>
      <c r="J12" s="7"/>
      <c r="K12" s="8"/>
      <c r="L12" s="16">
        <f t="shared" si="1"/>
        <v>0</v>
      </c>
      <c r="M12" s="16">
        <f t="shared" si="2"/>
        <v>0</v>
      </c>
      <c r="N12" s="16" t="str">
        <f t="shared" si="3"/>
        <v/>
      </c>
      <c r="O12" s="17" t="str">
        <f t="shared" si="4"/>
        <v/>
      </c>
      <c r="P12" s="6"/>
    </row>
    <row r="13" spans="2:16" x14ac:dyDescent="0.2">
      <c r="N13" s="11">
        <f>SUM(N4:N12)</f>
        <v>1617000</v>
      </c>
      <c r="O13" s="11"/>
    </row>
  </sheetData>
  <mergeCells count="3">
    <mergeCell ref="B2:H2"/>
    <mergeCell ref="I2:M2"/>
    <mergeCell ref="N2:P2"/>
  </mergeCells>
  <phoneticPr fontId="1"/>
  <conditionalFormatting sqref="N4:O12">
    <cfRule type="cellIs" dxfId="3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約定履歴</vt:lpstr>
      <vt:lpstr>サマリ</vt:lpstr>
      <vt:lpstr>2022済</vt:lpstr>
      <vt:lpstr>2021済</vt:lpstr>
      <vt:lpstr>2017</vt:lpstr>
      <vt:lpstr>2015済</vt:lpstr>
      <vt:lpstr>2014済</vt:lpstr>
      <vt:lpstr>2013済</vt:lpstr>
      <vt:lpstr>2012済</vt:lpstr>
      <vt:lpstr>2011済</vt:lpstr>
      <vt:lpstr>2010済</vt:lpstr>
      <vt:lpstr>2010-2013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2025-01-27T05:17:10Z</dcterms:modified>
</cp:coreProperties>
</file>